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BILD-P\50_MEB\01 Erhebungen\Erhebung_19_20\05 Exceltools\"/>
    </mc:Choice>
  </mc:AlternateContent>
  <bookViews>
    <workbookView xWindow="-15" yWindow="6150" windowWidth="25260" windowHeight="6195" tabRatio="821"/>
  </bookViews>
  <sheets>
    <sheet name="Anleitung" sheetId="1" r:id="rId1"/>
    <sheet name="Lieferung" sheetId="2" r:id="rId2"/>
    <sheet name="Person" sheetId="3" r:id="rId3"/>
    <sheet name="Tätigkeit" sheetId="4" r:id="rId4"/>
    <sheet name="Exportdatei" sheetId="5" r:id="rId5"/>
    <sheet name="Kt" sheetId="6" r:id="rId6"/>
    <sheet name="ID-Typ" sheetId="7" r:id="rId7"/>
    <sheet name="Sex" sheetId="8" r:id="rId8"/>
    <sheet name="Nat" sheetId="9" r:id="rId9"/>
    <sheet name="Pers-Kat" sheetId="10" r:id="rId10"/>
    <sheet name="AAV" sheetId="11" r:id="rId11"/>
    <sheet name="DipQual" sheetId="12" r:id="rId12"/>
    <sheet name="Inst" sheetId="13" r:id="rId13"/>
    <sheet name="InstZus" sheetId="16" r:id="rId14"/>
    <sheet name="SchArt" sheetId="14" r:id="rId15"/>
    <sheet name="SchArtZus" sheetId="17" r:id="rId16"/>
    <sheet name="Nomenklatur komplett" sheetId="15" r:id="rId17"/>
  </sheets>
  <definedNames>
    <definedName name="codeaav">AAV!$A$4:$A$7</definedName>
    <definedName name="codecatidpers">'ID-Typ'!$A$4:$A$20</definedName>
    <definedName name="codedipqual">DipQual!$A$4:$A$21</definedName>
    <definedName name="codeinst">Inst!$B$4:$B$970</definedName>
    <definedName name="codekt" localSheetId="16">'Nomenklatur komplett'!$A$4:$A$32</definedName>
    <definedName name="codekt">Kt!$A$4:$A$32</definedName>
    <definedName name="codenat">Nat!$A$4:$A$319</definedName>
    <definedName name="codeperskat">'Pers-Kat'!$A$4:$A$13</definedName>
    <definedName name="codeschartkla">SchArt!$A$4:$A$170</definedName>
    <definedName name="codesex">Sex!$A$4:$A$5</definedName>
    <definedName name="ctrlnat">Person!$P$12:$P$411</definedName>
    <definedName name="ctrlsex">Person!$O$12:$O$411</definedName>
    <definedName name="libaav">AAV!$B$4:$B$7</definedName>
    <definedName name="libcatidinst">Inst!$A$4:$A$970</definedName>
    <definedName name="libcatidpers">'ID-Typ'!$B$4:$B$20</definedName>
    <definedName name="libdipqual">DipQual!$B$4:$B$21</definedName>
    <definedName name="libinst">Inst!$D$4:$D$970</definedName>
    <definedName name="libkt" localSheetId="16">'Nomenklatur komplett'!$B$4:$B$32</definedName>
    <definedName name="libkt">Kt!$B$4:$B$32</definedName>
    <definedName name="libktabb">Kt!$C$4:$C$32</definedName>
    <definedName name="libnat">Nat!$B$4:$B$319</definedName>
    <definedName name="libperskat">'Pers-Kat'!$B$4:$B$13</definedName>
    <definedName name="libschartkla">SchArt!$B$4:$B$170</definedName>
    <definedName name="libsex">Sex!$B$4:$B$5</definedName>
    <definedName name="persid">Person!$J$12:$J$411</definedName>
    <definedName name="pgebdat">Person!$G$12:$G$411</definedName>
    <definedName name="pid">Person!$E$12:$E$411</definedName>
    <definedName name="pjis">Person!$I$12:$I$411</definedName>
    <definedName name="pkatid">Person!$D$12:$D$411</definedName>
    <definedName name="pname">Person!$B$12:$B$411</definedName>
    <definedName name="pnat">Person!$H$12:$H$411</definedName>
    <definedName name="psex">Person!$F$12:$F$411</definedName>
    <definedName name="psurname">Person!$C$12:$C$411</definedName>
    <definedName name="valbvzmax">SchArt!$D$4:$D$170</definedName>
    <definedName name="valbvzmin">SchArt!$C$4:$C$170</definedName>
  </definedNames>
  <calcPr calcId="162913" concurrentCalc="0"/>
</workbook>
</file>

<file path=xl/calcChain.xml><?xml version="1.0" encoding="utf-8"?>
<calcChain xmlns="http://schemas.openxmlformats.org/spreadsheetml/2006/main">
  <c r="R411" i="3" l="1"/>
  <c r="R410" i="3"/>
  <c r="R409" i="3"/>
  <c r="R408" i="3"/>
  <c r="R407" i="3"/>
  <c r="R406" i="3"/>
  <c r="R405" i="3"/>
  <c r="R404" i="3"/>
  <c r="R403" i="3"/>
  <c r="R402" i="3"/>
  <c r="R401" i="3"/>
  <c r="R400" i="3"/>
  <c r="R399" i="3"/>
  <c r="R398" i="3"/>
  <c r="R397" i="3"/>
  <c r="R396" i="3"/>
  <c r="R395" i="3"/>
  <c r="R394" i="3"/>
  <c r="R393" i="3"/>
  <c r="R392" i="3"/>
  <c r="R391" i="3"/>
  <c r="R390" i="3"/>
  <c r="R389" i="3"/>
  <c r="R388" i="3"/>
  <c r="R387" i="3"/>
  <c r="R386" i="3"/>
  <c r="R385" i="3"/>
  <c r="R384" i="3"/>
  <c r="R383" i="3"/>
  <c r="R382" i="3"/>
  <c r="R381" i="3"/>
  <c r="R380" i="3"/>
  <c r="R379" i="3"/>
  <c r="R378" i="3"/>
  <c r="R377" i="3"/>
  <c r="R376" i="3"/>
  <c r="R375" i="3"/>
  <c r="R374" i="3"/>
  <c r="R373" i="3"/>
  <c r="R372" i="3"/>
  <c r="R371" i="3"/>
  <c r="R370" i="3"/>
  <c r="R369" i="3"/>
  <c r="R368" i="3"/>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D150" i="14"/>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Z606" i="4"/>
  <c r="AH606" i="4"/>
  <c r="Z604" i="4"/>
  <c r="AH604" i="4"/>
  <c r="Z601" i="4"/>
  <c r="AH601" i="4"/>
  <c r="Z598" i="4"/>
  <c r="AH598" i="4"/>
  <c r="Z593" i="4"/>
  <c r="AH593" i="4"/>
  <c r="Z586" i="4"/>
  <c r="AH586" i="4"/>
  <c r="Z585" i="4"/>
  <c r="AH585" i="4"/>
  <c r="Z582" i="4"/>
  <c r="AH582" i="4"/>
  <c r="Z565" i="4"/>
  <c r="AH565" i="4"/>
  <c r="Z554" i="4"/>
  <c r="AH554" i="4"/>
  <c r="Z549" i="4"/>
  <c r="AH549" i="4"/>
  <c r="Z540" i="4"/>
  <c r="AH540" i="4"/>
  <c r="Z537" i="4"/>
  <c r="AH537" i="4"/>
  <c r="Z529" i="4"/>
  <c r="AH529" i="4"/>
  <c r="Z518" i="4"/>
  <c r="AH518" i="4"/>
  <c r="Z506" i="4"/>
  <c r="AH506" i="4"/>
  <c r="Z500" i="4"/>
  <c r="AH500" i="4"/>
  <c r="Z492" i="4"/>
  <c r="AH492" i="4"/>
  <c r="Z490" i="4"/>
  <c r="AH490" i="4"/>
  <c r="Z486" i="4"/>
  <c r="AH486" i="4"/>
  <c r="Z478" i="4"/>
  <c r="AH478" i="4"/>
  <c r="Z473" i="4"/>
  <c r="AH473" i="4"/>
  <c r="Z469" i="4"/>
  <c r="AH469" i="4"/>
  <c r="Z452" i="4"/>
  <c r="AH452" i="4"/>
  <c r="Z449" i="4"/>
  <c r="AH449" i="4"/>
  <c r="Z442" i="4"/>
  <c r="AH442" i="4"/>
  <c r="Z441" i="4"/>
  <c r="AH441" i="4"/>
  <c r="Z436" i="4"/>
  <c r="AH436" i="4"/>
  <c r="Z422" i="4"/>
  <c r="AH422" i="4"/>
  <c r="Z421" i="4"/>
  <c r="AH421" i="4"/>
  <c r="Z416" i="4"/>
  <c r="AH416" i="4"/>
  <c r="Z405" i="4"/>
  <c r="AH405" i="4"/>
  <c r="Z401" i="4"/>
  <c r="AH401" i="4"/>
  <c r="Z393" i="4"/>
  <c r="AH393" i="4"/>
  <c r="Z384" i="4"/>
  <c r="AH384" i="4"/>
  <c r="Z377" i="4"/>
  <c r="AH377" i="4"/>
  <c r="Z373" i="4"/>
  <c r="AH373" i="4"/>
  <c r="Z366" i="4"/>
  <c r="AH366" i="4"/>
  <c r="Z356" i="4"/>
  <c r="AH356" i="4"/>
  <c r="Z341" i="4"/>
  <c r="AH341" i="4"/>
  <c r="Z337" i="4"/>
  <c r="AH337" i="4"/>
  <c r="Z329" i="4"/>
  <c r="AH329" i="4"/>
  <c r="Z321" i="4"/>
  <c r="AH321" i="4"/>
  <c r="Z313" i="4"/>
  <c r="AH313" i="4"/>
  <c r="Z187" i="4"/>
  <c r="AH187" i="4"/>
  <c r="Z172" i="4"/>
  <c r="AH172" i="4"/>
  <c r="Z96" i="4"/>
  <c r="AH96" i="4"/>
  <c r="Z36" i="4"/>
  <c r="AH36" i="4"/>
  <c r="Z21" i="4"/>
  <c r="AH21" i="4"/>
  <c r="AD611" i="4"/>
  <c r="AF611" i="4"/>
  <c r="AD610" i="4"/>
  <c r="AF610" i="4"/>
  <c r="AD609" i="4"/>
  <c r="AF609" i="4"/>
  <c r="AD608" i="4"/>
  <c r="AF608" i="4"/>
  <c r="AD607" i="4"/>
  <c r="AF607" i="4"/>
  <c r="AD606" i="4"/>
  <c r="AF606" i="4"/>
  <c r="AD605" i="4"/>
  <c r="AF605" i="4"/>
  <c r="AD604" i="4"/>
  <c r="AF604" i="4"/>
  <c r="AD603" i="4"/>
  <c r="AF603" i="4"/>
  <c r="AD602" i="4"/>
  <c r="AF602" i="4"/>
  <c r="AD601" i="4"/>
  <c r="AF601" i="4"/>
  <c r="AD600" i="4"/>
  <c r="AD599" i="4"/>
  <c r="AF599" i="4"/>
  <c r="AD598" i="4"/>
  <c r="AF598" i="4"/>
  <c r="AD597" i="4"/>
  <c r="AF597" i="4"/>
  <c r="AD596" i="4"/>
  <c r="AF596" i="4"/>
  <c r="AD595" i="4"/>
  <c r="AF595" i="4"/>
  <c r="AD594" i="4"/>
  <c r="AF594" i="4"/>
  <c r="AD593" i="4"/>
  <c r="AF593" i="4"/>
  <c r="AD592" i="4"/>
  <c r="AD591" i="4"/>
  <c r="AF591" i="4"/>
  <c r="AD590" i="4"/>
  <c r="AF590" i="4"/>
  <c r="AD589" i="4"/>
  <c r="AF589" i="4"/>
  <c r="AD588" i="4"/>
  <c r="AF588" i="4"/>
  <c r="AD587" i="4"/>
  <c r="AF587" i="4"/>
  <c r="AD586" i="4"/>
  <c r="AF586" i="4"/>
  <c r="AD585" i="4"/>
  <c r="AF585" i="4"/>
  <c r="AD584" i="4"/>
  <c r="AF584" i="4"/>
  <c r="AD583" i="4"/>
  <c r="AF583" i="4"/>
  <c r="AD582" i="4"/>
  <c r="AF582" i="4"/>
  <c r="AD581" i="4"/>
  <c r="AF581" i="4"/>
  <c r="AD580" i="4"/>
  <c r="AF580" i="4"/>
  <c r="AD579" i="4"/>
  <c r="AF579" i="4"/>
  <c r="AD578" i="4"/>
  <c r="AF578" i="4"/>
  <c r="AD577" i="4"/>
  <c r="AF577" i="4"/>
  <c r="AD576" i="4"/>
  <c r="AF576" i="4"/>
  <c r="AD575" i="4"/>
  <c r="AF575" i="4"/>
  <c r="AD574" i="4"/>
  <c r="AF574" i="4"/>
  <c r="AD573" i="4"/>
  <c r="AF573" i="4"/>
  <c r="AD572" i="4"/>
  <c r="AF572" i="4"/>
  <c r="AD571" i="4"/>
  <c r="AF571" i="4"/>
  <c r="AD570" i="4"/>
  <c r="AF570" i="4"/>
  <c r="AD569" i="4"/>
  <c r="AF569" i="4"/>
  <c r="AD568" i="4"/>
  <c r="AF568" i="4"/>
  <c r="AD567" i="4"/>
  <c r="AF567" i="4"/>
  <c r="AD566" i="4"/>
  <c r="AF566" i="4"/>
  <c r="AD565" i="4"/>
  <c r="AF565" i="4"/>
  <c r="AD564" i="4"/>
  <c r="AF564" i="4"/>
  <c r="AD563" i="4"/>
  <c r="AF563" i="4"/>
  <c r="AD562" i="4"/>
  <c r="AF562" i="4"/>
  <c r="AD561" i="4"/>
  <c r="AF561" i="4"/>
  <c r="AD560" i="4"/>
  <c r="AF560" i="4"/>
  <c r="AD559" i="4"/>
  <c r="AF559" i="4"/>
  <c r="AD558" i="4"/>
  <c r="AF558" i="4"/>
  <c r="AD557" i="4"/>
  <c r="AF557" i="4"/>
  <c r="AD556" i="4"/>
  <c r="AF556" i="4"/>
  <c r="AD555" i="4"/>
  <c r="AF555" i="4"/>
  <c r="AD554" i="4"/>
  <c r="AF554" i="4"/>
  <c r="AD553" i="4"/>
  <c r="AF553" i="4"/>
  <c r="AD552" i="4"/>
  <c r="AF552" i="4"/>
  <c r="AD551" i="4"/>
  <c r="AF551" i="4"/>
  <c r="AD550" i="4"/>
  <c r="AF550" i="4"/>
  <c r="AD549" i="4"/>
  <c r="AF549" i="4"/>
  <c r="AD548" i="4"/>
  <c r="AF548" i="4"/>
  <c r="AD547" i="4"/>
  <c r="AF547" i="4"/>
  <c r="AD546" i="4"/>
  <c r="AF546" i="4"/>
  <c r="AD545" i="4"/>
  <c r="AF545" i="4"/>
  <c r="AD544" i="4"/>
  <c r="AF544" i="4"/>
  <c r="AD543" i="4"/>
  <c r="AF543" i="4"/>
  <c r="AD542" i="4"/>
  <c r="AF542" i="4"/>
  <c r="AD541" i="4"/>
  <c r="AF541" i="4"/>
  <c r="AD540" i="4"/>
  <c r="AD539" i="4"/>
  <c r="AF539" i="4"/>
  <c r="AD538" i="4"/>
  <c r="AF538" i="4"/>
  <c r="AD537" i="4"/>
  <c r="AF537" i="4"/>
  <c r="AD536" i="4"/>
  <c r="AD535" i="4"/>
  <c r="AF535" i="4"/>
  <c r="AD534" i="4"/>
  <c r="AF534" i="4"/>
  <c r="AD533" i="4"/>
  <c r="AF533" i="4"/>
  <c r="AD532" i="4"/>
  <c r="AF532" i="4"/>
  <c r="AD531" i="4"/>
  <c r="AF531" i="4"/>
  <c r="AD530" i="4"/>
  <c r="AF530" i="4"/>
  <c r="AD529" i="4"/>
  <c r="AF529" i="4"/>
  <c r="AD528" i="4"/>
  <c r="AF528" i="4"/>
  <c r="AD527" i="4"/>
  <c r="AF527" i="4"/>
  <c r="AD526" i="4"/>
  <c r="AF526" i="4"/>
  <c r="AD525" i="4"/>
  <c r="AF525" i="4"/>
  <c r="AD524" i="4"/>
  <c r="AF524" i="4"/>
  <c r="AD523" i="4"/>
  <c r="AF523" i="4"/>
  <c r="AD522" i="4"/>
  <c r="AF522" i="4"/>
  <c r="AD521" i="4"/>
  <c r="AF521" i="4"/>
  <c r="AD520" i="4"/>
  <c r="AF520" i="4"/>
  <c r="AD519" i="4"/>
  <c r="AF519" i="4"/>
  <c r="AD518" i="4"/>
  <c r="AF518" i="4"/>
  <c r="AD517" i="4"/>
  <c r="AF517" i="4"/>
  <c r="AD516" i="4"/>
  <c r="AF516" i="4"/>
  <c r="AD515" i="4"/>
  <c r="AF515" i="4"/>
  <c r="AD514" i="4"/>
  <c r="AF514" i="4"/>
  <c r="AD513" i="4"/>
  <c r="AD512" i="4"/>
  <c r="AD511" i="4"/>
  <c r="AF511" i="4"/>
  <c r="AD510" i="4"/>
  <c r="AF510" i="4"/>
  <c r="AD509" i="4"/>
  <c r="AF509" i="4"/>
  <c r="AD508" i="4"/>
  <c r="AF508" i="4"/>
  <c r="AD507" i="4"/>
  <c r="AF507" i="4"/>
  <c r="AD506" i="4"/>
  <c r="AF506" i="4"/>
  <c r="AD505" i="4"/>
  <c r="AF505" i="4"/>
  <c r="AD504" i="4"/>
  <c r="AF504" i="4"/>
  <c r="AD503" i="4"/>
  <c r="AF503" i="4"/>
  <c r="AD502" i="4"/>
  <c r="AF502" i="4"/>
  <c r="AD501" i="4"/>
  <c r="AF501" i="4"/>
  <c r="AD500" i="4"/>
  <c r="AF500" i="4"/>
  <c r="AD499" i="4"/>
  <c r="AF499" i="4"/>
  <c r="AD498" i="4"/>
  <c r="AF498" i="4"/>
  <c r="AD497" i="4"/>
  <c r="AF497" i="4"/>
  <c r="AD496" i="4"/>
  <c r="AF496" i="4"/>
  <c r="AD495" i="4"/>
  <c r="AF495" i="4"/>
  <c r="AD494" i="4"/>
  <c r="AF494" i="4"/>
  <c r="AD493" i="4"/>
  <c r="AF493" i="4"/>
  <c r="AD492" i="4"/>
  <c r="AD491" i="4"/>
  <c r="AF491" i="4"/>
  <c r="AD490" i="4"/>
  <c r="AF490" i="4"/>
  <c r="AD489" i="4"/>
  <c r="AD488" i="4"/>
  <c r="AF488" i="4"/>
  <c r="AD487" i="4"/>
  <c r="AF487" i="4"/>
  <c r="AD486" i="4"/>
  <c r="AF486" i="4"/>
  <c r="AD485" i="4"/>
  <c r="AF485" i="4"/>
  <c r="AD484" i="4"/>
  <c r="AF484" i="4"/>
  <c r="AD483" i="4"/>
  <c r="AF483" i="4"/>
  <c r="AD482" i="4"/>
  <c r="AF482" i="4"/>
  <c r="AD481" i="4"/>
  <c r="AF481" i="4"/>
  <c r="AD480" i="4"/>
  <c r="AF480" i="4"/>
  <c r="AD479" i="4"/>
  <c r="AF479" i="4"/>
  <c r="AD478" i="4"/>
  <c r="AF478" i="4"/>
  <c r="AD477" i="4"/>
  <c r="AF477" i="4"/>
  <c r="AD476" i="4"/>
  <c r="AF476" i="4"/>
  <c r="AD475" i="4"/>
  <c r="AF475" i="4"/>
  <c r="AD474" i="4"/>
  <c r="AF474" i="4"/>
  <c r="AD473" i="4"/>
  <c r="AF473" i="4"/>
  <c r="AD472" i="4"/>
  <c r="AD471" i="4"/>
  <c r="AF471" i="4"/>
  <c r="AD470" i="4"/>
  <c r="AF470" i="4"/>
  <c r="AD469" i="4"/>
  <c r="AF469" i="4"/>
  <c r="AD468" i="4"/>
  <c r="AD467" i="4"/>
  <c r="AF467" i="4"/>
  <c r="AD466" i="4"/>
  <c r="AF466" i="4"/>
  <c r="AD465" i="4"/>
  <c r="AF465" i="4"/>
  <c r="AD464" i="4"/>
  <c r="AF464" i="4"/>
  <c r="AD463" i="4"/>
  <c r="AF463" i="4"/>
  <c r="AD462" i="4"/>
  <c r="AF462" i="4"/>
  <c r="AD461" i="4"/>
  <c r="AF461" i="4"/>
  <c r="AD460" i="4"/>
  <c r="AF460" i="4"/>
  <c r="AD459" i="4"/>
  <c r="AF459" i="4"/>
  <c r="AD458" i="4"/>
  <c r="AF458" i="4"/>
  <c r="AD457" i="4"/>
  <c r="AF457" i="4"/>
  <c r="AD456" i="4"/>
  <c r="AF456" i="4"/>
  <c r="AD455" i="4"/>
  <c r="AF455" i="4"/>
  <c r="AD454" i="4"/>
  <c r="AF454" i="4"/>
  <c r="AD453" i="4"/>
  <c r="AF453" i="4"/>
  <c r="AD452" i="4"/>
  <c r="AF452" i="4"/>
  <c r="AD451" i="4"/>
  <c r="AF451" i="4"/>
  <c r="AD450" i="4"/>
  <c r="AF450" i="4"/>
  <c r="AD449" i="4"/>
  <c r="AF449" i="4"/>
  <c r="AD448" i="4"/>
  <c r="AF448" i="4"/>
  <c r="AD447" i="4"/>
  <c r="AF447" i="4"/>
  <c r="AD446" i="4"/>
  <c r="AF446" i="4"/>
  <c r="AD445" i="4"/>
  <c r="AF445" i="4"/>
  <c r="AD444" i="4"/>
  <c r="AF444" i="4"/>
  <c r="AD443" i="4"/>
  <c r="AF443" i="4"/>
  <c r="AD442" i="4"/>
  <c r="AF442" i="4"/>
  <c r="AD441" i="4"/>
  <c r="AF441" i="4"/>
  <c r="AD440" i="4"/>
  <c r="AD439" i="4"/>
  <c r="AF439" i="4"/>
  <c r="AD438" i="4"/>
  <c r="AF438" i="4"/>
  <c r="AD437" i="4"/>
  <c r="AF437" i="4"/>
  <c r="AD436" i="4"/>
  <c r="AD435" i="4"/>
  <c r="AF435" i="4"/>
  <c r="AD434" i="4"/>
  <c r="AF434" i="4"/>
  <c r="AD433" i="4"/>
  <c r="AF433" i="4"/>
  <c r="AD432" i="4"/>
  <c r="AF432" i="4"/>
  <c r="AD431" i="4"/>
  <c r="AF431" i="4"/>
  <c r="AD430" i="4"/>
  <c r="AF430" i="4"/>
  <c r="AD429" i="4"/>
  <c r="AF429" i="4"/>
  <c r="AD428" i="4"/>
  <c r="AF428" i="4"/>
  <c r="AD427" i="4"/>
  <c r="AF427" i="4"/>
  <c r="AD426" i="4"/>
  <c r="AF426" i="4"/>
  <c r="AD425" i="4"/>
  <c r="AF425" i="4"/>
  <c r="AD424" i="4"/>
  <c r="AF424" i="4"/>
  <c r="AD423" i="4"/>
  <c r="AF423" i="4"/>
  <c r="AD422" i="4"/>
  <c r="AF422" i="4"/>
  <c r="AD421" i="4"/>
  <c r="AF421" i="4"/>
  <c r="AD420" i="4"/>
  <c r="AD419" i="4"/>
  <c r="AF419" i="4"/>
  <c r="AD418" i="4"/>
  <c r="AF418" i="4"/>
  <c r="AD417" i="4"/>
  <c r="AF417" i="4"/>
  <c r="AD416" i="4"/>
  <c r="AD415" i="4"/>
  <c r="AF415" i="4"/>
  <c r="AD414" i="4"/>
  <c r="AF414" i="4"/>
  <c r="AD413" i="4"/>
  <c r="AD412" i="4"/>
  <c r="AF412" i="4"/>
  <c r="AD411" i="4"/>
  <c r="AF411" i="4"/>
  <c r="AD410" i="4"/>
  <c r="AF410" i="4"/>
  <c r="AD409" i="4"/>
  <c r="AF409" i="4"/>
  <c r="AD408" i="4"/>
  <c r="AF408" i="4"/>
  <c r="AD407" i="4"/>
  <c r="AF407" i="4"/>
  <c r="AD406" i="4"/>
  <c r="AF406" i="4"/>
  <c r="AD405" i="4"/>
  <c r="AF405" i="4"/>
  <c r="AD404" i="4"/>
  <c r="AF404" i="4"/>
  <c r="AD403" i="4"/>
  <c r="AF403" i="4"/>
  <c r="AD402" i="4"/>
  <c r="AF402" i="4"/>
  <c r="AD401" i="4"/>
  <c r="AF401" i="4"/>
  <c r="AD400" i="4"/>
  <c r="AD399" i="4"/>
  <c r="AF399" i="4"/>
  <c r="AD398" i="4"/>
  <c r="AF398" i="4"/>
  <c r="AD397" i="4"/>
  <c r="AF397" i="4"/>
  <c r="AD396" i="4"/>
  <c r="AF396" i="4"/>
  <c r="AD395" i="4"/>
  <c r="AF395" i="4"/>
  <c r="AD394" i="4"/>
  <c r="AF394" i="4"/>
  <c r="AD393" i="4"/>
  <c r="AF393" i="4"/>
  <c r="AD392" i="4"/>
  <c r="AF392" i="4"/>
  <c r="AD391" i="4"/>
  <c r="AF391" i="4"/>
  <c r="AD390" i="4"/>
  <c r="AF390" i="4"/>
  <c r="AD389" i="4"/>
  <c r="AF389" i="4"/>
  <c r="AD388" i="4"/>
  <c r="AF388" i="4"/>
  <c r="AD387" i="4"/>
  <c r="AF387" i="4"/>
  <c r="AD386" i="4"/>
  <c r="AF386" i="4"/>
  <c r="AD385" i="4"/>
  <c r="AF385" i="4"/>
  <c r="AD384" i="4"/>
  <c r="AF384" i="4"/>
  <c r="AD383" i="4"/>
  <c r="AF383" i="4"/>
  <c r="AD382" i="4"/>
  <c r="AF382" i="4"/>
  <c r="AD381" i="4"/>
  <c r="AF381" i="4"/>
  <c r="AD380" i="4"/>
  <c r="AF380" i="4"/>
  <c r="AD379" i="4"/>
  <c r="AF379" i="4"/>
  <c r="AD378" i="4"/>
  <c r="AF378" i="4"/>
  <c r="AD377" i="4"/>
  <c r="AF377" i="4"/>
  <c r="AD376" i="4"/>
  <c r="AF376" i="4"/>
  <c r="AD375" i="4"/>
  <c r="AF375" i="4"/>
  <c r="AD374" i="4"/>
  <c r="AF374" i="4"/>
  <c r="AD373" i="4"/>
  <c r="AF373" i="4"/>
  <c r="AD372" i="4"/>
  <c r="AF372" i="4"/>
  <c r="AD371" i="4"/>
  <c r="AF371" i="4"/>
  <c r="AD370" i="4"/>
  <c r="AF370" i="4"/>
  <c r="AD369" i="4"/>
  <c r="AF369" i="4"/>
  <c r="AD368" i="4"/>
  <c r="AD367" i="4"/>
  <c r="AF367" i="4"/>
  <c r="AD366" i="4"/>
  <c r="AF366" i="4"/>
  <c r="AD365" i="4"/>
  <c r="AF365" i="4"/>
  <c r="AD364" i="4"/>
  <c r="AF364" i="4"/>
  <c r="AD363" i="4"/>
  <c r="AF363" i="4"/>
  <c r="AD362" i="4"/>
  <c r="AF362" i="4"/>
  <c r="AD361" i="4"/>
  <c r="AF361" i="4"/>
  <c r="AD360" i="4"/>
  <c r="AF360" i="4"/>
  <c r="AD359" i="4"/>
  <c r="AF359" i="4"/>
  <c r="AD358" i="4"/>
  <c r="AF358" i="4"/>
  <c r="AD357" i="4"/>
  <c r="AF357" i="4"/>
  <c r="AD356" i="4"/>
  <c r="AF356" i="4"/>
  <c r="AD355" i="4"/>
  <c r="AF355" i="4"/>
  <c r="AD354" i="4"/>
  <c r="AF354" i="4"/>
  <c r="AD353" i="4"/>
  <c r="AD352" i="4"/>
  <c r="AD351" i="4"/>
  <c r="AF351" i="4"/>
  <c r="AD350" i="4"/>
  <c r="AF350" i="4"/>
  <c r="AD349" i="4"/>
  <c r="AF349" i="4"/>
  <c r="AD348" i="4"/>
  <c r="AF348" i="4"/>
  <c r="AD347" i="4"/>
  <c r="AF347" i="4"/>
  <c r="AD346" i="4"/>
  <c r="AF346" i="4"/>
  <c r="AD345" i="4"/>
  <c r="AF345" i="4"/>
  <c r="AD344" i="4"/>
  <c r="AF344" i="4"/>
  <c r="AD343" i="4"/>
  <c r="AF343" i="4"/>
  <c r="AD342" i="4"/>
  <c r="AF342" i="4"/>
  <c r="AD341" i="4"/>
  <c r="AD340" i="4"/>
  <c r="AF340" i="4"/>
  <c r="AD339" i="4"/>
  <c r="AF339" i="4"/>
  <c r="AD338" i="4"/>
  <c r="AF338" i="4"/>
  <c r="AD337" i="4"/>
  <c r="AF337" i="4"/>
  <c r="AD336" i="4"/>
  <c r="AF336" i="4"/>
  <c r="AD335" i="4"/>
  <c r="AF335" i="4"/>
  <c r="AD334" i="4"/>
  <c r="AF334" i="4"/>
  <c r="AD333" i="4"/>
  <c r="AD332" i="4"/>
  <c r="AF332" i="4"/>
  <c r="AD331" i="4"/>
  <c r="AF331" i="4"/>
  <c r="AD330" i="4"/>
  <c r="AF330" i="4"/>
  <c r="AD329" i="4"/>
  <c r="AF329" i="4"/>
  <c r="AD328" i="4"/>
  <c r="AD327" i="4"/>
  <c r="AF327" i="4"/>
  <c r="AD326" i="4"/>
  <c r="AF326" i="4"/>
  <c r="AD325" i="4"/>
  <c r="AF325" i="4"/>
  <c r="AD324" i="4"/>
  <c r="AF324" i="4"/>
  <c r="AD323" i="4"/>
  <c r="AF323" i="4"/>
  <c r="AD322" i="4"/>
  <c r="AF322" i="4"/>
  <c r="AD321" i="4"/>
  <c r="AD320" i="4"/>
  <c r="AD319" i="4"/>
  <c r="AF319" i="4"/>
  <c r="AD318" i="4"/>
  <c r="AF318" i="4"/>
  <c r="AD317" i="4"/>
  <c r="AF317" i="4"/>
  <c r="AD316" i="4"/>
  <c r="AD315" i="4"/>
  <c r="AF315" i="4"/>
  <c r="AD314" i="4"/>
  <c r="AF314" i="4"/>
  <c r="AD313" i="4"/>
  <c r="AF313" i="4"/>
  <c r="AD312" i="4"/>
  <c r="AF312" i="4"/>
  <c r="AD311" i="4"/>
  <c r="AF311" i="4"/>
  <c r="AD310" i="4"/>
  <c r="AF310" i="4"/>
  <c r="AD309" i="4"/>
  <c r="AF309" i="4"/>
  <c r="AD308" i="4"/>
  <c r="AF308" i="4"/>
  <c r="AD307" i="4"/>
  <c r="AF307" i="4"/>
  <c r="AD306" i="4"/>
  <c r="AF306" i="4"/>
  <c r="AD305" i="4"/>
  <c r="AD304" i="4"/>
  <c r="AD303" i="4"/>
  <c r="AF303" i="4"/>
  <c r="AD302" i="4"/>
  <c r="AF302" i="4"/>
  <c r="AD301" i="4"/>
  <c r="AF301" i="4"/>
  <c r="AD300" i="4"/>
  <c r="AF300" i="4"/>
  <c r="AD299" i="4"/>
  <c r="AF299" i="4"/>
  <c r="AD298" i="4"/>
  <c r="AF298" i="4"/>
  <c r="AD297" i="4"/>
  <c r="AF297" i="4"/>
  <c r="AD296" i="4"/>
  <c r="AD295" i="4"/>
  <c r="AF295" i="4"/>
  <c r="AD294" i="4"/>
  <c r="AF294" i="4"/>
  <c r="AD293" i="4"/>
  <c r="AF293" i="4"/>
  <c r="AD292" i="4"/>
  <c r="AF292" i="4"/>
  <c r="AD291" i="4"/>
  <c r="AF291" i="4"/>
  <c r="AD290" i="4"/>
  <c r="AF290" i="4"/>
  <c r="AD289" i="4"/>
  <c r="AF289" i="4"/>
  <c r="AD288" i="4"/>
  <c r="AD287" i="4"/>
  <c r="AF287" i="4"/>
  <c r="AD286" i="4"/>
  <c r="AF286" i="4"/>
  <c r="AD285" i="4"/>
  <c r="AF285" i="4"/>
  <c r="AD284" i="4"/>
  <c r="AF284" i="4"/>
  <c r="AD283" i="4"/>
  <c r="AF283" i="4"/>
  <c r="AD282" i="4"/>
  <c r="AF282" i="4"/>
  <c r="AD281" i="4"/>
  <c r="AF281" i="4"/>
  <c r="AD280" i="4"/>
  <c r="AD279" i="4"/>
  <c r="AF279" i="4"/>
  <c r="AD278" i="4"/>
  <c r="AF278" i="4"/>
  <c r="AD277" i="4"/>
  <c r="AF277" i="4"/>
  <c r="AD276" i="4"/>
  <c r="AF276" i="4"/>
  <c r="AD275" i="4"/>
  <c r="AF275" i="4"/>
  <c r="AD274" i="4"/>
  <c r="AF274" i="4"/>
  <c r="AD273" i="4"/>
  <c r="AF273" i="4"/>
  <c r="AD272" i="4"/>
  <c r="AF272" i="4"/>
  <c r="AD271" i="4"/>
  <c r="AF271" i="4"/>
  <c r="AD270" i="4"/>
  <c r="AF270" i="4"/>
  <c r="AD269" i="4"/>
  <c r="AF269" i="4"/>
  <c r="AD268" i="4"/>
  <c r="AD267" i="4"/>
  <c r="AF267" i="4"/>
  <c r="AD266" i="4"/>
  <c r="AF266" i="4"/>
  <c r="AD265" i="4"/>
  <c r="AD264" i="4"/>
  <c r="AF264" i="4"/>
  <c r="AD263" i="4"/>
  <c r="AF263" i="4"/>
  <c r="AD262" i="4"/>
  <c r="AF262" i="4"/>
  <c r="AD261" i="4"/>
  <c r="AD260" i="4"/>
  <c r="AF260" i="4"/>
  <c r="AD259" i="4"/>
  <c r="AF259" i="4"/>
  <c r="AD258" i="4"/>
  <c r="AF258" i="4"/>
  <c r="AD257" i="4"/>
  <c r="AF257" i="4"/>
  <c r="AD256" i="4"/>
  <c r="AF256" i="4"/>
  <c r="AD255" i="4"/>
  <c r="AF255" i="4"/>
  <c r="AD254" i="4"/>
  <c r="AF254" i="4"/>
  <c r="AD253" i="4"/>
  <c r="AD252" i="4"/>
  <c r="AF252" i="4"/>
  <c r="AD251" i="4"/>
  <c r="AF251" i="4"/>
  <c r="AD250" i="4"/>
  <c r="AF250" i="4"/>
  <c r="AD249" i="4"/>
  <c r="AF249" i="4"/>
  <c r="AD248" i="4"/>
  <c r="AF248" i="4"/>
  <c r="AD247" i="4"/>
  <c r="AF247" i="4"/>
  <c r="AD246" i="4"/>
  <c r="AF246" i="4"/>
  <c r="AD245" i="4"/>
  <c r="AF245" i="4"/>
  <c r="AD244" i="4"/>
  <c r="AF244" i="4"/>
  <c r="AD243" i="4"/>
  <c r="AF243" i="4"/>
  <c r="AD242" i="4"/>
  <c r="AF242" i="4"/>
  <c r="AD241" i="4"/>
  <c r="AD240" i="4"/>
  <c r="AF240" i="4"/>
  <c r="AD239" i="4"/>
  <c r="AF239" i="4"/>
  <c r="AD238" i="4"/>
  <c r="AF238" i="4"/>
  <c r="AD237" i="4"/>
  <c r="AF237" i="4"/>
  <c r="AD236" i="4"/>
  <c r="AF236" i="4"/>
  <c r="AD235" i="4"/>
  <c r="AF235" i="4"/>
  <c r="AD234" i="4"/>
  <c r="AF234" i="4"/>
  <c r="AD233" i="4"/>
  <c r="AF233" i="4"/>
  <c r="AD232" i="4"/>
  <c r="AF232" i="4"/>
  <c r="AD231" i="4"/>
  <c r="AF231" i="4"/>
  <c r="AD230" i="4"/>
  <c r="AF230" i="4"/>
  <c r="AD229" i="4"/>
  <c r="AD228" i="4"/>
  <c r="AF228" i="4"/>
  <c r="AD227" i="4"/>
  <c r="AF227" i="4"/>
  <c r="AD226" i="4"/>
  <c r="AF226" i="4"/>
  <c r="AD225" i="4"/>
  <c r="AF225" i="4"/>
  <c r="AD224" i="4"/>
  <c r="AD223" i="4"/>
  <c r="AF223" i="4"/>
  <c r="AD222" i="4"/>
  <c r="AF222" i="4"/>
  <c r="AD221" i="4"/>
  <c r="AF221" i="4"/>
  <c r="AD220" i="4"/>
  <c r="AD219" i="4"/>
  <c r="AF219" i="4"/>
  <c r="AD218" i="4"/>
  <c r="AF218" i="4"/>
  <c r="AD217" i="4"/>
  <c r="AF217" i="4"/>
  <c r="AD216" i="4"/>
  <c r="AD215" i="4"/>
  <c r="AF215" i="4"/>
  <c r="AD214" i="4"/>
  <c r="AF214" i="4"/>
  <c r="AD213" i="4"/>
  <c r="AF213" i="4"/>
  <c r="AD212" i="4"/>
  <c r="AF212" i="4"/>
  <c r="AD211" i="4"/>
  <c r="AF211" i="4"/>
  <c r="AD210" i="4"/>
  <c r="AF210" i="4"/>
  <c r="AD209" i="4"/>
  <c r="AF209" i="4"/>
  <c r="AD208" i="4"/>
  <c r="AF208" i="4"/>
  <c r="AD207" i="4"/>
  <c r="AF207" i="4"/>
  <c r="AD206" i="4"/>
  <c r="AF206" i="4"/>
  <c r="AD205" i="4"/>
  <c r="AD204" i="4"/>
  <c r="AF204" i="4"/>
  <c r="AD203" i="4"/>
  <c r="AF203" i="4"/>
  <c r="AD202" i="4"/>
  <c r="AF202" i="4"/>
  <c r="AD201" i="4"/>
  <c r="AF201" i="4"/>
  <c r="AD200" i="4"/>
  <c r="AF200" i="4"/>
  <c r="AD199" i="4"/>
  <c r="AF199" i="4"/>
  <c r="AD198" i="4"/>
  <c r="AF198" i="4"/>
  <c r="AD197" i="4"/>
  <c r="AF197" i="4"/>
  <c r="AD196" i="4"/>
  <c r="AF196" i="4"/>
  <c r="AD195" i="4"/>
  <c r="AF195" i="4"/>
  <c r="AD194" i="4"/>
  <c r="AF194" i="4"/>
  <c r="AD193" i="4"/>
  <c r="AF193" i="4"/>
  <c r="AD192" i="4"/>
  <c r="AF192" i="4"/>
  <c r="AD191" i="4"/>
  <c r="AF191" i="4"/>
  <c r="AD190" i="4"/>
  <c r="AF190" i="4"/>
  <c r="AD189" i="4"/>
  <c r="AF189" i="4"/>
  <c r="AD188" i="4"/>
  <c r="AF188" i="4"/>
  <c r="AD187" i="4"/>
  <c r="AF187" i="4"/>
  <c r="AD186" i="4"/>
  <c r="AF186" i="4"/>
  <c r="AD185" i="4"/>
  <c r="AF185" i="4"/>
  <c r="AD184" i="4"/>
  <c r="AD183" i="4"/>
  <c r="AF183" i="4"/>
  <c r="AD182" i="4"/>
  <c r="AF182" i="4"/>
  <c r="AD181" i="4"/>
  <c r="AD180" i="4"/>
  <c r="AD179" i="4"/>
  <c r="AF179" i="4"/>
  <c r="AD178" i="4"/>
  <c r="AF178" i="4"/>
  <c r="AD177" i="4"/>
  <c r="AF177" i="4"/>
  <c r="AD176" i="4"/>
  <c r="AD175" i="4"/>
  <c r="AF175" i="4"/>
  <c r="AD174" i="4"/>
  <c r="AF174" i="4"/>
  <c r="AD173" i="4"/>
  <c r="AF173" i="4"/>
  <c r="AD172" i="4"/>
  <c r="AF172" i="4"/>
  <c r="AD171" i="4"/>
  <c r="AF171" i="4"/>
  <c r="AD170" i="4"/>
  <c r="AF170" i="4"/>
  <c r="AD169" i="4"/>
  <c r="AD168" i="4"/>
  <c r="AD167" i="4"/>
  <c r="AF167" i="4"/>
  <c r="AD166" i="4"/>
  <c r="AF166" i="4"/>
  <c r="AD165" i="4"/>
  <c r="AD164" i="4"/>
  <c r="AF164" i="4"/>
  <c r="AD163" i="4"/>
  <c r="AF163" i="4"/>
  <c r="AD162" i="4"/>
  <c r="AF162" i="4"/>
  <c r="AD161" i="4"/>
  <c r="AF161" i="4"/>
  <c r="AD160" i="4"/>
  <c r="AF160" i="4"/>
  <c r="AD159" i="4"/>
  <c r="AF159" i="4"/>
  <c r="AD158" i="4"/>
  <c r="AF158" i="4"/>
  <c r="AD157" i="4"/>
  <c r="AD156" i="4"/>
  <c r="AF156" i="4"/>
  <c r="AD155" i="4"/>
  <c r="AF155" i="4"/>
  <c r="AD154" i="4"/>
  <c r="AF154" i="4"/>
  <c r="AD153" i="4"/>
  <c r="AF153" i="4"/>
  <c r="AD152" i="4"/>
  <c r="AF152" i="4"/>
  <c r="AD151" i="4"/>
  <c r="AF151" i="4"/>
  <c r="AD150" i="4"/>
  <c r="AF150" i="4"/>
  <c r="AD149" i="4"/>
  <c r="AF149" i="4"/>
  <c r="AD148" i="4"/>
  <c r="AD147" i="4"/>
  <c r="AF147" i="4"/>
  <c r="AD146" i="4"/>
  <c r="AF146" i="4"/>
  <c r="AD145" i="4"/>
  <c r="AF145" i="4"/>
  <c r="AD144" i="4"/>
  <c r="AF144" i="4"/>
  <c r="AD143" i="4"/>
  <c r="AF143" i="4"/>
  <c r="AD142" i="4"/>
  <c r="AF142" i="4"/>
  <c r="AD141" i="4"/>
  <c r="AF141" i="4"/>
  <c r="AD140" i="4"/>
  <c r="AD139" i="4"/>
  <c r="AF139" i="4"/>
  <c r="AD138" i="4"/>
  <c r="AF138" i="4"/>
  <c r="AD137" i="4"/>
  <c r="AF137" i="4"/>
  <c r="AD136" i="4"/>
  <c r="AF136" i="4"/>
  <c r="AD135" i="4"/>
  <c r="AF135" i="4"/>
  <c r="AD134" i="4"/>
  <c r="AF134" i="4"/>
  <c r="AD133" i="4"/>
  <c r="AF133" i="4"/>
  <c r="AD132" i="4"/>
  <c r="AF132" i="4"/>
  <c r="AD131" i="4"/>
  <c r="AF131" i="4"/>
  <c r="AD130" i="4"/>
  <c r="AF130" i="4"/>
  <c r="AD129" i="4"/>
  <c r="AF129" i="4"/>
  <c r="AD128" i="4"/>
  <c r="AF128" i="4"/>
  <c r="AD127" i="4"/>
  <c r="AF127" i="4"/>
  <c r="AD126" i="4"/>
  <c r="AF126" i="4"/>
  <c r="AD125" i="4"/>
  <c r="AD124" i="4"/>
  <c r="AF124" i="4"/>
  <c r="AD123" i="4"/>
  <c r="AF123" i="4"/>
  <c r="AD122" i="4"/>
  <c r="AF122" i="4"/>
  <c r="AD121" i="4"/>
  <c r="AF121" i="4"/>
  <c r="AD120" i="4"/>
  <c r="AF120" i="4"/>
  <c r="AD119" i="4"/>
  <c r="AF119" i="4"/>
  <c r="AD118" i="4"/>
  <c r="AF118" i="4"/>
  <c r="AD117" i="4"/>
  <c r="AF117" i="4"/>
  <c r="AD116" i="4"/>
  <c r="AF116" i="4"/>
  <c r="AD115" i="4"/>
  <c r="AF115" i="4"/>
  <c r="AD114" i="4"/>
  <c r="AF114" i="4"/>
  <c r="AD113" i="4"/>
  <c r="AF113" i="4"/>
  <c r="AD112" i="4"/>
  <c r="AF112" i="4"/>
  <c r="AD111" i="4"/>
  <c r="AF111" i="4"/>
  <c r="AD110" i="4"/>
  <c r="AF110" i="4"/>
  <c r="AD109" i="4"/>
  <c r="AF109" i="4"/>
  <c r="AD108" i="4"/>
  <c r="AF108" i="4"/>
  <c r="AD107" i="4"/>
  <c r="AF107" i="4"/>
  <c r="AD106" i="4"/>
  <c r="AF106" i="4"/>
  <c r="AD105" i="4"/>
  <c r="AF105" i="4"/>
  <c r="AD104" i="4"/>
  <c r="AF104" i="4"/>
  <c r="AD103" i="4"/>
  <c r="AF103" i="4"/>
  <c r="AD102" i="4"/>
  <c r="AF102" i="4"/>
  <c r="AD101" i="4"/>
  <c r="AF101" i="4"/>
  <c r="AD100" i="4"/>
  <c r="AF100" i="4"/>
  <c r="AD99" i="4"/>
  <c r="AF99" i="4"/>
  <c r="AD98" i="4"/>
  <c r="AF98" i="4"/>
  <c r="AD97" i="4"/>
  <c r="AF97" i="4"/>
  <c r="AD96" i="4"/>
  <c r="AF96" i="4"/>
  <c r="AD95" i="4"/>
  <c r="AF95" i="4"/>
  <c r="AD94" i="4"/>
  <c r="AF94" i="4"/>
  <c r="AD93" i="4"/>
  <c r="AF93" i="4"/>
  <c r="AD92" i="4"/>
  <c r="AF92" i="4"/>
  <c r="AD91" i="4"/>
  <c r="AF91" i="4"/>
  <c r="AD90" i="4"/>
  <c r="AF90" i="4"/>
  <c r="AD89" i="4"/>
  <c r="AF89" i="4"/>
  <c r="AD88" i="4"/>
  <c r="AF88" i="4"/>
  <c r="AD87" i="4"/>
  <c r="AF87" i="4"/>
  <c r="AD86" i="4"/>
  <c r="AF86" i="4"/>
  <c r="AD85" i="4"/>
  <c r="AF85" i="4"/>
  <c r="AD84" i="4"/>
  <c r="AF84" i="4"/>
  <c r="AD83" i="4"/>
  <c r="AF83" i="4"/>
  <c r="AD82" i="4"/>
  <c r="AF82" i="4"/>
  <c r="AD81" i="4"/>
  <c r="AF81" i="4"/>
  <c r="AD80" i="4"/>
  <c r="AF80" i="4"/>
  <c r="AD79" i="4"/>
  <c r="AF79" i="4"/>
  <c r="AD78" i="4"/>
  <c r="AF78" i="4"/>
  <c r="AD77" i="4"/>
  <c r="AF77" i="4"/>
  <c r="AD76" i="4"/>
  <c r="AF76" i="4"/>
  <c r="AD75" i="4"/>
  <c r="AF75" i="4"/>
  <c r="AD74" i="4"/>
  <c r="AF74" i="4"/>
  <c r="AD73" i="4"/>
  <c r="AF73" i="4"/>
  <c r="AD72" i="4"/>
  <c r="AF72" i="4"/>
  <c r="AD71" i="4"/>
  <c r="AF71" i="4"/>
  <c r="AD70" i="4"/>
  <c r="AF70" i="4"/>
  <c r="AD69" i="4"/>
  <c r="AF69" i="4"/>
  <c r="AD68" i="4"/>
  <c r="AD67" i="4"/>
  <c r="AF67" i="4"/>
  <c r="AD66" i="4"/>
  <c r="AF66" i="4"/>
  <c r="AD65" i="4"/>
  <c r="AD64" i="4"/>
  <c r="AD63" i="4"/>
  <c r="AF63" i="4"/>
  <c r="AD62" i="4"/>
  <c r="AF62" i="4"/>
  <c r="AD61" i="4"/>
  <c r="AD60" i="4"/>
  <c r="AD59" i="4"/>
  <c r="AF59" i="4"/>
  <c r="AD58" i="4"/>
  <c r="AF58" i="4"/>
  <c r="AD57" i="4"/>
  <c r="AF57" i="4"/>
  <c r="AD56" i="4"/>
  <c r="AF56" i="4"/>
  <c r="AD55" i="4"/>
  <c r="AF55" i="4"/>
  <c r="AD54" i="4"/>
  <c r="AF54" i="4"/>
  <c r="AD53" i="4"/>
  <c r="AD52" i="4"/>
  <c r="AF52" i="4"/>
  <c r="AD51" i="4"/>
  <c r="AF51" i="4"/>
  <c r="AD50" i="4"/>
  <c r="AF50" i="4"/>
  <c r="AD49" i="4"/>
  <c r="AF49" i="4"/>
  <c r="AD48" i="4"/>
  <c r="AF48" i="4"/>
  <c r="AD47" i="4"/>
  <c r="AF47" i="4"/>
  <c r="AD46" i="4"/>
  <c r="AF46" i="4"/>
  <c r="AD45" i="4"/>
  <c r="AF45" i="4"/>
  <c r="AD44" i="4"/>
  <c r="AF44" i="4"/>
  <c r="AD43" i="4"/>
  <c r="AF43" i="4"/>
  <c r="AD42" i="4"/>
  <c r="AF42" i="4"/>
  <c r="AD41" i="4"/>
  <c r="AD40" i="4"/>
  <c r="AD39" i="4"/>
  <c r="AF39" i="4"/>
  <c r="AD38" i="4"/>
  <c r="AF38" i="4"/>
  <c r="AD37" i="4"/>
  <c r="AF37" i="4"/>
  <c r="AD36" i="4"/>
  <c r="AF36" i="4"/>
  <c r="AD35" i="4"/>
  <c r="AF35" i="4"/>
  <c r="AD34" i="4"/>
  <c r="AF34" i="4"/>
  <c r="AD33" i="4"/>
  <c r="AD32" i="4"/>
  <c r="AD31" i="4"/>
  <c r="AF31" i="4"/>
  <c r="AD30" i="4"/>
  <c r="AF30" i="4"/>
  <c r="AD29" i="4"/>
  <c r="AF29" i="4"/>
  <c r="AD28" i="4"/>
  <c r="AD27" i="4"/>
  <c r="AF27" i="4"/>
  <c r="AD26" i="4"/>
  <c r="AF26" i="4"/>
  <c r="AD25" i="4"/>
  <c r="AF25" i="4"/>
  <c r="AD24" i="4"/>
  <c r="AF24" i="4"/>
  <c r="AD23" i="4"/>
  <c r="AF23" i="4"/>
  <c r="AD22" i="4"/>
  <c r="AF22" i="4"/>
  <c r="AD21" i="4"/>
  <c r="AF21" i="4"/>
  <c r="AD20" i="4"/>
  <c r="AF20" i="4"/>
  <c r="AD19" i="4"/>
  <c r="AF19" i="4"/>
  <c r="AD18" i="4"/>
  <c r="AF18" i="4"/>
  <c r="AD17" i="4"/>
  <c r="AF17" i="4"/>
  <c r="AD16" i="4"/>
  <c r="AF16" i="4"/>
  <c r="AD15" i="4"/>
  <c r="AF15" i="4"/>
  <c r="AD14" i="4"/>
  <c r="AF14" i="4"/>
  <c r="AD13" i="4"/>
  <c r="AF13" i="4"/>
  <c r="B13" i="10"/>
  <c r="A13" i="10"/>
  <c r="B12" i="10"/>
  <c r="A12" i="10"/>
  <c r="B11" i="10"/>
  <c r="A11" i="10"/>
  <c r="B10" i="10"/>
  <c r="A10" i="10"/>
  <c r="B9" i="10"/>
  <c r="A9" i="10"/>
  <c r="K610" i="4"/>
  <c r="X610" i="4"/>
  <c r="K601" i="4"/>
  <c r="X601" i="4"/>
  <c r="K598" i="4"/>
  <c r="X598" i="4"/>
  <c r="K597" i="4"/>
  <c r="X597" i="4"/>
  <c r="K596" i="4"/>
  <c r="X596" i="4"/>
  <c r="K593" i="4"/>
  <c r="X593" i="4"/>
  <c r="K590" i="4"/>
  <c r="X590" i="4"/>
  <c r="K589" i="4"/>
  <c r="X589" i="4"/>
  <c r="K584" i="4"/>
  <c r="X584" i="4"/>
  <c r="K582" i="4"/>
  <c r="X582" i="4"/>
  <c r="K573" i="4"/>
  <c r="X573" i="4"/>
  <c r="K572" i="4"/>
  <c r="X572" i="4"/>
  <c r="K564" i="4"/>
  <c r="X564" i="4"/>
  <c r="K557" i="4"/>
  <c r="X557" i="4"/>
  <c r="K552" i="4"/>
  <c r="X552" i="4"/>
  <c r="K548" i="4"/>
  <c r="X548" i="4"/>
  <c r="K546" i="4"/>
  <c r="X546" i="4"/>
  <c r="K542" i="4"/>
  <c r="X542" i="4"/>
  <c r="K536" i="4"/>
  <c r="X536" i="4"/>
  <c r="K534" i="4"/>
  <c r="X534" i="4"/>
  <c r="K518" i="4"/>
  <c r="X518" i="4"/>
  <c r="K514" i="4"/>
  <c r="X514" i="4"/>
  <c r="K510" i="4"/>
  <c r="X510" i="4"/>
  <c r="K509" i="4"/>
  <c r="X509" i="4"/>
  <c r="K508" i="4"/>
  <c r="X508" i="4"/>
  <c r="K500" i="4"/>
  <c r="X500" i="4"/>
  <c r="K498" i="4"/>
  <c r="X498" i="4"/>
  <c r="K493" i="4"/>
  <c r="X493" i="4"/>
  <c r="K492" i="4"/>
  <c r="X492" i="4"/>
  <c r="K489" i="4"/>
  <c r="X489" i="4"/>
  <c r="K482" i="4"/>
  <c r="X482" i="4"/>
  <c r="K477" i="4"/>
  <c r="X477" i="4"/>
  <c r="K476" i="4"/>
  <c r="X476" i="4"/>
  <c r="K472" i="4"/>
  <c r="X472" i="4"/>
  <c r="K470" i="4"/>
  <c r="X470" i="4"/>
  <c r="K461" i="4"/>
  <c r="X461" i="4"/>
  <c r="K454" i="4"/>
  <c r="X454" i="4"/>
  <c r="K444" i="4"/>
  <c r="X444" i="4"/>
  <c r="K441" i="4"/>
  <c r="X441" i="4"/>
  <c r="K440" i="4"/>
  <c r="X440" i="4"/>
  <c r="K434" i="4"/>
  <c r="X434" i="4"/>
  <c r="K433" i="4"/>
  <c r="X433" i="4"/>
  <c r="K429" i="4"/>
  <c r="X429" i="4"/>
  <c r="K425" i="4"/>
  <c r="X425" i="4"/>
  <c r="K418" i="4"/>
  <c r="X418" i="4"/>
  <c r="K414" i="4"/>
  <c r="X414" i="4"/>
  <c r="K413" i="4"/>
  <c r="X413" i="4"/>
  <c r="K404" i="4"/>
  <c r="X404" i="4"/>
  <c r="K402" i="4"/>
  <c r="X402" i="4"/>
  <c r="K398" i="4"/>
  <c r="X398" i="4"/>
  <c r="K397" i="4"/>
  <c r="X397" i="4"/>
  <c r="K396" i="4"/>
  <c r="X396" i="4"/>
  <c r="K393" i="4"/>
  <c r="X393" i="4"/>
  <c r="K392" i="4"/>
  <c r="X392" i="4"/>
  <c r="K390" i="4"/>
  <c r="X390" i="4"/>
  <c r="K386" i="4"/>
  <c r="X386" i="4"/>
  <c r="K385" i="4"/>
  <c r="X385" i="4"/>
  <c r="K382" i="4"/>
  <c r="X382" i="4"/>
  <c r="K370" i="4"/>
  <c r="X370" i="4"/>
  <c r="K369" i="4"/>
  <c r="X369" i="4"/>
  <c r="K365" i="4"/>
  <c r="X365" i="4"/>
  <c r="K361" i="4"/>
  <c r="X361" i="4"/>
  <c r="K360" i="4"/>
  <c r="X360" i="4"/>
  <c r="K358" i="4"/>
  <c r="X358" i="4"/>
  <c r="K354" i="4"/>
  <c r="X354" i="4"/>
  <c r="K348" i="4"/>
  <c r="X348" i="4"/>
  <c r="K337" i="4"/>
  <c r="X337" i="4"/>
  <c r="K334" i="4"/>
  <c r="X334" i="4"/>
  <c r="K332" i="4"/>
  <c r="X332" i="4"/>
  <c r="K329" i="4"/>
  <c r="X329" i="4"/>
  <c r="K321" i="4"/>
  <c r="X321" i="4"/>
  <c r="K318" i="4"/>
  <c r="X318" i="4"/>
  <c r="K312" i="4"/>
  <c r="X312" i="4"/>
  <c r="K262" i="4"/>
  <c r="X262" i="4"/>
  <c r="K244" i="4"/>
  <c r="X244" i="4"/>
  <c r="K222" i="4"/>
  <c r="X222" i="4"/>
  <c r="K206" i="4"/>
  <c r="X206" i="4"/>
  <c r="K185" i="4"/>
  <c r="X185" i="4"/>
  <c r="K169" i="4"/>
  <c r="X169" i="4"/>
  <c r="K148" i="4"/>
  <c r="X148" i="4"/>
  <c r="K109" i="4"/>
  <c r="X109" i="4"/>
  <c r="K93" i="4"/>
  <c r="X93" i="4"/>
  <c r="K34" i="4"/>
  <c r="X34" i="4"/>
  <c r="K17" i="4"/>
  <c r="X17" i="4"/>
  <c r="T411" i="3"/>
  <c r="T410" i="3"/>
  <c r="T409" i="3"/>
  <c r="T408" i="3"/>
  <c r="T407" i="3"/>
  <c r="T406" i="3"/>
  <c r="T405" i="3"/>
  <c r="T404" i="3"/>
  <c r="T403" i="3"/>
  <c r="T402" i="3"/>
  <c r="T401" i="3"/>
  <c r="T400" i="3"/>
  <c r="T399" i="3"/>
  <c r="T398" i="3"/>
  <c r="T397" i="3"/>
  <c r="T396" i="3"/>
  <c r="T395" i="3"/>
  <c r="T394" i="3"/>
  <c r="T393" i="3"/>
  <c r="T392" i="3"/>
  <c r="T391" i="3"/>
  <c r="T390" i="3"/>
  <c r="T389" i="3"/>
  <c r="T388" i="3"/>
  <c r="T387" i="3"/>
  <c r="T386" i="3"/>
  <c r="T385" i="3"/>
  <c r="T384" i="3"/>
  <c r="T383" i="3"/>
  <c r="T382" i="3"/>
  <c r="T381" i="3"/>
  <c r="T380" i="3"/>
  <c r="T379" i="3"/>
  <c r="T378" i="3"/>
  <c r="T377" i="3"/>
  <c r="T376" i="3"/>
  <c r="T375" i="3"/>
  <c r="T374" i="3"/>
  <c r="T373" i="3"/>
  <c r="T372" i="3"/>
  <c r="T371" i="3"/>
  <c r="T370" i="3"/>
  <c r="T369" i="3"/>
  <c r="T368" i="3"/>
  <c r="T367" i="3"/>
  <c r="T366" i="3"/>
  <c r="T365" i="3"/>
  <c r="T364" i="3"/>
  <c r="T363" i="3"/>
  <c r="T362" i="3"/>
  <c r="T361" i="3"/>
  <c r="T360" i="3"/>
  <c r="T359" i="3"/>
  <c r="T358" i="3"/>
  <c r="T357" i="3"/>
  <c r="T356" i="3"/>
  <c r="T355" i="3"/>
  <c r="T354" i="3"/>
  <c r="T353" i="3"/>
  <c r="T352" i="3"/>
  <c r="T351" i="3"/>
  <c r="T350" i="3"/>
  <c r="T349" i="3"/>
  <c r="T348" i="3"/>
  <c r="T347" i="3"/>
  <c r="T346" i="3"/>
  <c r="T345" i="3"/>
  <c r="T344" i="3"/>
  <c r="T343" i="3"/>
  <c r="T342" i="3"/>
  <c r="T341" i="3"/>
  <c r="T340" i="3"/>
  <c r="T339" i="3"/>
  <c r="T338" i="3"/>
  <c r="T337" i="3"/>
  <c r="T336" i="3"/>
  <c r="T335" i="3"/>
  <c r="T334" i="3"/>
  <c r="T333" i="3"/>
  <c r="T332" i="3"/>
  <c r="T331" i="3"/>
  <c r="T330" i="3"/>
  <c r="T329" i="3"/>
  <c r="T328" i="3"/>
  <c r="T327" i="3"/>
  <c r="T326" i="3"/>
  <c r="T325" i="3"/>
  <c r="T324" i="3"/>
  <c r="T323" i="3"/>
  <c r="T322" i="3"/>
  <c r="T321" i="3"/>
  <c r="T320" i="3"/>
  <c r="T319" i="3"/>
  <c r="T318" i="3"/>
  <c r="T317" i="3"/>
  <c r="T316" i="3"/>
  <c r="T315" i="3"/>
  <c r="T314" i="3"/>
  <c r="T313" i="3"/>
  <c r="T312" i="3"/>
  <c r="T311" i="3"/>
  <c r="T310" i="3"/>
  <c r="T309" i="3"/>
  <c r="T308" i="3"/>
  <c r="T307" i="3"/>
  <c r="T306" i="3"/>
  <c r="T305" i="3"/>
  <c r="T304" i="3"/>
  <c r="T303" i="3"/>
  <c r="T302" i="3"/>
  <c r="T301" i="3"/>
  <c r="T300" i="3"/>
  <c r="T299" i="3"/>
  <c r="T298" i="3"/>
  <c r="T297" i="3"/>
  <c r="T296" i="3"/>
  <c r="T295" i="3"/>
  <c r="T294" i="3"/>
  <c r="T293" i="3"/>
  <c r="T292" i="3"/>
  <c r="T291" i="3"/>
  <c r="T290" i="3"/>
  <c r="T289" i="3"/>
  <c r="T288" i="3"/>
  <c r="T287" i="3"/>
  <c r="T286" i="3"/>
  <c r="T285" i="3"/>
  <c r="T284" i="3"/>
  <c r="T283" i="3"/>
  <c r="T282" i="3"/>
  <c r="T281" i="3"/>
  <c r="T280" i="3"/>
  <c r="T279" i="3"/>
  <c r="T278" i="3"/>
  <c r="T277" i="3"/>
  <c r="T276" i="3"/>
  <c r="T275" i="3"/>
  <c r="T274" i="3"/>
  <c r="T273" i="3"/>
  <c r="T272" i="3"/>
  <c r="T271" i="3"/>
  <c r="T270" i="3"/>
  <c r="T269" i="3"/>
  <c r="T268" i="3"/>
  <c r="T267" i="3"/>
  <c r="T266" i="3"/>
  <c r="T265" i="3"/>
  <c r="T264" i="3"/>
  <c r="T263" i="3"/>
  <c r="T262" i="3"/>
  <c r="T261" i="3"/>
  <c r="T260" i="3"/>
  <c r="T259" i="3"/>
  <c r="T258" i="3"/>
  <c r="T257" i="3"/>
  <c r="T256" i="3"/>
  <c r="T255" i="3"/>
  <c r="T254" i="3"/>
  <c r="T253" i="3"/>
  <c r="T252" i="3"/>
  <c r="T251" i="3"/>
  <c r="T250" i="3"/>
  <c r="T249" i="3"/>
  <c r="T248" i="3"/>
  <c r="T247" i="3"/>
  <c r="T246" i="3"/>
  <c r="T245" i="3"/>
  <c r="T244" i="3"/>
  <c r="T243" i="3"/>
  <c r="T242" i="3"/>
  <c r="T241" i="3"/>
  <c r="T240" i="3"/>
  <c r="T239" i="3"/>
  <c r="T238" i="3"/>
  <c r="T237" i="3"/>
  <c r="T236" i="3"/>
  <c r="T235" i="3"/>
  <c r="T234" i="3"/>
  <c r="T233" i="3"/>
  <c r="T232"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AE611" i="4"/>
  <c r="AL611" i="4"/>
  <c r="AJ611" i="4"/>
  <c r="AC611" i="4"/>
  <c r="AB611" i="4"/>
  <c r="AA611" i="4"/>
  <c r="Z611" i="4"/>
  <c r="AH611" i="4"/>
  <c r="Y611" i="4"/>
  <c r="K611" i="4"/>
  <c r="X611" i="4"/>
  <c r="B611" i="4"/>
  <c r="E611" i="4"/>
  <c r="D611" i="4"/>
  <c r="I611" i="4"/>
  <c r="A611" i="4"/>
  <c r="AJ610" i="4"/>
  <c r="AE610" i="4"/>
  <c r="AL610" i="4"/>
  <c r="AC610" i="4"/>
  <c r="AB610" i="4"/>
  <c r="AA610" i="4"/>
  <c r="Z610" i="4"/>
  <c r="AH610" i="4"/>
  <c r="Y610" i="4"/>
  <c r="B610" i="4"/>
  <c r="A610" i="4"/>
  <c r="AJ609" i="4"/>
  <c r="AE609" i="4"/>
  <c r="AL609" i="4"/>
  <c r="AC609" i="4"/>
  <c r="AB609" i="4"/>
  <c r="Z609" i="4"/>
  <c r="AI609" i="4"/>
  <c r="AA609" i="4"/>
  <c r="AH609" i="4"/>
  <c r="Y609" i="4"/>
  <c r="K609" i="4"/>
  <c r="X609" i="4"/>
  <c r="B609" i="4"/>
  <c r="H609" i="4"/>
  <c r="A609" i="4"/>
  <c r="AE608" i="4"/>
  <c r="AL608" i="4"/>
  <c r="AJ608" i="4"/>
  <c r="AC608" i="4"/>
  <c r="AB608" i="4"/>
  <c r="AA608" i="4"/>
  <c r="Z608" i="4"/>
  <c r="AH608" i="4"/>
  <c r="Y608" i="4"/>
  <c r="K608" i="4"/>
  <c r="X608" i="4"/>
  <c r="B608" i="4"/>
  <c r="C608" i="4"/>
  <c r="A608" i="4"/>
  <c r="AJ607" i="4"/>
  <c r="AE607" i="4"/>
  <c r="AL607" i="4"/>
  <c r="AC607" i="4"/>
  <c r="AB607" i="4"/>
  <c r="AA607" i="4"/>
  <c r="Z607" i="4"/>
  <c r="AH607" i="4"/>
  <c r="Y607" i="4"/>
  <c r="K607" i="4"/>
  <c r="X607" i="4"/>
  <c r="B607" i="4"/>
  <c r="I607" i="4"/>
  <c r="E607" i="4"/>
  <c r="J607" i="4"/>
  <c r="A607" i="4"/>
  <c r="AE606" i="4"/>
  <c r="AL606" i="4"/>
  <c r="AJ606" i="4"/>
  <c r="AC606" i="4"/>
  <c r="AB606" i="4"/>
  <c r="AA606" i="4"/>
  <c r="Y606" i="4"/>
  <c r="K606" i="4"/>
  <c r="X606" i="4"/>
  <c r="B606" i="4"/>
  <c r="E606" i="4"/>
  <c r="A606" i="4"/>
  <c r="AE605" i="4"/>
  <c r="AL605" i="4"/>
  <c r="AJ605" i="4"/>
  <c r="AC605" i="4"/>
  <c r="AB605" i="4"/>
  <c r="Z605" i="4"/>
  <c r="AG605" i="4"/>
  <c r="AA605" i="4"/>
  <c r="AH605" i="4"/>
  <c r="Y605" i="4"/>
  <c r="K605" i="4"/>
  <c r="X605" i="4"/>
  <c r="B605" i="4"/>
  <c r="D605" i="4"/>
  <c r="I605" i="4"/>
  <c r="E605" i="4"/>
  <c r="A605" i="4"/>
  <c r="AE604" i="4"/>
  <c r="AL604" i="4"/>
  <c r="AJ604" i="4"/>
  <c r="AC604" i="4"/>
  <c r="AB604" i="4"/>
  <c r="AA604" i="4"/>
  <c r="Y604" i="4"/>
  <c r="K604" i="4"/>
  <c r="X604" i="4"/>
  <c r="B604" i="4"/>
  <c r="A604" i="4"/>
  <c r="AE603" i="4"/>
  <c r="AL603" i="4"/>
  <c r="AJ603" i="4"/>
  <c r="AC603" i="4"/>
  <c r="AB603" i="4"/>
  <c r="AA603" i="4"/>
  <c r="Z603" i="4"/>
  <c r="AH603" i="4"/>
  <c r="Y603" i="4"/>
  <c r="K603" i="4"/>
  <c r="X603" i="4"/>
  <c r="B603" i="4"/>
  <c r="E603" i="4"/>
  <c r="G603" i="4"/>
  <c r="A603" i="4"/>
  <c r="AK603" i="4"/>
  <c r="AE602" i="4"/>
  <c r="AL602" i="4"/>
  <c r="AJ602" i="4"/>
  <c r="AC602" i="4"/>
  <c r="AB602" i="4"/>
  <c r="Z602" i="4"/>
  <c r="AG602" i="4"/>
  <c r="AA602" i="4"/>
  <c r="AH602" i="4"/>
  <c r="Y602" i="4"/>
  <c r="K602" i="4"/>
  <c r="X602" i="4"/>
  <c r="B602" i="4"/>
  <c r="H602" i="4"/>
  <c r="A602" i="4"/>
  <c r="A592" i="5"/>
  <c r="AJ601" i="4"/>
  <c r="AE601" i="4"/>
  <c r="AL601" i="4"/>
  <c r="AC601" i="4"/>
  <c r="AB601" i="4"/>
  <c r="AA601" i="4"/>
  <c r="Y601" i="4"/>
  <c r="B601" i="4"/>
  <c r="A601" i="4"/>
  <c r="AK601" i="4"/>
  <c r="AJ600" i="4"/>
  <c r="AE600" i="4"/>
  <c r="AL600" i="4"/>
  <c r="AF600" i="4"/>
  <c r="AC600" i="4"/>
  <c r="AB600" i="4"/>
  <c r="AA600" i="4"/>
  <c r="Z600" i="4"/>
  <c r="AH600" i="4"/>
  <c r="Y600" i="4"/>
  <c r="K600" i="4"/>
  <c r="X600" i="4"/>
  <c r="B600" i="4"/>
  <c r="H600" i="4"/>
  <c r="A600" i="4"/>
  <c r="AK600" i="4"/>
  <c r="AJ599" i="4"/>
  <c r="AE599" i="4"/>
  <c r="AL599" i="4"/>
  <c r="AC599" i="4"/>
  <c r="AB599" i="4"/>
  <c r="AA599" i="4"/>
  <c r="Z599" i="4"/>
  <c r="AH599" i="4"/>
  <c r="Y599" i="4"/>
  <c r="K599" i="4"/>
  <c r="X599" i="4"/>
  <c r="B599" i="4"/>
  <c r="H599" i="4"/>
  <c r="M599" i="4"/>
  <c r="A599" i="4"/>
  <c r="AK599" i="4"/>
  <c r="AE598" i="4"/>
  <c r="AL598" i="4"/>
  <c r="AJ598" i="4"/>
  <c r="AC598" i="4"/>
  <c r="AB598" i="4"/>
  <c r="AA598" i="4"/>
  <c r="Y598" i="4"/>
  <c r="B598" i="4"/>
  <c r="I598" i="4"/>
  <c r="A598" i="4"/>
  <c r="AK598" i="4"/>
  <c r="AJ597" i="4"/>
  <c r="AE597" i="4"/>
  <c r="AL597" i="4"/>
  <c r="AC597" i="4"/>
  <c r="AB597" i="4"/>
  <c r="AA597" i="4"/>
  <c r="Z597" i="4"/>
  <c r="AH597" i="4"/>
  <c r="Y597" i="4"/>
  <c r="B597" i="4"/>
  <c r="A597" i="4"/>
  <c r="AJ596" i="4"/>
  <c r="AE596" i="4"/>
  <c r="AL596" i="4"/>
  <c r="AC596" i="4"/>
  <c r="AB596" i="4"/>
  <c r="AA596" i="4"/>
  <c r="Z596" i="4"/>
  <c r="AH596" i="4"/>
  <c r="Y596" i="4"/>
  <c r="B596" i="4"/>
  <c r="A596" i="4"/>
  <c r="AJ595" i="4"/>
  <c r="AE595" i="4"/>
  <c r="AL595" i="4"/>
  <c r="AC595" i="4"/>
  <c r="AB595" i="4"/>
  <c r="AA595" i="4"/>
  <c r="Z595" i="4"/>
  <c r="Y595" i="4"/>
  <c r="K595" i="4"/>
  <c r="X595" i="4"/>
  <c r="B595" i="4"/>
  <c r="E595" i="4"/>
  <c r="A595" i="4"/>
  <c r="AK595" i="4"/>
  <c r="AJ594" i="4"/>
  <c r="AE594" i="4"/>
  <c r="AL594" i="4"/>
  <c r="AC594" i="4"/>
  <c r="AB594" i="4"/>
  <c r="AA594" i="4"/>
  <c r="Z594" i="4"/>
  <c r="AH594" i="4"/>
  <c r="AI594" i="4"/>
  <c r="Y594" i="4"/>
  <c r="K594" i="4"/>
  <c r="X594" i="4"/>
  <c r="B594" i="4"/>
  <c r="G594" i="4"/>
  <c r="A594" i="4"/>
  <c r="A584" i="5"/>
  <c r="AE593" i="4"/>
  <c r="AL593" i="4"/>
  <c r="AJ593" i="4"/>
  <c r="AC593" i="4"/>
  <c r="AB593" i="4"/>
  <c r="AA593" i="4"/>
  <c r="Y593" i="4"/>
  <c r="B593" i="4"/>
  <c r="I593" i="4"/>
  <c r="A593" i="4"/>
  <c r="AE592" i="4"/>
  <c r="AL592" i="4"/>
  <c r="AJ592" i="4"/>
  <c r="AF592" i="4"/>
  <c r="AC592" i="4"/>
  <c r="AB592" i="4"/>
  <c r="AA592" i="4"/>
  <c r="Z592" i="4"/>
  <c r="AH592" i="4"/>
  <c r="Y592" i="4"/>
  <c r="K592" i="4"/>
  <c r="X592" i="4"/>
  <c r="B592" i="4"/>
  <c r="G592" i="4"/>
  <c r="M592" i="4"/>
  <c r="A592" i="4"/>
  <c r="AJ591" i="4"/>
  <c r="AE591" i="4"/>
  <c r="AL591" i="4"/>
  <c r="AC591" i="4"/>
  <c r="AB591" i="4"/>
  <c r="AA591" i="4"/>
  <c r="Z591" i="4"/>
  <c r="AH591" i="4"/>
  <c r="Y591" i="4"/>
  <c r="K591" i="4"/>
  <c r="X591" i="4"/>
  <c r="B591" i="4"/>
  <c r="A591" i="4"/>
  <c r="A581" i="5"/>
  <c r="AJ590" i="4"/>
  <c r="AE590" i="4"/>
  <c r="AL590" i="4"/>
  <c r="AC590" i="4"/>
  <c r="AB590" i="4"/>
  <c r="AA590" i="4"/>
  <c r="Z590" i="4"/>
  <c r="Y590" i="4"/>
  <c r="B590" i="4"/>
  <c r="A590" i="4"/>
  <c r="AK590" i="4"/>
  <c r="AJ589" i="4"/>
  <c r="AE589" i="4"/>
  <c r="AL589" i="4"/>
  <c r="AC589" i="4"/>
  <c r="AB589" i="4"/>
  <c r="AA589" i="4"/>
  <c r="Z589" i="4"/>
  <c r="Y589" i="4"/>
  <c r="B589" i="4"/>
  <c r="A589" i="4"/>
  <c r="AE588" i="4"/>
  <c r="AL588" i="4"/>
  <c r="AJ588" i="4"/>
  <c r="AC588" i="4"/>
  <c r="AB588" i="4"/>
  <c r="AA588" i="4"/>
  <c r="Z588" i="4"/>
  <c r="AH588" i="4"/>
  <c r="Y588" i="4"/>
  <c r="K588" i="4"/>
  <c r="X588" i="4"/>
  <c r="B588" i="4"/>
  <c r="D588" i="4"/>
  <c r="A588" i="4"/>
  <c r="AJ587" i="4"/>
  <c r="AE587" i="4"/>
  <c r="AL587" i="4"/>
  <c r="AC587" i="4"/>
  <c r="AB587" i="4"/>
  <c r="AA587" i="4"/>
  <c r="Z587" i="4"/>
  <c r="AH587" i="4"/>
  <c r="Y587" i="4"/>
  <c r="K587" i="4"/>
  <c r="X587" i="4"/>
  <c r="B587" i="4"/>
  <c r="A587" i="4"/>
  <c r="AK587" i="4"/>
  <c r="AE586" i="4"/>
  <c r="AL586" i="4"/>
  <c r="AJ586" i="4"/>
  <c r="AC586" i="4"/>
  <c r="AB586" i="4"/>
  <c r="AA586" i="4"/>
  <c r="Y586" i="4"/>
  <c r="K586" i="4"/>
  <c r="X586" i="4"/>
  <c r="B586" i="4"/>
  <c r="M586" i="4"/>
  <c r="A586" i="4"/>
  <c r="A576" i="5"/>
  <c r="AJ585" i="4"/>
  <c r="AE585" i="4"/>
  <c r="AL585" i="4"/>
  <c r="AC585" i="4"/>
  <c r="AB585" i="4"/>
  <c r="AI585" i="4"/>
  <c r="AA585" i="4"/>
  <c r="Y585" i="4"/>
  <c r="B585" i="4"/>
  <c r="M585" i="4"/>
  <c r="K585" i="4"/>
  <c r="X585" i="4"/>
  <c r="H585" i="4"/>
  <c r="A585" i="4"/>
  <c r="AJ584" i="4"/>
  <c r="AE584" i="4"/>
  <c r="AL584" i="4"/>
  <c r="AC584" i="4"/>
  <c r="AB584" i="4"/>
  <c r="Z584" i="4"/>
  <c r="AG584" i="4"/>
  <c r="AA584" i="4"/>
  <c r="AH584" i="4"/>
  <c r="Y584" i="4"/>
  <c r="B584" i="4"/>
  <c r="A584" i="4"/>
  <c r="AE583" i="4"/>
  <c r="AL583" i="4"/>
  <c r="AJ583" i="4"/>
  <c r="AC583" i="4"/>
  <c r="AB583" i="4"/>
  <c r="AA583" i="4"/>
  <c r="Z583" i="4"/>
  <c r="AH583" i="4"/>
  <c r="Y583" i="4"/>
  <c r="K583" i="4"/>
  <c r="X583" i="4"/>
  <c r="B583" i="4"/>
  <c r="A583" i="4"/>
  <c r="AE582" i="4"/>
  <c r="AL582" i="4"/>
  <c r="AJ582" i="4"/>
  <c r="AC582" i="4"/>
  <c r="AB582" i="4"/>
  <c r="AA582" i="4"/>
  <c r="Y582" i="4"/>
  <c r="B582" i="4"/>
  <c r="H582" i="4"/>
  <c r="A582" i="4"/>
  <c r="AK582" i="4"/>
  <c r="AJ581" i="4"/>
  <c r="AE581" i="4"/>
  <c r="AL581" i="4"/>
  <c r="AC581" i="4"/>
  <c r="AB581" i="4"/>
  <c r="AA581" i="4"/>
  <c r="Z581" i="4"/>
  <c r="Y581" i="4"/>
  <c r="K581" i="4"/>
  <c r="X581" i="4"/>
  <c r="B581" i="4"/>
  <c r="A581" i="4"/>
  <c r="AJ580" i="4"/>
  <c r="AE580" i="4"/>
  <c r="AL580" i="4"/>
  <c r="AC580" i="4"/>
  <c r="AB580" i="4"/>
  <c r="AA580" i="4"/>
  <c r="Z580" i="4"/>
  <c r="AH580" i="4"/>
  <c r="Y580" i="4"/>
  <c r="K580" i="4"/>
  <c r="X580" i="4"/>
  <c r="B580" i="4"/>
  <c r="M580" i="4"/>
  <c r="A580" i="4"/>
  <c r="AE579" i="4"/>
  <c r="AL579" i="4"/>
  <c r="AJ579" i="4"/>
  <c r="AC579" i="4"/>
  <c r="AB579" i="4"/>
  <c r="AA579" i="4"/>
  <c r="Z579" i="4"/>
  <c r="Y579" i="4"/>
  <c r="K579" i="4"/>
  <c r="X579" i="4"/>
  <c r="B579" i="4"/>
  <c r="A579" i="4"/>
  <c r="AK579" i="4"/>
  <c r="AE578" i="4"/>
  <c r="AL578" i="4"/>
  <c r="AJ578" i="4"/>
  <c r="AC578" i="4"/>
  <c r="AB578" i="4"/>
  <c r="AA578" i="4"/>
  <c r="Z578" i="4"/>
  <c r="AH578" i="4"/>
  <c r="Y578" i="4"/>
  <c r="K578" i="4"/>
  <c r="X578" i="4"/>
  <c r="B578" i="4"/>
  <c r="E578" i="4"/>
  <c r="A578" i="4"/>
  <c r="AK578" i="4"/>
  <c r="AE577" i="4"/>
  <c r="AL577" i="4"/>
  <c r="AJ577" i="4"/>
  <c r="AC577" i="4"/>
  <c r="AB577" i="4"/>
  <c r="AA577" i="4"/>
  <c r="Z577" i="4"/>
  <c r="Y577" i="4"/>
  <c r="K577" i="4"/>
  <c r="X577" i="4"/>
  <c r="B577" i="4"/>
  <c r="H577" i="4"/>
  <c r="A577" i="4"/>
  <c r="A567" i="5"/>
  <c r="AE576" i="4"/>
  <c r="AL576" i="4"/>
  <c r="AJ576" i="4"/>
  <c r="AC576" i="4"/>
  <c r="AB576" i="4"/>
  <c r="AA576" i="4"/>
  <c r="Z576" i="4"/>
  <c r="Y576" i="4"/>
  <c r="K576" i="4"/>
  <c r="X576" i="4"/>
  <c r="B576" i="4"/>
  <c r="A576" i="4"/>
  <c r="AK576" i="4"/>
  <c r="AJ575" i="4"/>
  <c r="AE575" i="4"/>
  <c r="AL575" i="4"/>
  <c r="AC575" i="4"/>
  <c r="AB575" i="4"/>
  <c r="AA575" i="4"/>
  <c r="Z575" i="4"/>
  <c r="AH575" i="4"/>
  <c r="Y575" i="4"/>
  <c r="K575" i="4"/>
  <c r="X575" i="4"/>
  <c r="B575" i="4"/>
  <c r="I575" i="4"/>
  <c r="E575" i="4"/>
  <c r="A575" i="4"/>
  <c r="AE574" i="4"/>
  <c r="AL574" i="4"/>
  <c r="AJ574" i="4"/>
  <c r="AC574" i="4"/>
  <c r="AB574" i="4"/>
  <c r="AA574" i="4"/>
  <c r="Z574" i="4"/>
  <c r="AH574" i="4"/>
  <c r="Y574" i="4"/>
  <c r="K574" i="4"/>
  <c r="X574" i="4"/>
  <c r="B574" i="4"/>
  <c r="I574" i="4"/>
  <c r="D574" i="4"/>
  <c r="E574" i="4"/>
  <c r="J574" i="4"/>
  <c r="A574" i="4"/>
  <c r="AJ573" i="4"/>
  <c r="AE573" i="4"/>
  <c r="AL573" i="4"/>
  <c r="AC573" i="4"/>
  <c r="AB573" i="4"/>
  <c r="AA573" i="4"/>
  <c r="Z573" i="4"/>
  <c r="AH573" i="4"/>
  <c r="Y573" i="4"/>
  <c r="B573" i="4"/>
  <c r="A573" i="4"/>
  <c r="AJ572" i="4"/>
  <c r="AE572" i="4"/>
  <c r="AL572" i="4"/>
  <c r="AC572" i="4"/>
  <c r="AB572" i="4"/>
  <c r="AA572" i="4"/>
  <c r="Z572" i="4"/>
  <c r="AH572" i="4"/>
  <c r="Y572" i="4"/>
  <c r="B572" i="4"/>
  <c r="M572" i="4"/>
  <c r="A572" i="4"/>
  <c r="AJ571" i="4"/>
  <c r="AE571" i="4"/>
  <c r="AL571" i="4"/>
  <c r="AC571" i="4"/>
  <c r="AB571" i="4"/>
  <c r="AA571" i="4"/>
  <c r="Z571" i="4"/>
  <c r="AH571" i="4"/>
  <c r="Y571" i="4"/>
  <c r="K571" i="4"/>
  <c r="X571" i="4"/>
  <c r="B571" i="4"/>
  <c r="A571" i="4"/>
  <c r="AE570" i="4"/>
  <c r="AL570" i="4"/>
  <c r="AJ570" i="4"/>
  <c r="AC570" i="4"/>
  <c r="AB570" i="4"/>
  <c r="AA570" i="4"/>
  <c r="Z570" i="4"/>
  <c r="AH570" i="4"/>
  <c r="AI570" i="4"/>
  <c r="Y570" i="4"/>
  <c r="K570" i="4"/>
  <c r="X570" i="4"/>
  <c r="B570" i="4"/>
  <c r="H570" i="4"/>
  <c r="A570" i="4"/>
  <c r="AJ569" i="4"/>
  <c r="AE569" i="4"/>
  <c r="AL569" i="4"/>
  <c r="AC569" i="4"/>
  <c r="AB569" i="4"/>
  <c r="AA569" i="4"/>
  <c r="Z569" i="4"/>
  <c r="Y569" i="4"/>
  <c r="K569" i="4"/>
  <c r="X569" i="4"/>
  <c r="B569" i="4"/>
  <c r="L569" i="4"/>
  <c r="A569" i="4"/>
  <c r="AK569" i="4"/>
  <c r="AJ568" i="4"/>
  <c r="AE568" i="4"/>
  <c r="AL568" i="4"/>
  <c r="AC568" i="4"/>
  <c r="AB568" i="4"/>
  <c r="AA568" i="4"/>
  <c r="Z568" i="4"/>
  <c r="AH568" i="4"/>
  <c r="Y568" i="4"/>
  <c r="K568" i="4"/>
  <c r="X568" i="4"/>
  <c r="B568" i="4"/>
  <c r="C568" i="4"/>
  <c r="A568" i="4"/>
  <c r="AE567" i="4"/>
  <c r="AL567" i="4"/>
  <c r="AJ567" i="4"/>
  <c r="AC567" i="4"/>
  <c r="AB567" i="4"/>
  <c r="AA567" i="4"/>
  <c r="Z567" i="4"/>
  <c r="AH567" i="4"/>
  <c r="Y567" i="4"/>
  <c r="K567" i="4"/>
  <c r="X567" i="4"/>
  <c r="B567" i="4"/>
  <c r="M567" i="4"/>
  <c r="A567" i="4"/>
  <c r="AK567" i="4"/>
  <c r="AE566" i="4"/>
  <c r="AL566" i="4"/>
  <c r="AJ566" i="4"/>
  <c r="AC566" i="4"/>
  <c r="AB566" i="4"/>
  <c r="AA566" i="4"/>
  <c r="Z566" i="4"/>
  <c r="AH566" i="4"/>
  <c r="Y566" i="4"/>
  <c r="K566" i="4"/>
  <c r="X566" i="4"/>
  <c r="B566" i="4"/>
  <c r="A566" i="4"/>
  <c r="AJ565" i="4"/>
  <c r="AE565" i="4"/>
  <c r="AL565" i="4"/>
  <c r="AC565" i="4"/>
  <c r="AB565" i="4"/>
  <c r="AA565" i="4"/>
  <c r="Y565" i="4"/>
  <c r="K565" i="4"/>
  <c r="X565" i="4"/>
  <c r="B565" i="4"/>
  <c r="A565" i="4"/>
  <c r="A555" i="5"/>
  <c r="AE564" i="4"/>
  <c r="AL564" i="4"/>
  <c r="AJ564" i="4"/>
  <c r="AC564" i="4"/>
  <c r="AB564" i="4"/>
  <c r="AA564" i="4"/>
  <c r="Z564" i="4"/>
  <c r="AH564" i="4"/>
  <c r="Y564" i="4"/>
  <c r="B564" i="4"/>
  <c r="E564" i="4"/>
  <c r="A564" i="4"/>
  <c r="AK564" i="4"/>
  <c r="AJ563" i="4"/>
  <c r="AE563" i="4"/>
  <c r="AL563" i="4"/>
  <c r="AC563" i="4"/>
  <c r="AB563" i="4"/>
  <c r="AA563" i="4"/>
  <c r="Z563" i="4"/>
  <c r="AH563" i="4"/>
  <c r="Y563" i="4"/>
  <c r="K563" i="4"/>
  <c r="X563" i="4"/>
  <c r="B563" i="4"/>
  <c r="A563" i="4"/>
  <c r="AE562" i="4"/>
  <c r="AL562" i="4"/>
  <c r="AJ562" i="4"/>
  <c r="AC562" i="4"/>
  <c r="AB562" i="4"/>
  <c r="AA562" i="4"/>
  <c r="Z562" i="4"/>
  <c r="AH562" i="4"/>
  <c r="Y562" i="4"/>
  <c r="K562" i="4"/>
  <c r="X562" i="4"/>
  <c r="B562" i="4"/>
  <c r="A562" i="4"/>
  <c r="AE561" i="4"/>
  <c r="AL561" i="4"/>
  <c r="AJ561" i="4"/>
  <c r="AC561" i="4"/>
  <c r="AB561" i="4"/>
  <c r="AA561" i="4"/>
  <c r="Z561" i="4"/>
  <c r="AH561" i="4"/>
  <c r="Y561" i="4"/>
  <c r="K561" i="4"/>
  <c r="X561" i="4"/>
  <c r="B561" i="4"/>
  <c r="H561" i="4"/>
  <c r="A561" i="4"/>
  <c r="AK561" i="4"/>
  <c r="AE560" i="4"/>
  <c r="AL560" i="4"/>
  <c r="AJ560" i="4"/>
  <c r="AC560" i="4"/>
  <c r="AB560" i="4"/>
  <c r="AA560" i="4"/>
  <c r="Z560" i="4"/>
  <c r="AH560" i="4"/>
  <c r="Y560" i="4"/>
  <c r="K560" i="4"/>
  <c r="X560" i="4"/>
  <c r="B560" i="4"/>
  <c r="A560" i="4"/>
  <c r="AJ559" i="4"/>
  <c r="AE559" i="4"/>
  <c r="AL559" i="4"/>
  <c r="AC559" i="4"/>
  <c r="AB559" i="4"/>
  <c r="AA559" i="4"/>
  <c r="Z559" i="4"/>
  <c r="AH559" i="4"/>
  <c r="Y559" i="4"/>
  <c r="K559" i="4"/>
  <c r="X559" i="4"/>
  <c r="B559" i="4"/>
  <c r="A559" i="4"/>
  <c r="AJ558" i="4"/>
  <c r="AE558" i="4"/>
  <c r="AL558" i="4"/>
  <c r="AC558" i="4"/>
  <c r="AB558" i="4"/>
  <c r="AA558" i="4"/>
  <c r="Z558" i="4"/>
  <c r="AH558" i="4"/>
  <c r="Y558" i="4"/>
  <c r="K558" i="4"/>
  <c r="X558" i="4"/>
  <c r="B558" i="4"/>
  <c r="E558" i="4"/>
  <c r="A558" i="4"/>
  <c r="AE557" i="4"/>
  <c r="AL557" i="4"/>
  <c r="AJ557" i="4"/>
  <c r="AC557" i="4"/>
  <c r="AB557" i="4"/>
  <c r="AA557" i="4"/>
  <c r="Z557" i="4"/>
  <c r="AH557" i="4"/>
  <c r="Y557" i="4"/>
  <c r="B557" i="4"/>
  <c r="E557" i="4"/>
  <c r="A557" i="4"/>
  <c r="AE556" i="4"/>
  <c r="AL556" i="4"/>
  <c r="AJ556" i="4"/>
  <c r="AC556" i="4"/>
  <c r="AB556" i="4"/>
  <c r="Z556" i="4"/>
  <c r="AG556" i="4"/>
  <c r="AA556" i="4"/>
  <c r="Y556" i="4"/>
  <c r="K556" i="4"/>
  <c r="X556" i="4"/>
  <c r="B556" i="4"/>
  <c r="I556" i="4"/>
  <c r="D556" i="4"/>
  <c r="E556" i="4"/>
  <c r="J556" i="4"/>
  <c r="A556" i="4"/>
  <c r="AK556" i="4"/>
  <c r="AJ555" i="4"/>
  <c r="AE555" i="4"/>
  <c r="AL555" i="4"/>
  <c r="AC555" i="4"/>
  <c r="AB555" i="4"/>
  <c r="AA555" i="4"/>
  <c r="Z555" i="4"/>
  <c r="AH555" i="4"/>
  <c r="Y555" i="4"/>
  <c r="K555" i="4"/>
  <c r="X555" i="4"/>
  <c r="B555" i="4"/>
  <c r="L555" i="4"/>
  <c r="A555" i="4"/>
  <c r="AJ554" i="4"/>
  <c r="AE554" i="4"/>
  <c r="AL554" i="4"/>
  <c r="AC554" i="4"/>
  <c r="AB554" i="4"/>
  <c r="AI554" i="4"/>
  <c r="AA554" i="4"/>
  <c r="Y554" i="4"/>
  <c r="K554" i="4"/>
  <c r="X554" i="4"/>
  <c r="B554" i="4"/>
  <c r="M554" i="4"/>
  <c r="A554" i="4"/>
  <c r="AE553" i="4"/>
  <c r="AL553" i="4"/>
  <c r="AJ553" i="4"/>
  <c r="AC553" i="4"/>
  <c r="AB553" i="4"/>
  <c r="AA553" i="4"/>
  <c r="Z553" i="4"/>
  <c r="AH553" i="4"/>
  <c r="Y553" i="4"/>
  <c r="K553" i="4"/>
  <c r="X553" i="4"/>
  <c r="B553" i="4"/>
  <c r="L553" i="4"/>
  <c r="A553" i="4"/>
  <c r="AE552" i="4"/>
  <c r="AL552" i="4"/>
  <c r="AJ552" i="4"/>
  <c r="AC552" i="4"/>
  <c r="AB552" i="4"/>
  <c r="AA552" i="4"/>
  <c r="Z552" i="4"/>
  <c r="AH552" i="4"/>
  <c r="Y552" i="4"/>
  <c r="B552" i="4"/>
  <c r="A552" i="4"/>
  <c r="AE551" i="4"/>
  <c r="AL551" i="4"/>
  <c r="AJ551" i="4"/>
  <c r="AC551" i="4"/>
  <c r="AB551" i="4"/>
  <c r="AA551" i="4"/>
  <c r="Z551" i="4"/>
  <c r="AH551" i="4"/>
  <c r="Y551" i="4"/>
  <c r="K551" i="4"/>
  <c r="X551" i="4"/>
  <c r="B551" i="4"/>
  <c r="A551" i="4"/>
  <c r="AE550" i="4"/>
  <c r="AL550" i="4"/>
  <c r="AJ550" i="4"/>
  <c r="AC550" i="4"/>
  <c r="AB550" i="4"/>
  <c r="Z550" i="4"/>
  <c r="AI550" i="4"/>
  <c r="AA550" i="4"/>
  <c r="AH550" i="4"/>
  <c r="Y550" i="4"/>
  <c r="K550" i="4"/>
  <c r="X550" i="4"/>
  <c r="B550" i="4"/>
  <c r="A550" i="4"/>
  <c r="AE549" i="4"/>
  <c r="AL549" i="4"/>
  <c r="AJ549" i="4"/>
  <c r="AC549" i="4"/>
  <c r="AB549" i="4"/>
  <c r="AA549" i="4"/>
  <c r="Y549" i="4"/>
  <c r="K549" i="4"/>
  <c r="X549" i="4"/>
  <c r="B549" i="4"/>
  <c r="E549" i="4"/>
  <c r="A549" i="4"/>
  <c r="AE548" i="4"/>
  <c r="AL548" i="4"/>
  <c r="AJ548" i="4"/>
  <c r="AC548" i="4"/>
  <c r="AB548" i="4"/>
  <c r="AA548" i="4"/>
  <c r="Z548" i="4"/>
  <c r="AH548" i="4"/>
  <c r="Y548" i="4"/>
  <c r="B548" i="4"/>
  <c r="H548" i="4"/>
  <c r="C548" i="4"/>
  <c r="I548" i="4"/>
  <c r="A548" i="4"/>
  <c r="AJ547" i="4"/>
  <c r="AE547" i="4"/>
  <c r="AL547" i="4"/>
  <c r="AC547" i="4"/>
  <c r="AB547" i="4"/>
  <c r="AA547" i="4"/>
  <c r="Z547" i="4"/>
  <c r="Y547" i="4"/>
  <c r="K547" i="4"/>
  <c r="X547" i="4"/>
  <c r="B547" i="4"/>
  <c r="C547" i="4"/>
  <c r="A547" i="4"/>
  <c r="AK547" i="4"/>
  <c r="AJ546" i="4"/>
  <c r="AE546" i="4"/>
  <c r="AL546" i="4"/>
  <c r="AC546" i="4"/>
  <c r="AB546" i="4"/>
  <c r="AA546" i="4"/>
  <c r="Z546" i="4"/>
  <c r="AH546" i="4"/>
  <c r="Y546" i="4"/>
  <c r="B546" i="4"/>
  <c r="A546" i="4"/>
  <c r="AK546" i="4"/>
  <c r="AJ545" i="4"/>
  <c r="AE545" i="4"/>
  <c r="AL545" i="4"/>
  <c r="AC545" i="4"/>
  <c r="AB545" i="4"/>
  <c r="AA545" i="4"/>
  <c r="Z545" i="4"/>
  <c r="Y545" i="4"/>
  <c r="K545" i="4"/>
  <c r="X545" i="4"/>
  <c r="B545" i="4"/>
  <c r="I545" i="4"/>
  <c r="D545" i="4"/>
  <c r="E545" i="4"/>
  <c r="A545" i="4"/>
  <c r="AE544" i="4"/>
  <c r="AL544" i="4"/>
  <c r="AJ544" i="4"/>
  <c r="AC544" i="4"/>
  <c r="AB544" i="4"/>
  <c r="AA544" i="4"/>
  <c r="Z544" i="4"/>
  <c r="AH544" i="4"/>
  <c r="Y544" i="4"/>
  <c r="K544" i="4"/>
  <c r="X544" i="4"/>
  <c r="B544" i="4"/>
  <c r="D544" i="4"/>
  <c r="A544" i="4"/>
  <c r="AE543" i="4"/>
  <c r="AL543" i="4"/>
  <c r="AJ543" i="4"/>
  <c r="AC543" i="4"/>
  <c r="AB543" i="4"/>
  <c r="AA543" i="4"/>
  <c r="Z543" i="4"/>
  <c r="Y543" i="4"/>
  <c r="K543" i="4"/>
  <c r="X543" i="4"/>
  <c r="B543" i="4"/>
  <c r="A543" i="4"/>
  <c r="AJ542" i="4"/>
  <c r="AE542" i="4"/>
  <c r="AL542" i="4"/>
  <c r="AC542" i="4"/>
  <c r="AB542" i="4"/>
  <c r="AA542" i="4"/>
  <c r="Z542" i="4"/>
  <c r="AH542" i="4"/>
  <c r="Y542" i="4"/>
  <c r="B542" i="4"/>
  <c r="L542" i="4"/>
  <c r="A542" i="4"/>
  <c r="AJ541" i="4"/>
  <c r="AE541" i="4"/>
  <c r="AL541" i="4"/>
  <c r="AC541" i="4"/>
  <c r="AB541" i="4"/>
  <c r="Z541" i="4"/>
  <c r="AG541" i="4"/>
  <c r="AA541" i="4"/>
  <c r="AH541" i="4"/>
  <c r="Y541" i="4"/>
  <c r="K541" i="4"/>
  <c r="X541" i="4"/>
  <c r="B541" i="4"/>
  <c r="G541" i="4"/>
  <c r="A541" i="4"/>
  <c r="AE540" i="4"/>
  <c r="AL540" i="4"/>
  <c r="AJ540" i="4"/>
  <c r="AC540" i="4"/>
  <c r="AB540" i="4"/>
  <c r="AA540" i="4"/>
  <c r="Y540" i="4"/>
  <c r="K540" i="4"/>
  <c r="X540" i="4"/>
  <c r="B540" i="4"/>
  <c r="M540" i="4"/>
  <c r="A540" i="4"/>
  <c r="AE539" i="4"/>
  <c r="AL539" i="4"/>
  <c r="AJ539" i="4"/>
  <c r="AC539" i="4"/>
  <c r="AB539" i="4"/>
  <c r="AA539" i="4"/>
  <c r="Z539" i="4"/>
  <c r="Y539" i="4"/>
  <c r="K539" i="4"/>
  <c r="X539" i="4"/>
  <c r="B539" i="4"/>
  <c r="E539" i="4"/>
  <c r="A539" i="4"/>
  <c r="AJ538" i="4"/>
  <c r="AE538" i="4"/>
  <c r="AL538" i="4"/>
  <c r="AC538" i="4"/>
  <c r="AB538" i="4"/>
  <c r="AA538" i="4"/>
  <c r="Z538" i="4"/>
  <c r="AH538" i="4"/>
  <c r="Y538" i="4"/>
  <c r="K538" i="4"/>
  <c r="X538" i="4"/>
  <c r="B538" i="4"/>
  <c r="D538" i="4"/>
  <c r="A538" i="4"/>
  <c r="AJ537" i="4"/>
  <c r="AE537" i="4"/>
  <c r="AL537" i="4"/>
  <c r="AC537" i="4"/>
  <c r="AB537" i="4"/>
  <c r="AA537" i="4"/>
  <c r="Y537" i="4"/>
  <c r="K537" i="4"/>
  <c r="X537" i="4"/>
  <c r="B537" i="4"/>
  <c r="E537" i="4"/>
  <c r="A537" i="4"/>
  <c r="AE536" i="4"/>
  <c r="AL536" i="4"/>
  <c r="AJ536" i="4"/>
  <c r="AF536" i="4"/>
  <c r="AC536" i="4"/>
  <c r="AB536" i="4"/>
  <c r="AA536" i="4"/>
  <c r="Z536" i="4"/>
  <c r="Y536" i="4"/>
  <c r="B536" i="4"/>
  <c r="E536" i="4"/>
  <c r="A536" i="4"/>
  <c r="AJ535" i="4"/>
  <c r="AE535" i="4"/>
  <c r="AL535" i="4"/>
  <c r="AC535" i="4"/>
  <c r="AB535" i="4"/>
  <c r="AA535" i="4"/>
  <c r="Z535" i="4"/>
  <c r="AH535" i="4"/>
  <c r="Y535" i="4"/>
  <c r="K535" i="4"/>
  <c r="X535" i="4"/>
  <c r="B535" i="4"/>
  <c r="A535" i="4"/>
  <c r="AJ534" i="4"/>
  <c r="AE534" i="4"/>
  <c r="AL534" i="4"/>
  <c r="AC534" i="4"/>
  <c r="AB534" i="4"/>
  <c r="AA534" i="4"/>
  <c r="Z534" i="4"/>
  <c r="AH534" i="4"/>
  <c r="Y534" i="4"/>
  <c r="B534" i="4"/>
  <c r="A534" i="4"/>
  <c r="AK534" i="4"/>
  <c r="AJ533" i="4"/>
  <c r="AE533" i="4"/>
  <c r="AL533" i="4"/>
  <c r="AC533" i="4"/>
  <c r="AB533" i="4"/>
  <c r="AA533" i="4"/>
  <c r="Z533" i="4"/>
  <c r="Y533" i="4"/>
  <c r="K533" i="4"/>
  <c r="X533" i="4"/>
  <c r="B533" i="4"/>
  <c r="M533" i="4"/>
  <c r="A533" i="4"/>
  <c r="AJ532" i="4"/>
  <c r="AE532" i="4"/>
  <c r="AL532" i="4"/>
  <c r="AC532" i="4"/>
  <c r="AB532" i="4"/>
  <c r="AA532" i="4"/>
  <c r="Z532" i="4"/>
  <c r="AH532" i="4"/>
  <c r="Y532" i="4"/>
  <c r="K532" i="4"/>
  <c r="X532" i="4"/>
  <c r="B532" i="4"/>
  <c r="A532" i="4"/>
  <c r="AK532" i="4"/>
  <c r="AJ531" i="4"/>
  <c r="AE531" i="4"/>
  <c r="AL531" i="4"/>
  <c r="AC531" i="4"/>
  <c r="AB531" i="4"/>
  <c r="AA531" i="4"/>
  <c r="Z531" i="4"/>
  <c r="AH531" i="4"/>
  <c r="Y531" i="4"/>
  <c r="K531" i="4"/>
  <c r="X531" i="4"/>
  <c r="B531" i="4"/>
  <c r="E531" i="4"/>
  <c r="A531" i="4"/>
  <c r="AK531" i="4"/>
  <c r="AJ530" i="4"/>
  <c r="AE530" i="4"/>
  <c r="AL530" i="4"/>
  <c r="AC530" i="4"/>
  <c r="AB530" i="4"/>
  <c r="AA530" i="4"/>
  <c r="Z530" i="4"/>
  <c r="AH530" i="4"/>
  <c r="Y530" i="4"/>
  <c r="K530" i="4"/>
  <c r="X530" i="4"/>
  <c r="B530" i="4"/>
  <c r="A530" i="4"/>
  <c r="AJ529" i="4"/>
  <c r="AE529" i="4"/>
  <c r="AL529" i="4"/>
  <c r="AC529" i="4"/>
  <c r="AB529" i="4"/>
  <c r="AI529" i="4"/>
  <c r="AA529" i="4"/>
  <c r="Y529" i="4"/>
  <c r="K529" i="4"/>
  <c r="X529" i="4"/>
  <c r="B529" i="4"/>
  <c r="A529" i="4"/>
  <c r="A519" i="5"/>
  <c r="L519" i="5"/>
  <c r="AJ528" i="4"/>
  <c r="AE528" i="4"/>
  <c r="AL528" i="4"/>
  <c r="AC528" i="4"/>
  <c r="AB528" i="4"/>
  <c r="AA528" i="4"/>
  <c r="Z528" i="4"/>
  <c r="AH528" i="4"/>
  <c r="Y528" i="4"/>
  <c r="K528" i="4"/>
  <c r="X528" i="4"/>
  <c r="B528" i="4"/>
  <c r="A528" i="4"/>
  <c r="AK528" i="4"/>
  <c r="AJ527" i="4"/>
  <c r="AE527" i="4"/>
  <c r="AL527" i="4"/>
  <c r="AC527" i="4"/>
  <c r="AB527" i="4"/>
  <c r="AA527" i="4"/>
  <c r="Z527" i="4"/>
  <c r="AH527" i="4"/>
  <c r="Y527" i="4"/>
  <c r="K527" i="4"/>
  <c r="X527" i="4"/>
  <c r="B527" i="4"/>
  <c r="A527" i="4"/>
  <c r="AE526" i="4"/>
  <c r="AL526" i="4"/>
  <c r="AJ526" i="4"/>
  <c r="AC526" i="4"/>
  <c r="AB526" i="4"/>
  <c r="AA526" i="4"/>
  <c r="Z526" i="4"/>
  <c r="AH526" i="4"/>
  <c r="Y526" i="4"/>
  <c r="K526" i="4"/>
  <c r="X526" i="4"/>
  <c r="B526" i="4"/>
  <c r="A526" i="4"/>
  <c r="AE525" i="4"/>
  <c r="AL525" i="4"/>
  <c r="AJ525" i="4"/>
  <c r="AC525" i="4"/>
  <c r="AB525" i="4"/>
  <c r="Z525" i="4"/>
  <c r="AG525" i="4"/>
  <c r="AA525" i="4"/>
  <c r="AH525" i="4"/>
  <c r="Y525" i="4"/>
  <c r="K525" i="4"/>
  <c r="X525" i="4"/>
  <c r="B525" i="4"/>
  <c r="L525" i="4"/>
  <c r="A525" i="4"/>
  <c r="A515" i="5"/>
  <c r="AE524" i="4"/>
  <c r="AL524" i="4"/>
  <c r="AJ524" i="4"/>
  <c r="AC524" i="4"/>
  <c r="AB524" i="4"/>
  <c r="AA524" i="4"/>
  <c r="Z524" i="4"/>
  <c r="AH524" i="4"/>
  <c r="Y524" i="4"/>
  <c r="K524" i="4"/>
  <c r="X524" i="4"/>
  <c r="B524" i="4"/>
  <c r="G524" i="4"/>
  <c r="A524" i="4"/>
  <c r="AK524" i="4"/>
  <c r="AJ523" i="4"/>
  <c r="AE523" i="4"/>
  <c r="AL523" i="4"/>
  <c r="AC523" i="4"/>
  <c r="AB523" i="4"/>
  <c r="AA523" i="4"/>
  <c r="Z523" i="4"/>
  <c r="Y523" i="4"/>
  <c r="K523" i="4"/>
  <c r="X523" i="4"/>
  <c r="B523" i="4"/>
  <c r="A523" i="4"/>
  <c r="A513" i="5"/>
  <c r="D513" i="5"/>
  <c r="AJ522" i="4"/>
  <c r="AE522" i="4"/>
  <c r="AL522" i="4"/>
  <c r="AC522" i="4"/>
  <c r="AB522" i="4"/>
  <c r="AA522" i="4"/>
  <c r="Z522" i="4"/>
  <c r="AH522" i="4"/>
  <c r="Y522" i="4"/>
  <c r="K522" i="4"/>
  <c r="X522" i="4"/>
  <c r="B522" i="4"/>
  <c r="A522" i="4"/>
  <c r="A512" i="5"/>
  <c r="AJ521" i="4"/>
  <c r="AE521" i="4"/>
  <c r="AL521" i="4"/>
  <c r="AC521" i="4"/>
  <c r="AB521" i="4"/>
  <c r="AA521" i="4"/>
  <c r="Z521" i="4"/>
  <c r="AH521" i="4"/>
  <c r="Y521" i="4"/>
  <c r="K521" i="4"/>
  <c r="X521" i="4"/>
  <c r="B521" i="4"/>
  <c r="J521" i="4"/>
  <c r="A521" i="4"/>
  <c r="AE520" i="4"/>
  <c r="AL520" i="4"/>
  <c r="AJ520" i="4"/>
  <c r="AC520" i="4"/>
  <c r="AB520" i="4"/>
  <c r="Z520" i="4"/>
  <c r="AG520" i="4"/>
  <c r="AA520" i="4"/>
  <c r="Y520" i="4"/>
  <c r="K520" i="4"/>
  <c r="X520" i="4"/>
  <c r="B520" i="4"/>
  <c r="E520" i="4"/>
  <c r="A520" i="4"/>
  <c r="AE519" i="4"/>
  <c r="AL519" i="4"/>
  <c r="AJ519" i="4"/>
  <c r="AC519" i="4"/>
  <c r="AB519" i="4"/>
  <c r="Z519" i="4"/>
  <c r="AI519" i="4"/>
  <c r="AA519" i="4"/>
  <c r="AH519" i="4"/>
  <c r="Y519" i="4"/>
  <c r="B519" i="4"/>
  <c r="M519" i="4"/>
  <c r="K519" i="4"/>
  <c r="X519" i="4"/>
  <c r="G519" i="4"/>
  <c r="A519" i="4"/>
  <c r="AJ518" i="4"/>
  <c r="AE518" i="4"/>
  <c r="AL518" i="4"/>
  <c r="AC518" i="4"/>
  <c r="AB518" i="4"/>
  <c r="AA518" i="4"/>
  <c r="Y518" i="4"/>
  <c r="B518" i="4"/>
  <c r="L518" i="4"/>
  <c r="A518" i="4"/>
  <c r="AE517" i="4"/>
  <c r="AL517" i="4"/>
  <c r="AJ517" i="4"/>
  <c r="AC517" i="4"/>
  <c r="AB517" i="4"/>
  <c r="Z517" i="4"/>
  <c r="AG517" i="4"/>
  <c r="AA517" i="4"/>
  <c r="AH517" i="4"/>
  <c r="Y517" i="4"/>
  <c r="K517" i="4"/>
  <c r="X517" i="4"/>
  <c r="B517" i="4"/>
  <c r="A517" i="4"/>
  <c r="AJ516" i="4"/>
  <c r="AE516" i="4"/>
  <c r="AL516" i="4"/>
  <c r="AC516" i="4"/>
  <c r="AB516" i="4"/>
  <c r="AA516" i="4"/>
  <c r="Z516" i="4"/>
  <c r="AH516" i="4"/>
  <c r="Y516" i="4"/>
  <c r="K516" i="4"/>
  <c r="X516" i="4"/>
  <c r="B516" i="4"/>
  <c r="H516" i="4"/>
  <c r="A516" i="4"/>
  <c r="AE515" i="4"/>
  <c r="AL515" i="4"/>
  <c r="AJ515" i="4"/>
  <c r="AC515" i="4"/>
  <c r="AB515" i="4"/>
  <c r="AA515" i="4"/>
  <c r="Z515" i="4"/>
  <c r="Y515" i="4"/>
  <c r="K515" i="4"/>
  <c r="X515" i="4"/>
  <c r="B515" i="4"/>
  <c r="A515" i="4"/>
  <c r="AK515" i="4"/>
  <c r="AJ514" i="4"/>
  <c r="AE514" i="4"/>
  <c r="AL514" i="4"/>
  <c r="AC514" i="4"/>
  <c r="AB514" i="4"/>
  <c r="AA514" i="4"/>
  <c r="Z514" i="4"/>
  <c r="Y514" i="4"/>
  <c r="B514" i="4"/>
  <c r="G514" i="4"/>
  <c r="A514" i="4"/>
  <c r="AJ513" i="4"/>
  <c r="AE513" i="4"/>
  <c r="AL513" i="4"/>
  <c r="AF513" i="4"/>
  <c r="AC513" i="4"/>
  <c r="AB513" i="4"/>
  <c r="Z513" i="4"/>
  <c r="AG513" i="4"/>
  <c r="AA513" i="4"/>
  <c r="AH513" i="4"/>
  <c r="Y513" i="4"/>
  <c r="K513" i="4"/>
  <c r="X513" i="4"/>
  <c r="B513" i="4"/>
  <c r="E513" i="4"/>
  <c r="A513" i="4"/>
  <c r="AE512" i="4"/>
  <c r="AL512" i="4"/>
  <c r="AJ512" i="4"/>
  <c r="AF512" i="4"/>
  <c r="AC512" i="4"/>
  <c r="AB512" i="4"/>
  <c r="AA512" i="4"/>
  <c r="Z512" i="4"/>
  <c r="Y512" i="4"/>
  <c r="K512" i="4"/>
  <c r="X512" i="4"/>
  <c r="B512" i="4"/>
  <c r="A512" i="4"/>
  <c r="AE511" i="4"/>
  <c r="AL511" i="4"/>
  <c r="AJ511" i="4"/>
  <c r="AC511" i="4"/>
  <c r="AB511" i="4"/>
  <c r="AA511" i="4"/>
  <c r="Z511" i="4"/>
  <c r="Y511" i="4"/>
  <c r="K511" i="4"/>
  <c r="X511" i="4"/>
  <c r="B511" i="4"/>
  <c r="A511" i="4"/>
  <c r="AJ510" i="4"/>
  <c r="AE510" i="4"/>
  <c r="AL510" i="4"/>
  <c r="AC510" i="4"/>
  <c r="AB510" i="4"/>
  <c r="AA510" i="4"/>
  <c r="Z510" i="4"/>
  <c r="AH510" i="4"/>
  <c r="Y510" i="4"/>
  <c r="B510" i="4"/>
  <c r="A510" i="4"/>
  <c r="AE509" i="4"/>
  <c r="AL509" i="4"/>
  <c r="AJ509" i="4"/>
  <c r="AC509" i="4"/>
  <c r="AB509" i="4"/>
  <c r="AA509" i="4"/>
  <c r="Z509" i="4"/>
  <c r="Y509" i="4"/>
  <c r="B509" i="4"/>
  <c r="M509" i="4"/>
  <c r="A509" i="4"/>
  <c r="A499" i="5"/>
  <c r="AE508" i="4"/>
  <c r="AL508" i="4"/>
  <c r="AJ508" i="4"/>
  <c r="AC508" i="4"/>
  <c r="AB508" i="4"/>
  <c r="AA508" i="4"/>
  <c r="Z508" i="4"/>
  <c r="Y508" i="4"/>
  <c r="B508" i="4"/>
  <c r="A508" i="4"/>
  <c r="AK508" i="4"/>
  <c r="AJ507" i="4"/>
  <c r="AE507" i="4"/>
  <c r="AL507" i="4"/>
  <c r="AC507" i="4"/>
  <c r="AB507" i="4"/>
  <c r="AA507" i="4"/>
  <c r="Z507" i="4"/>
  <c r="Y507" i="4"/>
  <c r="K507" i="4"/>
  <c r="X507" i="4"/>
  <c r="B507" i="4"/>
  <c r="E507" i="4"/>
  <c r="A507" i="4"/>
  <c r="AJ506" i="4"/>
  <c r="AE506" i="4"/>
  <c r="AL506" i="4"/>
  <c r="AC506" i="4"/>
  <c r="AB506" i="4"/>
  <c r="AI506" i="4"/>
  <c r="AA506" i="4"/>
  <c r="Y506" i="4"/>
  <c r="K506" i="4"/>
  <c r="X506" i="4"/>
  <c r="B506" i="4"/>
  <c r="H506" i="4"/>
  <c r="D506" i="4"/>
  <c r="A506" i="4"/>
  <c r="AE505" i="4"/>
  <c r="AL505" i="4"/>
  <c r="AJ505" i="4"/>
  <c r="AC505" i="4"/>
  <c r="AB505" i="4"/>
  <c r="Z505" i="4"/>
  <c r="AG505" i="4"/>
  <c r="AA505" i="4"/>
  <c r="AH505" i="4"/>
  <c r="Y505" i="4"/>
  <c r="K505" i="4"/>
  <c r="X505" i="4"/>
  <c r="B505" i="4"/>
  <c r="A505" i="4"/>
  <c r="AE504" i="4"/>
  <c r="AL504" i="4"/>
  <c r="AJ504" i="4"/>
  <c r="AC504" i="4"/>
  <c r="AB504" i="4"/>
  <c r="AA504" i="4"/>
  <c r="Z504" i="4"/>
  <c r="AH504" i="4"/>
  <c r="Y504" i="4"/>
  <c r="K504" i="4"/>
  <c r="X504" i="4"/>
  <c r="B504" i="4"/>
  <c r="E504" i="4"/>
  <c r="A504" i="4"/>
  <c r="AE503" i="4"/>
  <c r="AL503" i="4"/>
  <c r="AJ503" i="4"/>
  <c r="AC503" i="4"/>
  <c r="AB503" i="4"/>
  <c r="AA503" i="4"/>
  <c r="Z503" i="4"/>
  <c r="Y503" i="4"/>
  <c r="K503" i="4"/>
  <c r="X503" i="4"/>
  <c r="B503" i="4"/>
  <c r="C503" i="4"/>
  <c r="A503" i="4"/>
  <c r="AE502" i="4"/>
  <c r="AL502" i="4"/>
  <c r="AJ502" i="4"/>
  <c r="AC502" i="4"/>
  <c r="AB502" i="4"/>
  <c r="AA502" i="4"/>
  <c r="Z502" i="4"/>
  <c r="AH502" i="4"/>
  <c r="Y502" i="4"/>
  <c r="K502" i="4"/>
  <c r="X502" i="4"/>
  <c r="B502" i="4"/>
  <c r="A502" i="4"/>
  <c r="A492" i="5"/>
  <c r="AJ501" i="4"/>
  <c r="AE501" i="4"/>
  <c r="AL501" i="4"/>
  <c r="AC501" i="4"/>
  <c r="AB501" i="4"/>
  <c r="AA501" i="4"/>
  <c r="Z501" i="4"/>
  <c r="Y501" i="4"/>
  <c r="K501" i="4"/>
  <c r="X501" i="4"/>
  <c r="B501" i="4"/>
  <c r="A501" i="4"/>
  <c r="AJ500" i="4"/>
  <c r="AE500" i="4"/>
  <c r="AL500" i="4"/>
  <c r="AC500" i="4"/>
  <c r="AB500" i="4"/>
  <c r="AA500" i="4"/>
  <c r="Y500" i="4"/>
  <c r="B500" i="4"/>
  <c r="A500" i="4"/>
  <c r="AE499" i="4"/>
  <c r="AL499" i="4"/>
  <c r="AJ499" i="4"/>
  <c r="AC499" i="4"/>
  <c r="AB499" i="4"/>
  <c r="AA499" i="4"/>
  <c r="Z499" i="4"/>
  <c r="Y499" i="4"/>
  <c r="K499" i="4"/>
  <c r="X499" i="4"/>
  <c r="B499" i="4"/>
  <c r="A499" i="4"/>
  <c r="AK499" i="4"/>
  <c r="AE498" i="4"/>
  <c r="AL498" i="4"/>
  <c r="AJ498" i="4"/>
  <c r="AC498" i="4"/>
  <c r="AB498" i="4"/>
  <c r="AA498" i="4"/>
  <c r="Z498" i="4"/>
  <c r="AH498" i="4"/>
  <c r="Y498" i="4"/>
  <c r="B498" i="4"/>
  <c r="A498" i="4"/>
  <c r="AE497" i="4"/>
  <c r="AL497" i="4"/>
  <c r="AJ497" i="4"/>
  <c r="AC497" i="4"/>
  <c r="AB497" i="4"/>
  <c r="Z497" i="4"/>
  <c r="AG497" i="4"/>
  <c r="AA497" i="4"/>
  <c r="AH497" i="4"/>
  <c r="Y497" i="4"/>
  <c r="K497" i="4"/>
  <c r="X497" i="4"/>
  <c r="B497" i="4"/>
  <c r="J497" i="4"/>
  <c r="I497" i="4"/>
  <c r="A497" i="4"/>
  <c r="AJ496" i="4"/>
  <c r="AE496" i="4"/>
  <c r="AL496" i="4"/>
  <c r="AC496" i="4"/>
  <c r="AB496" i="4"/>
  <c r="Z496" i="4"/>
  <c r="AG496" i="4"/>
  <c r="AA496" i="4"/>
  <c r="AH496" i="4"/>
  <c r="Y496" i="4"/>
  <c r="K496" i="4"/>
  <c r="X496" i="4"/>
  <c r="B496" i="4"/>
  <c r="A496" i="4"/>
  <c r="AE495" i="4"/>
  <c r="AL495" i="4"/>
  <c r="AJ495" i="4"/>
  <c r="AC495" i="4"/>
  <c r="AB495" i="4"/>
  <c r="AA495" i="4"/>
  <c r="Z495" i="4"/>
  <c r="AH495" i="4"/>
  <c r="Y495" i="4"/>
  <c r="K495" i="4"/>
  <c r="X495" i="4"/>
  <c r="B495" i="4"/>
  <c r="I495" i="4"/>
  <c r="C495" i="4"/>
  <c r="H495" i="4"/>
  <c r="A495" i="4"/>
  <c r="A485" i="5"/>
  <c r="AJ494" i="4"/>
  <c r="AE494" i="4"/>
  <c r="AL494" i="4"/>
  <c r="AC494" i="4"/>
  <c r="AB494" i="4"/>
  <c r="AA494" i="4"/>
  <c r="Z494" i="4"/>
  <c r="AH494" i="4"/>
  <c r="Y494" i="4"/>
  <c r="K494" i="4"/>
  <c r="X494" i="4"/>
  <c r="B494" i="4"/>
  <c r="E494" i="4"/>
  <c r="M494" i="4"/>
  <c r="A494" i="4"/>
  <c r="AJ493" i="4"/>
  <c r="AE493" i="4"/>
  <c r="AL493" i="4"/>
  <c r="AC493" i="4"/>
  <c r="AB493" i="4"/>
  <c r="AA493" i="4"/>
  <c r="Z493" i="4"/>
  <c r="Y493" i="4"/>
  <c r="B493" i="4"/>
  <c r="A493" i="4"/>
  <c r="AJ492" i="4"/>
  <c r="AE492" i="4"/>
  <c r="AL492" i="4"/>
  <c r="AF492" i="4"/>
  <c r="AC492" i="4"/>
  <c r="AB492" i="4"/>
  <c r="AA492" i="4"/>
  <c r="Y492" i="4"/>
  <c r="B492" i="4"/>
  <c r="A492" i="4"/>
  <c r="AJ491" i="4"/>
  <c r="AE491" i="4"/>
  <c r="AL491" i="4"/>
  <c r="AC491" i="4"/>
  <c r="AB491" i="4"/>
  <c r="AA491" i="4"/>
  <c r="Z491" i="4"/>
  <c r="AH491" i="4"/>
  <c r="Y491" i="4"/>
  <c r="K491" i="4"/>
  <c r="X491" i="4"/>
  <c r="B491" i="4"/>
  <c r="A491" i="4"/>
  <c r="AK491" i="4"/>
  <c r="AJ490" i="4"/>
  <c r="AE490" i="4"/>
  <c r="AL490" i="4"/>
  <c r="AC490" i="4"/>
  <c r="AB490" i="4"/>
  <c r="AG490" i="4"/>
  <c r="AA490" i="4"/>
  <c r="Y490" i="4"/>
  <c r="K490" i="4"/>
  <c r="X490" i="4"/>
  <c r="B490" i="4"/>
  <c r="H490" i="4"/>
  <c r="D490" i="4"/>
  <c r="A490" i="4"/>
  <c r="AE489" i="4"/>
  <c r="AL489" i="4"/>
  <c r="AJ489" i="4"/>
  <c r="AF489" i="4"/>
  <c r="AC489" i="4"/>
  <c r="AB489" i="4"/>
  <c r="AA489" i="4"/>
  <c r="Z489" i="4"/>
  <c r="AH489" i="4"/>
  <c r="Y489" i="4"/>
  <c r="B489" i="4"/>
  <c r="A489" i="4"/>
  <c r="A479" i="5"/>
  <c r="AJ488" i="4"/>
  <c r="AE488" i="4"/>
  <c r="AL488" i="4"/>
  <c r="AC488" i="4"/>
  <c r="AB488" i="4"/>
  <c r="Z488" i="4"/>
  <c r="AG488" i="4"/>
  <c r="AA488" i="4"/>
  <c r="AH488" i="4"/>
  <c r="Y488" i="4"/>
  <c r="K488" i="4"/>
  <c r="X488" i="4"/>
  <c r="B488" i="4"/>
  <c r="H488" i="4"/>
  <c r="A488" i="4"/>
  <c r="AJ487" i="4"/>
  <c r="AE487" i="4"/>
  <c r="AL487" i="4"/>
  <c r="AC487" i="4"/>
  <c r="AB487" i="4"/>
  <c r="AA487" i="4"/>
  <c r="Z487" i="4"/>
  <c r="Y487" i="4"/>
  <c r="K487" i="4"/>
  <c r="X487" i="4"/>
  <c r="B487" i="4"/>
  <c r="I487" i="4"/>
  <c r="A487" i="4"/>
  <c r="AJ486" i="4"/>
  <c r="AE486" i="4"/>
  <c r="AL486" i="4"/>
  <c r="AC486" i="4"/>
  <c r="AB486" i="4"/>
  <c r="AA486" i="4"/>
  <c r="AI486" i="4"/>
  <c r="Y486" i="4"/>
  <c r="K486" i="4"/>
  <c r="X486" i="4"/>
  <c r="B486" i="4"/>
  <c r="E486" i="4"/>
  <c r="C486" i="4"/>
  <c r="A486" i="4"/>
  <c r="AE485" i="4"/>
  <c r="AL485" i="4"/>
  <c r="AJ485" i="4"/>
  <c r="AC485" i="4"/>
  <c r="AB485" i="4"/>
  <c r="AA485" i="4"/>
  <c r="Z485" i="4"/>
  <c r="AH485" i="4"/>
  <c r="Y485" i="4"/>
  <c r="K485" i="4"/>
  <c r="X485" i="4"/>
  <c r="B485" i="4"/>
  <c r="A485" i="4"/>
  <c r="A475" i="5"/>
  <c r="AJ484" i="4"/>
  <c r="AE484" i="4"/>
  <c r="AL484" i="4"/>
  <c r="AC484" i="4"/>
  <c r="AB484" i="4"/>
  <c r="Z484" i="4"/>
  <c r="AI484" i="4"/>
  <c r="AA484" i="4"/>
  <c r="AH484" i="4"/>
  <c r="Y484" i="4"/>
  <c r="K484" i="4"/>
  <c r="X484" i="4"/>
  <c r="B484" i="4"/>
  <c r="A484" i="4"/>
  <c r="AE483" i="4"/>
  <c r="AL483" i="4"/>
  <c r="AJ483" i="4"/>
  <c r="AC483" i="4"/>
  <c r="AB483" i="4"/>
  <c r="AA483" i="4"/>
  <c r="Z483" i="4"/>
  <c r="AH483" i="4"/>
  <c r="Y483" i="4"/>
  <c r="K483" i="4"/>
  <c r="X483" i="4"/>
  <c r="B483" i="4"/>
  <c r="G483" i="4"/>
  <c r="M483" i="4"/>
  <c r="A483" i="4"/>
  <c r="AJ482" i="4"/>
  <c r="AE482" i="4"/>
  <c r="AL482" i="4"/>
  <c r="AC482" i="4"/>
  <c r="AB482" i="4"/>
  <c r="AA482" i="4"/>
  <c r="Z482" i="4"/>
  <c r="AH482" i="4"/>
  <c r="Y482" i="4"/>
  <c r="B482" i="4"/>
  <c r="L482" i="4"/>
  <c r="A482" i="4"/>
  <c r="AJ481" i="4"/>
  <c r="AE481" i="4"/>
  <c r="AL481" i="4"/>
  <c r="AC481" i="4"/>
  <c r="AB481" i="4"/>
  <c r="AA481" i="4"/>
  <c r="Z481" i="4"/>
  <c r="Y481" i="4"/>
  <c r="K481" i="4"/>
  <c r="X481" i="4"/>
  <c r="B481" i="4"/>
  <c r="M481" i="4"/>
  <c r="A481" i="4"/>
  <c r="AE480" i="4"/>
  <c r="AL480" i="4"/>
  <c r="AJ480" i="4"/>
  <c r="AC480" i="4"/>
  <c r="AB480" i="4"/>
  <c r="AA480" i="4"/>
  <c r="Z480" i="4"/>
  <c r="AH480" i="4"/>
  <c r="Y480" i="4"/>
  <c r="K480" i="4"/>
  <c r="X480" i="4"/>
  <c r="B480" i="4"/>
  <c r="A480" i="4"/>
  <c r="A470" i="5"/>
  <c r="AE479" i="4"/>
  <c r="AL479" i="4"/>
  <c r="AJ479" i="4"/>
  <c r="AC479" i="4"/>
  <c r="AB479" i="4"/>
  <c r="AA479" i="4"/>
  <c r="Z479" i="4"/>
  <c r="AH479" i="4"/>
  <c r="Y479" i="4"/>
  <c r="K479" i="4"/>
  <c r="X479" i="4"/>
  <c r="B479" i="4"/>
  <c r="A479" i="4"/>
  <c r="AE478" i="4"/>
  <c r="AL478" i="4"/>
  <c r="AJ478" i="4"/>
  <c r="AC478" i="4"/>
  <c r="AB478" i="4"/>
  <c r="AA478" i="4"/>
  <c r="Y478" i="4"/>
  <c r="K478" i="4"/>
  <c r="X478" i="4"/>
  <c r="B478" i="4"/>
  <c r="A478" i="4"/>
  <c r="AJ477" i="4"/>
  <c r="AE477" i="4"/>
  <c r="AL477" i="4"/>
  <c r="AC477" i="4"/>
  <c r="AB477" i="4"/>
  <c r="AA477" i="4"/>
  <c r="Z477" i="4"/>
  <c r="Y477" i="4"/>
  <c r="B477" i="4"/>
  <c r="A477" i="4"/>
  <c r="AE476" i="4"/>
  <c r="AL476" i="4"/>
  <c r="AJ476" i="4"/>
  <c r="AC476" i="4"/>
  <c r="AB476" i="4"/>
  <c r="AA476" i="4"/>
  <c r="Z476" i="4"/>
  <c r="AH476" i="4"/>
  <c r="AI476" i="4"/>
  <c r="Y476" i="4"/>
  <c r="B476" i="4"/>
  <c r="E476" i="4"/>
  <c r="A476" i="4"/>
  <c r="AJ475" i="4"/>
  <c r="AE475" i="4"/>
  <c r="AL475" i="4"/>
  <c r="AC475" i="4"/>
  <c r="AB475" i="4"/>
  <c r="AA475" i="4"/>
  <c r="Z475" i="4"/>
  <c r="AH475" i="4"/>
  <c r="Y475" i="4"/>
  <c r="K475" i="4"/>
  <c r="X475" i="4"/>
  <c r="B475" i="4"/>
  <c r="M475" i="4"/>
  <c r="H475" i="4"/>
  <c r="A475" i="4"/>
  <c r="AE474" i="4"/>
  <c r="AL474" i="4"/>
  <c r="AJ474" i="4"/>
  <c r="AC474" i="4"/>
  <c r="AB474" i="4"/>
  <c r="AA474" i="4"/>
  <c r="Z474" i="4"/>
  <c r="AH474" i="4"/>
  <c r="Y474" i="4"/>
  <c r="K474" i="4"/>
  <c r="X474" i="4"/>
  <c r="B474" i="4"/>
  <c r="A474" i="4"/>
  <c r="A464" i="5"/>
  <c r="AE473" i="4"/>
  <c r="AL473" i="4"/>
  <c r="AJ473" i="4"/>
  <c r="AC473" i="4"/>
  <c r="AB473" i="4"/>
  <c r="AA473" i="4"/>
  <c r="Y473" i="4"/>
  <c r="K473" i="4"/>
  <c r="X473" i="4"/>
  <c r="B473" i="4"/>
  <c r="A473" i="4"/>
  <c r="AE472" i="4"/>
  <c r="AL472" i="4"/>
  <c r="AJ472" i="4"/>
  <c r="AF472" i="4"/>
  <c r="AC472" i="4"/>
  <c r="AB472" i="4"/>
  <c r="AA472" i="4"/>
  <c r="Z472" i="4"/>
  <c r="Y472" i="4"/>
  <c r="B472" i="4"/>
  <c r="H472" i="4"/>
  <c r="A472" i="4"/>
  <c r="AE471" i="4"/>
  <c r="AL471" i="4"/>
  <c r="AJ471" i="4"/>
  <c r="AC471" i="4"/>
  <c r="AB471" i="4"/>
  <c r="AA471" i="4"/>
  <c r="Z471" i="4"/>
  <c r="Y471" i="4"/>
  <c r="K471" i="4"/>
  <c r="X471" i="4"/>
  <c r="B471" i="4"/>
  <c r="E471" i="4"/>
  <c r="A471" i="4"/>
  <c r="AE470" i="4"/>
  <c r="AL470" i="4"/>
  <c r="AJ470" i="4"/>
  <c r="AC470" i="4"/>
  <c r="AB470" i="4"/>
  <c r="AA470" i="4"/>
  <c r="Z470" i="4"/>
  <c r="Y470" i="4"/>
  <c r="B470" i="4"/>
  <c r="M470" i="4"/>
  <c r="A470" i="4"/>
  <c r="AE469" i="4"/>
  <c r="AL469" i="4"/>
  <c r="AJ469" i="4"/>
  <c r="AC469" i="4"/>
  <c r="AB469" i="4"/>
  <c r="AG469" i="4"/>
  <c r="AA469" i="4"/>
  <c r="Y469" i="4"/>
  <c r="K469" i="4"/>
  <c r="X469" i="4"/>
  <c r="B469" i="4"/>
  <c r="A469" i="4"/>
  <c r="AE468" i="4"/>
  <c r="AL468" i="4"/>
  <c r="AJ468" i="4"/>
  <c r="AC468" i="4"/>
  <c r="AB468" i="4"/>
  <c r="AA468" i="4"/>
  <c r="Z468" i="4"/>
  <c r="AH468" i="4"/>
  <c r="Y468" i="4"/>
  <c r="K468" i="4"/>
  <c r="X468" i="4"/>
  <c r="B468" i="4"/>
  <c r="I468" i="4"/>
  <c r="D468" i="4"/>
  <c r="J468" i="4"/>
  <c r="A468" i="4"/>
  <c r="AE467" i="4"/>
  <c r="AL467" i="4"/>
  <c r="AJ467" i="4"/>
  <c r="AC467" i="4"/>
  <c r="AB467" i="4"/>
  <c r="AA467" i="4"/>
  <c r="Z467" i="4"/>
  <c r="AH467" i="4"/>
  <c r="Y467" i="4"/>
  <c r="B467" i="4"/>
  <c r="M467" i="4"/>
  <c r="K467" i="4"/>
  <c r="X467" i="4"/>
  <c r="H467" i="4"/>
  <c r="A467" i="4"/>
  <c r="AE466" i="4"/>
  <c r="AL466" i="4"/>
  <c r="AJ466" i="4"/>
  <c r="AC466" i="4"/>
  <c r="AB466" i="4"/>
  <c r="Z466" i="4"/>
  <c r="AG466" i="4"/>
  <c r="AA466" i="4"/>
  <c r="AH466" i="4"/>
  <c r="Y466" i="4"/>
  <c r="K466" i="4"/>
  <c r="X466" i="4"/>
  <c r="B466" i="4"/>
  <c r="A466" i="4"/>
  <c r="AE465" i="4"/>
  <c r="AL465" i="4"/>
  <c r="AJ465" i="4"/>
  <c r="AC465" i="4"/>
  <c r="AB465" i="4"/>
  <c r="Z465" i="4"/>
  <c r="AG465" i="4"/>
  <c r="AA465" i="4"/>
  <c r="AH465" i="4"/>
  <c r="Y465" i="4"/>
  <c r="K465" i="4"/>
  <c r="X465" i="4"/>
  <c r="B465" i="4"/>
  <c r="A465" i="4"/>
  <c r="AE464" i="4"/>
  <c r="AL464" i="4"/>
  <c r="AJ464" i="4"/>
  <c r="AC464" i="4"/>
  <c r="AB464" i="4"/>
  <c r="AA464" i="4"/>
  <c r="Z464" i="4"/>
  <c r="AH464" i="4"/>
  <c r="Y464" i="4"/>
  <c r="K464" i="4"/>
  <c r="X464" i="4"/>
  <c r="B464" i="4"/>
  <c r="A464" i="4"/>
  <c r="A454" i="5"/>
  <c r="B454" i="5"/>
  <c r="AJ463" i="4"/>
  <c r="AE463" i="4"/>
  <c r="AL463" i="4"/>
  <c r="AC463" i="4"/>
  <c r="AB463" i="4"/>
  <c r="AA463" i="4"/>
  <c r="Z463" i="4"/>
  <c r="Y463" i="4"/>
  <c r="K463" i="4"/>
  <c r="X463" i="4"/>
  <c r="B463" i="4"/>
  <c r="D463" i="4"/>
  <c r="A463" i="4"/>
  <c r="AK463" i="4"/>
  <c r="AJ462" i="4"/>
  <c r="AE462" i="4"/>
  <c r="AL462" i="4"/>
  <c r="AC462" i="4"/>
  <c r="AB462" i="4"/>
  <c r="AA462" i="4"/>
  <c r="Z462" i="4"/>
  <c r="AI462" i="4"/>
  <c r="Y462" i="4"/>
  <c r="K462" i="4"/>
  <c r="X462" i="4"/>
  <c r="B462" i="4"/>
  <c r="A462" i="4"/>
  <c r="AJ461" i="4"/>
  <c r="AE461" i="4"/>
  <c r="AL461" i="4"/>
  <c r="AC461" i="4"/>
  <c r="AB461" i="4"/>
  <c r="AA461" i="4"/>
  <c r="Z461" i="4"/>
  <c r="AH461" i="4"/>
  <c r="Y461" i="4"/>
  <c r="B461" i="4"/>
  <c r="A461" i="4"/>
  <c r="AJ460" i="4"/>
  <c r="AE460" i="4"/>
  <c r="AL460" i="4"/>
  <c r="AC460" i="4"/>
  <c r="AB460" i="4"/>
  <c r="AA460" i="4"/>
  <c r="Z460" i="4"/>
  <c r="AH460" i="4"/>
  <c r="Y460" i="4"/>
  <c r="K460" i="4"/>
  <c r="X460" i="4"/>
  <c r="B460" i="4"/>
  <c r="D460" i="4"/>
  <c r="A460" i="4"/>
  <c r="AE459" i="4"/>
  <c r="AL459" i="4"/>
  <c r="AJ459" i="4"/>
  <c r="AC459" i="4"/>
  <c r="AB459" i="4"/>
  <c r="Z459" i="4"/>
  <c r="AG459" i="4"/>
  <c r="AA459" i="4"/>
  <c r="AH459" i="4"/>
  <c r="Y459" i="4"/>
  <c r="K459" i="4"/>
  <c r="X459" i="4"/>
  <c r="B459" i="4"/>
  <c r="G459" i="4"/>
  <c r="M459" i="4"/>
  <c r="A459" i="4"/>
  <c r="AJ458" i="4"/>
  <c r="AE458" i="4"/>
  <c r="AL458" i="4"/>
  <c r="AC458" i="4"/>
  <c r="AB458" i="4"/>
  <c r="AA458" i="4"/>
  <c r="Z458" i="4"/>
  <c r="AH458" i="4"/>
  <c r="Y458" i="4"/>
  <c r="K458" i="4"/>
  <c r="X458" i="4"/>
  <c r="B458" i="4"/>
  <c r="L458" i="4"/>
  <c r="A458" i="4"/>
  <c r="AE457" i="4"/>
  <c r="AL457" i="4"/>
  <c r="AJ457" i="4"/>
  <c r="AC457" i="4"/>
  <c r="AB457" i="4"/>
  <c r="AA457" i="4"/>
  <c r="Z457" i="4"/>
  <c r="AH457" i="4"/>
  <c r="Y457" i="4"/>
  <c r="K457" i="4"/>
  <c r="X457" i="4"/>
  <c r="B457" i="4"/>
  <c r="M457" i="4"/>
  <c r="A457" i="4"/>
  <c r="AE456" i="4"/>
  <c r="AL456" i="4"/>
  <c r="AJ456" i="4"/>
  <c r="AC456" i="4"/>
  <c r="AB456" i="4"/>
  <c r="AA456" i="4"/>
  <c r="Z456" i="4"/>
  <c r="Y456" i="4"/>
  <c r="K456" i="4"/>
  <c r="X456" i="4"/>
  <c r="B456" i="4"/>
  <c r="A456" i="4"/>
  <c r="AJ455" i="4"/>
  <c r="AE455" i="4"/>
  <c r="AL455" i="4"/>
  <c r="AC455" i="4"/>
  <c r="AB455" i="4"/>
  <c r="AA455" i="4"/>
  <c r="Z455" i="4"/>
  <c r="AH455" i="4"/>
  <c r="Y455" i="4"/>
  <c r="K455" i="4"/>
  <c r="X455" i="4"/>
  <c r="B455" i="4"/>
  <c r="A455" i="4"/>
  <c r="A445" i="5"/>
  <c r="AJ454" i="4"/>
  <c r="AE454" i="4"/>
  <c r="AL454" i="4"/>
  <c r="AC454" i="4"/>
  <c r="AB454" i="4"/>
  <c r="AA454" i="4"/>
  <c r="Z454" i="4"/>
  <c r="AH454" i="4"/>
  <c r="Y454" i="4"/>
  <c r="B454" i="4"/>
  <c r="G454" i="4"/>
  <c r="A454" i="4"/>
  <c r="A444" i="5"/>
  <c r="AJ453" i="4"/>
  <c r="AE453" i="4"/>
  <c r="AL453" i="4"/>
  <c r="AC453" i="4"/>
  <c r="AB453" i="4"/>
  <c r="AA453" i="4"/>
  <c r="Z453" i="4"/>
  <c r="AH453" i="4"/>
  <c r="Y453" i="4"/>
  <c r="K453" i="4"/>
  <c r="X453" i="4"/>
  <c r="B453" i="4"/>
  <c r="A453" i="4"/>
  <c r="AJ452" i="4"/>
  <c r="AE452" i="4"/>
  <c r="AL452" i="4"/>
  <c r="AC452" i="4"/>
  <c r="AB452" i="4"/>
  <c r="AG452" i="4"/>
  <c r="AA452" i="4"/>
  <c r="Y452" i="4"/>
  <c r="K452" i="4"/>
  <c r="X452" i="4"/>
  <c r="B452" i="4"/>
  <c r="H452" i="4"/>
  <c r="A452" i="4"/>
  <c r="AE451" i="4"/>
  <c r="AL451" i="4"/>
  <c r="AJ451" i="4"/>
  <c r="AC451" i="4"/>
  <c r="AB451" i="4"/>
  <c r="AA451" i="4"/>
  <c r="Z451" i="4"/>
  <c r="AH451" i="4"/>
  <c r="AI451" i="4"/>
  <c r="Y451" i="4"/>
  <c r="K451" i="4"/>
  <c r="X451" i="4"/>
  <c r="B451" i="4"/>
  <c r="L451" i="4"/>
  <c r="A451" i="4"/>
  <c r="AE450" i="4"/>
  <c r="AL450" i="4"/>
  <c r="AJ450" i="4"/>
  <c r="AC450" i="4"/>
  <c r="AB450" i="4"/>
  <c r="AA450" i="4"/>
  <c r="Z450" i="4"/>
  <c r="Y450" i="4"/>
  <c r="K450" i="4"/>
  <c r="X450" i="4"/>
  <c r="B450" i="4"/>
  <c r="A450" i="4"/>
  <c r="AE449" i="4"/>
  <c r="AL449" i="4"/>
  <c r="AJ449" i="4"/>
  <c r="AC449" i="4"/>
  <c r="AB449" i="4"/>
  <c r="AG449" i="4"/>
  <c r="AA449" i="4"/>
  <c r="Y449" i="4"/>
  <c r="K449" i="4"/>
  <c r="X449" i="4"/>
  <c r="B449" i="4"/>
  <c r="A449" i="4"/>
  <c r="AE448" i="4"/>
  <c r="AL448" i="4"/>
  <c r="AJ448" i="4"/>
  <c r="AC448" i="4"/>
  <c r="AB448" i="4"/>
  <c r="AA448" i="4"/>
  <c r="Z448" i="4"/>
  <c r="AH448" i="4"/>
  <c r="Y448" i="4"/>
  <c r="K448" i="4"/>
  <c r="X448" i="4"/>
  <c r="B448" i="4"/>
  <c r="H448" i="4"/>
  <c r="A448" i="4"/>
  <c r="A438" i="5"/>
  <c r="AE447" i="4"/>
  <c r="AL447" i="4"/>
  <c r="AJ447" i="4"/>
  <c r="AC447" i="4"/>
  <c r="AB447" i="4"/>
  <c r="AA447" i="4"/>
  <c r="Z447" i="4"/>
  <c r="AH447" i="4"/>
  <c r="Y447" i="4"/>
  <c r="K447" i="4"/>
  <c r="X447" i="4"/>
  <c r="B447" i="4"/>
  <c r="A447" i="4"/>
  <c r="A437" i="5"/>
  <c r="H437" i="5"/>
  <c r="AE446" i="4"/>
  <c r="AL446" i="4"/>
  <c r="AJ446" i="4"/>
  <c r="AC446" i="4"/>
  <c r="AB446" i="4"/>
  <c r="AA446" i="4"/>
  <c r="Z446" i="4"/>
  <c r="Y446" i="4"/>
  <c r="K446" i="4"/>
  <c r="X446" i="4"/>
  <c r="B446" i="4"/>
  <c r="A446" i="4"/>
  <c r="AK446" i="4"/>
  <c r="AE445" i="4"/>
  <c r="AL445" i="4"/>
  <c r="AJ445" i="4"/>
  <c r="AC445" i="4"/>
  <c r="AB445" i="4"/>
  <c r="AA445" i="4"/>
  <c r="Z445" i="4"/>
  <c r="AH445" i="4"/>
  <c r="Y445" i="4"/>
  <c r="K445" i="4"/>
  <c r="X445" i="4"/>
  <c r="B445" i="4"/>
  <c r="J445" i="4"/>
  <c r="A445" i="4"/>
  <c r="AE444" i="4"/>
  <c r="AL444" i="4"/>
  <c r="AJ444" i="4"/>
  <c r="AC444" i="4"/>
  <c r="AB444" i="4"/>
  <c r="AA444" i="4"/>
  <c r="Z444" i="4"/>
  <c r="Y444" i="4"/>
  <c r="B444" i="4"/>
  <c r="A444" i="4"/>
  <c r="AE443" i="4"/>
  <c r="AL443" i="4"/>
  <c r="AJ443" i="4"/>
  <c r="AC443" i="4"/>
  <c r="AB443" i="4"/>
  <c r="AA443" i="4"/>
  <c r="Z443" i="4"/>
  <c r="AH443" i="4"/>
  <c r="Y443" i="4"/>
  <c r="K443" i="4"/>
  <c r="X443" i="4"/>
  <c r="B443" i="4"/>
  <c r="L443" i="4"/>
  <c r="A443" i="4"/>
  <c r="AE442" i="4"/>
  <c r="AL442" i="4"/>
  <c r="AJ442" i="4"/>
  <c r="AC442" i="4"/>
  <c r="AB442" i="4"/>
  <c r="AA442" i="4"/>
  <c r="Y442" i="4"/>
  <c r="K442" i="4"/>
  <c r="X442" i="4"/>
  <c r="B442" i="4"/>
  <c r="M442" i="4"/>
  <c r="A442" i="4"/>
  <c r="AE441" i="4"/>
  <c r="AL441" i="4"/>
  <c r="AJ441" i="4"/>
  <c r="AC441" i="4"/>
  <c r="AB441" i="4"/>
  <c r="AA441" i="4"/>
  <c r="Y441" i="4"/>
  <c r="B441" i="4"/>
  <c r="A441" i="4"/>
  <c r="A431" i="5"/>
  <c r="AE440" i="4"/>
  <c r="AL440" i="4"/>
  <c r="AJ440" i="4"/>
  <c r="AF440" i="4"/>
  <c r="AC440" i="4"/>
  <c r="AB440" i="4"/>
  <c r="AA440" i="4"/>
  <c r="Z440" i="4"/>
  <c r="AH440" i="4"/>
  <c r="Y440" i="4"/>
  <c r="B440" i="4"/>
  <c r="H440" i="4"/>
  <c r="A440" i="4"/>
  <c r="AJ439" i="4"/>
  <c r="AE439" i="4"/>
  <c r="AL439" i="4"/>
  <c r="AC439" i="4"/>
  <c r="AB439" i="4"/>
  <c r="AA439" i="4"/>
  <c r="Z439" i="4"/>
  <c r="AH439" i="4"/>
  <c r="Y439" i="4"/>
  <c r="K439" i="4"/>
  <c r="X439" i="4"/>
  <c r="B439" i="4"/>
  <c r="C439" i="4"/>
  <c r="A439" i="4"/>
  <c r="A429" i="5"/>
  <c r="AJ438" i="4"/>
  <c r="AE438" i="4"/>
  <c r="AL438" i="4"/>
  <c r="AC438" i="4"/>
  <c r="AB438" i="4"/>
  <c r="AA438" i="4"/>
  <c r="Z438" i="4"/>
  <c r="AH438" i="4"/>
  <c r="Y438" i="4"/>
  <c r="K438" i="4"/>
  <c r="X438" i="4"/>
  <c r="B438" i="4"/>
  <c r="H438" i="4"/>
  <c r="C438" i="4"/>
  <c r="M438" i="4"/>
  <c r="A438" i="4"/>
  <c r="AE437" i="4"/>
  <c r="AL437" i="4"/>
  <c r="AJ437" i="4"/>
  <c r="AC437" i="4"/>
  <c r="AB437" i="4"/>
  <c r="AA437" i="4"/>
  <c r="Z437" i="4"/>
  <c r="Y437" i="4"/>
  <c r="K437" i="4"/>
  <c r="X437" i="4"/>
  <c r="B437" i="4"/>
  <c r="A437" i="4"/>
  <c r="AJ436" i="4"/>
  <c r="AE436" i="4"/>
  <c r="AL436" i="4"/>
  <c r="AF436" i="4"/>
  <c r="AC436" i="4"/>
  <c r="AB436" i="4"/>
  <c r="AA436" i="4"/>
  <c r="Y436" i="4"/>
  <c r="K436" i="4"/>
  <c r="X436" i="4"/>
  <c r="B436" i="4"/>
  <c r="H436" i="4"/>
  <c r="A436" i="4"/>
  <c r="AE435" i="4"/>
  <c r="AL435" i="4"/>
  <c r="AJ435" i="4"/>
  <c r="AC435" i="4"/>
  <c r="AB435" i="4"/>
  <c r="AA435" i="4"/>
  <c r="Z435" i="4"/>
  <c r="AH435" i="4"/>
  <c r="Y435" i="4"/>
  <c r="K435" i="4"/>
  <c r="X435" i="4"/>
  <c r="B435" i="4"/>
  <c r="L435" i="4"/>
  <c r="A435" i="4"/>
  <c r="AJ434" i="4"/>
  <c r="AE434" i="4"/>
  <c r="AL434" i="4"/>
  <c r="AC434" i="4"/>
  <c r="AB434" i="4"/>
  <c r="AA434" i="4"/>
  <c r="Z434" i="4"/>
  <c r="Y434" i="4"/>
  <c r="B434" i="4"/>
  <c r="A434" i="4"/>
  <c r="AJ433" i="4"/>
  <c r="AE433" i="4"/>
  <c r="AL433" i="4"/>
  <c r="AC433" i="4"/>
  <c r="AB433" i="4"/>
  <c r="AA433" i="4"/>
  <c r="Z433" i="4"/>
  <c r="Y433" i="4"/>
  <c r="B433" i="4"/>
  <c r="A433" i="4"/>
  <c r="A423" i="5"/>
  <c r="AE432" i="4"/>
  <c r="AL432" i="4"/>
  <c r="AJ432" i="4"/>
  <c r="AC432" i="4"/>
  <c r="AB432" i="4"/>
  <c r="AA432" i="4"/>
  <c r="Z432" i="4"/>
  <c r="AH432" i="4"/>
  <c r="Y432" i="4"/>
  <c r="K432" i="4"/>
  <c r="X432" i="4"/>
  <c r="B432" i="4"/>
  <c r="A432" i="4"/>
  <c r="AJ431" i="4"/>
  <c r="AE431" i="4"/>
  <c r="AL431" i="4"/>
  <c r="AC431" i="4"/>
  <c r="AB431" i="4"/>
  <c r="AA431" i="4"/>
  <c r="Z431" i="4"/>
  <c r="Y431" i="4"/>
  <c r="K431" i="4"/>
  <c r="X431" i="4"/>
  <c r="B431" i="4"/>
  <c r="A431" i="4"/>
  <c r="AE430" i="4"/>
  <c r="AL430" i="4"/>
  <c r="AJ430" i="4"/>
  <c r="AC430" i="4"/>
  <c r="AB430" i="4"/>
  <c r="AA430" i="4"/>
  <c r="Z430" i="4"/>
  <c r="AH430" i="4"/>
  <c r="Y430" i="4"/>
  <c r="K430" i="4"/>
  <c r="X430" i="4"/>
  <c r="B430" i="4"/>
  <c r="M430" i="4"/>
  <c r="A430" i="4"/>
  <c r="AE429" i="4"/>
  <c r="AL429" i="4"/>
  <c r="AJ429" i="4"/>
  <c r="AC429" i="4"/>
  <c r="AB429" i="4"/>
  <c r="AA429" i="4"/>
  <c r="Z429" i="4"/>
  <c r="AH429" i="4"/>
  <c r="Y429" i="4"/>
  <c r="B429" i="4"/>
  <c r="M429" i="4"/>
  <c r="A429" i="4"/>
  <c r="AK429" i="4"/>
  <c r="AE428" i="4"/>
  <c r="AL428" i="4"/>
  <c r="AJ428" i="4"/>
  <c r="AC428" i="4"/>
  <c r="AB428" i="4"/>
  <c r="AA428" i="4"/>
  <c r="Z428" i="4"/>
  <c r="AH428" i="4"/>
  <c r="Y428" i="4"/>
  <c r="K428" i="4"/>
  <c r="X428" i="4"/>
  <c r="B428" i="4"/>
  <c r="A428" i="4"/>
  <c r="AE427" i="4"/>
  <c r="AL427" i="4"/>
  <c r="AJ427" i="4"/>
  <c r="AC427" i="4"/>
  <c r="AB427" i="4"/>
  <c r="AA427" i="4"/>
  <c r="Z427" i="4"/>
  <c r="AH427" i="4"/>
  <c r="Y427" i="4"/>
  <c r="K427" i="4"/>
  <c r="X427" i="4"/>
  <c r="B427" i="4"/>
  <c r="A427" i="4"/>
  <c r="AJ426" i="4"/>
  <c r="AE426" i="4"/>
  <c r="AL426" i="4"/>
  <c r="AC426" i="4"/>
  <c r="AB426" i="4"/>
  <c r="AA426" i="4"/>
  <c r="Z426" i="4"/>
  <c r="AH426" i="4"/>
  <c r="Y426" i="4"/>
  <c r="K426" i="4"/>
  <c r="X426" i="4"/>
  <c r="B426" i="4"/>
  <c r="A426" i="4"/>
  <c r="AJ425" i="4"/>
  <c r="AE425" i="4"/>
  <c r="AL425" i="4"/>
  <c r="AC425" i="4"/>
  <c r="AB425" i="4"/>
  <c r="AA425" i="4"/>
  <c r="Z425" i="4"/>
  <c r="AH425" i="4"/>
  <c r="Y425" i="4"/>
  <c r="B425" i="4"/>
  <c r="H425" i="4"/>
  <c r="A425" i="4"/>
  <c r="AE424" i="4"/>
  <c r="AL424" i="4"/>
  <c r="AJ424" i="4"/>
  <c r="AC424" i="4"/>
  <c r="AB424" i="4"/>
  <c r="AA424" i="4"/>
  <c r="Z424" i="4"/>
  <c r="AH424" i="4"/>
  <c r="Y424" i="4"/>
  <c r="K424" i="4"/>
  <c r="X424" i="4"/>
  <c r="B424" i="4"/>
  <c r="H424" i="4"/>
  <c r="A424" i="4"/>
  <c r="A414" i="5"/>
  <c r="E414" i="5"/>
  <c r="AE423" i="4"/>
  <c r="AL423" i="4"/>
  <c r="AJ423" i="4"/>
  <c r="AC423" i="4"/>
  <c r="AB423" i="4"/>
  <c r="AA423" i="4"/>
  <c r="Z423" i="4"/>
  <c r="AH423" i="4"/>
  <c r="Y423" i="4"/>
  <c r="K423" i="4"/>
  <c r="X423" i="4"/>
  <c r="B423" i="4"/>
  <c r="A423" i="4"/>
  <c r="AE422" i="4"/>
  <c r="AL422" i="4"/>
  <c r="AJ422" i="4"/>
  <c r="AC422" i="4"/>
  <c r="AB422" i="4"/>
  <c r="AA422" i="4"/>
  <c r="Y422" i="4"/>
  <c r="K422" i="4"/>
  <c r="X422" i="4"/>
  <c r="B422" i="4"/>
  <c r="G422" i="4"/>
  <c r="L422" i="4"/>
  <c r="H422" i="4"/>
  <c r="A422" i="4"/>
  <c r="AK422" i="4"/>
  <c r="AJ421" i="4"/>
  <c r="AE421" i="4"/>
  <c r="AL421" i="4"/>
  <c r="AC421" i="4"/>
  <c r="AB421" i="4"/>
  <c r="AA421" i="4"/>
  <c r="Y421" i="4"/>
  <c r="K421" i="4"/>
  <c r="X421" i="4"/>
  <c r="B421" i="4"/>
  <c r="H421" i="4"/>
  <c r="A421" i="4"/>
  <c r="AE420" i="4"/>
  <c r="AL420" i="4"/>
  <c r="AJ420" i="4"/>
  <c r="AF420" i="4"/>
  <c r="AC420" i="4"/>
  <c r="AB420" i="4"/>
  <c r="AA420" i="4"/>
  <c r="Z420" i="4"/>
  <c r="AH420" i="4"/>
  <c r="Y420" i="4"/>
  <c r="K420" i="4"/>
  <c r="X420" i="4"/>
  <c r="B420" i="4"/>
  <c r="E420" i="4"/>
  <c r="M420" i="4"/>
  <c r="A420" i="4"/>
  <c r="AJ419" i="4"/>
  <c r="AE419" i="4"/>
  <c r="AL419" i="4"/>
  <c r="AC419" i="4"/>
  <c r="AB419" i="4"/>
  <c r="AA419" i="4"/>
  <c r="Z419" i="4"/>
  <c r="AH419" i="4"/>
  <c r="Y419" i="4"/>
  <c r="K419" i="4"/>
  <c r="X419" i="4"/>
  <c r="B419" i="4"/>
  <c r="A419" i="4"/>
  <c r="AJ418" i="4"/>
  <c r="AE418" i="4"/>
  <c r="AL418" i="4"/>
  <c r="AC418" i="4"/>
  <c r="AB418" i="4"/>
  <c r="AA418" i="4"/>
  <c r="Z418" i="4"/>
  <c r="AH418" i="4"/>
  <c r="Y418" i="4"/>
  <c r="B418" i="4"/>
  <c r="E418" i="4"/>
  <c r="A418" i="4"/>
  <c r="AJ417" i="4"/>
  <c r="AE417" i="4"/>
  <c r="AL417" i="4"/>
  <c r="AC417" i="4"/>
  <c r="AB417" i="4"/>
  <c r="Z417" i="4"/>
  <c r="AG417" i="4"/>
  <c r="AA417" i="4"/>
  <c r="AH417" i="4"/>
  <c r="Y417" i="4"/>
  <c r="K417" i="4"/>
  <c r="X417" i="4"/>
  <c r="B417" i="4"/>
  <c r="A417" i="4"/>
  <c r="AJ416" i="4"/>
  <c r="AE416" i="4"/>
  <c r="AL416" i="4"/>
  <c r="AF416" i="4"/>
  <c r="AC416" i="4"/>
  <c r="AB416" i="4"/>
  <c r="AA416" i="4"/>
  <c r="Y416" i="4"/>
  <c r="K416" i="4"/>
  <c r="X416" i="4"/>
  <c r="B416" i="4"/>
  <c r="A416" i="4"/>
  <c r="A406" i="5"/>
  <c r="AJ415" i="4"/>
  <c r="AE415" i="4"/>
  <c r="AL415" i="4"/>
  <c r="AC415" i="4"/>
  <c r="AB415" i="4"/>
  <c r="AA415" i="4"/>
  <c r="Z415" i="4"/>
  <c r="AH415" i="4"/>
  <c r="Y415" i="4"/>
  <c r="K415" i="4"/>
  <c r="X415" i="4"/>
  <c r="B415" i="4"/>
  <c r="A415" i="4"/>
  <c r="AJ414" i="4"/>
  <c r="AE414" i="4"/>
  <c r="AL414" i="4"/>
  <c r="AC414" i="4"/>
  <c r="AB414" i="4"/>
  <c r="AA414" i="4"/>
  <c r="Z414" i="4"/>
  <c r="AH414" i="4"/>
  <c r="Y414" i="4"/>
  <c r="B414" i="4"/>
  <c r="A414" i="4"/>
  <c r="A404" i="5"/>
  <c r="AJ413" i="4"/>
  <c r="AE413" i="4"/>
  <c r="AL413" i="4"/>
  <c r="AF413" i="4"/>
  <c r="AC413" i="4"/>
  <c r="AB413" i="4"/>
  <c r="AA413" i="4"/>
  <c r="Z413" i="4"/>
  <c r="AH413" i="4"/>
  <c r="Y413" i="4"/>
  <c r="B413" i="4"/>
  <c r="A413" i="4"/>
  <c r="AK413" i="4"/>
  <c r="AJ412" i="4"/>
  <c r="AE412" i="4"/>
  <c r="AL412" i="4"/>
  <c r="AC412" i="4"/>
  <c r="AB412" i="4"/>
  <c r="AA412" i="4"/>
  <c r="Z412" i="4"/>
  <c r="AH412" i="4"/>
  <c r="Y412" i="4"/>
  <c r="K412" i="4"/>
  <c r="X412" i="4"/>
  <c r="B412" i="4"/>
  <c r="A412" i="4"/>
  <c r="AJ411" i="4"/>
  <c r="AE411" i="4"/>
  <c r="AL411" i="4"/>
  <c r="AC411" i="4"/>
  <c r="AB411" i="4"/>
  <c r="AA411" i="4"/>
  <c r="Z411" i="4"/>
  <c r="AH411" i="4"/>
  <c r="Y411" i="4"/>
  <c r="K411" i="4"/>
  <c r="X411" i="4"/>
  <c r="B411" i="4"/>
  <c r="A411" i="4"/>
  <c r="AJ410" i="4"/>
  <c r="AE410" i="4"/>
  <c r="AL410" i="4"/>
  <c r="AC410" i="4"/>
  <c r="AB410" i="4"/>
  <c r="Z410" i="4"/>
  <c r="AI410" i="4"/>
  <c r="AA410" i="4"/>
  <c r="AH410" i="4"/>
  <c r="Y410" i="4"/>
  <c r="K410" i="4"/>
  <c r="X410" i="4"/>
  <c r="B410" i="4"/>
  <c r="A410" i="4"/>
  <c r="AK410" i="4"/>
  <c r="AJ409" i="4"/>
  <c r="AE409" i="4"/>
  <c r="AL409" i="4"/>
  <c r="AC409" i="4"/>
  <c r="AB409" i="4"/>
  <c r="Z409" i="4"/>
  <c r="AI409" i="4"/>
  <c r="AA409" i="4"/>
  <c r="AH409" i="4"/>
  <c r="Y409" i="4"/>
  <c r="K409" i="4"/>
  <c r="X409" i="4"/>
  <c r="B409" i="4"/>
  <c r="A409" i="4"/>
  <c r="AJ408" i="4"/>
  <c r="AE408" i="4"/>
  <c r="AL408" i="4"/>
  <c r="AC408" i="4"/>
  <c r="AB408" i="4"/>
  <c r="Z408" i="4"/>
  <c r="AG408" i="4"/>
  <c r="AA408" i="4"/>
  <c r="AH408" i="4"/>
  <c r="Y408" i="4"/>
  <c r="K408" i="4"/>
  <c r="X408" i="4"/>
  <c r="B408" i="4"/>
  <c r="A408" i="4"/>
  <c r="AJ407" i="4"/>
  <c r="AE407" i="4"/>
  <c r="AL407" i="4"/>
  <c r="AC407" i="4"/>
  <c r="AB407" i="4"/>
  <c r="AA407" i="4"/>
  <c r="Z407" i="4"/>
  <c r="AH407" i="4"/>
  <c r="AG407" i="4"/>
  <c r="Y407" i="4"/>
  <c r="K407" i="4"/>
  <c r="X407" i="4"/>
  <c r="B407" i="4"/>
  <c r="A407" i="4"/>
  <c r="AJ406" i="4"/>
  <c r="AE406" i="4"/>
  <c r="AL406" i="4"/>
  <c r="AC406" i="4"/>
  <c r="AB406" i="4"/>
  <c r="AA406" i="4"/>
  <c r="Z406" i="4"/>
  <c r="AH406" i="4"/>
  <c r="AG406" i="4"/>
  <c r="Y406" i="4"/>
  <c r="K406" i="4"/>
  <c r="X406" i="4"/>
  <c r="B406" i="4"/>
  <c r="A406" i="4"/>
  <c r="AJ405" i="4"/>
  <c r="AE405" i="4"/>
  <c r="AL405" i="4"/>
  <c r="AC405" i="4"/>
  <c r="AB405" i="4"/>
  <c r="AA405" i="4"/>
  <c r="Y405" i="4"/>
  <c r="K405" i="4"/>
  <c r="X405" i="4"/>
  <c r="B405" i="4"/>
  <c r="A405" i="4"/>
  <c r="A395" i="5"/>
  <c r="AJ404" i="4"/>
  <c r="AE404" i="4"/>
  <c r="AL404" i="4"/>
  <c r="AC404" i="4"/>
  <c r="AB404" i="4"/>
  <c r="AA404" i="4"/>
  <c r="Z404" i="4"/>
  <c r="Y404" i="4"/>
  <c r="B404" i="4"/>
  <c r="E404" i="4"/>
  <c r="A404" i="4"/>
  <c r="AK404" i="4"/>
  <c r="AJ403" i="4"/>
  <c r="AE403" i="4"/>
  <c r="AL403" i="4"/>
  <c r="AC403" i="4"/>
  <c r="AB403" i="4"/>
  <c r="AA403" i="4"/>
  <c r="Z403" i="4"/>
  <c r="AH403" i="4"/>
  <c r="Y403" i="4"/>
  <c r="K403" i="4"/>
  <c r="X403" i="4"/>
  <c r="B403" i="4"/>
  <c r="G403" i="4"/>
  <c r="A403" i="4"/>
  <c r="AJ402" i="4"/>
  <c r="AE402" i="4"/>
  <c r="AL402" i="4"/>
  <c r="AC402" i="4"/>
  <c r="AB402" i="4"/>
  <c r="AA402" i="4"/>
  <c r="Z402" i="4"/>
  <c r="AH402" i="4"/>
  <c r="Y402" i="4"/>
  <c r="B402" i="4"/>
  <c r="A402" i="4"/>
  <c r="A392" i="5"/>
  <c r="N392" i="5"/>
  <c r="AJ401" i="4"/>
  <c r="AE401" i="4"/>
  <c r="AL401" i="4"/>
  <c r="AC401" i="4"/>
  <c r="AB401" i="4"/>
  <c r="AA401" i="4"/>
  <c r="Y401" i="4"/>
  <c r="K401" i="4"/>
  <c r="X401" i="4"/>
  <c r="B401" i="4"/>
  <c r="C401" i="4"/>
  <c r="A401" i="4"/>
  <c r="AJ400" i="4"/>
  <c r="AE400" i="4"/>
  <c r="AL400" i="4"/>
  <c r="AF400" i="4"/>
  <c r="AC400" i="4"/>
  <c r="AB400" i="4"/>
  <c r="AA400" i="4"/>
  <c r="Z400" i="4"/>
  <c r="AH400" i="4"/>
  <c r="Y400" i="4"/>
  <c r="K400" i="4"/>
  <c r="X400" i="4"/>
  <c r="B400" i="4"/>
  <c r="L400" i="4"/>
  <c r="A400" i="4"/>
  <c r="AK400" i="4"/>
  <c r="AJ399" i="4"/>
  <c r="AE399" i="4"/>
  <c r="AL399" i="4"/>
  <c r="AC399" i="4"/>
  <c r="AB399" i="4"/>
  <c r="AA399" i="4"/>
  <c r="Z399" i="4"/>
  <c r="AH399" i="4"/>
  <c r="Y399" i="4"/>
  <c r="K399" i="4"/>
  <c r="X399" i="4"/>
  <c r="B399" i="4"/>
  <c r="G399" i="4"/>
  <c r="A399" i="4"/>
  <c r="AJ398" i="4"/>
  <c r="AE398" i="4"/>
  <c r="AL398" i="4"/>
  <c r="AC398" i="4"/>
  <c r="AB398" i="4"/>
  <c r="AA398" i="4"/>
  <c r="Z398" i="4"/>
  <c r="AH398" i="4"/>
  <c r="Y398" i="4"/>
  <c r="B398" i="4"/>
  <c r="G398" i="4"/>
  <c r="A398" i="4"/>
  <c r="AJ397" i="4"/>
  <c r="AE397" i="4"/>
  <c r="AL397" i="4"/>
  <c r="AC397" i="4"/>
  <c r="AB397" i="4"/>
  <c r="AA397" i="4"/>
  <c r="Z397" i="4"/>
  <c r="Y397" i="4"/>
  <c r="B397" i="4"/>
  <c r="A397" i="4"/>
  <c r="AJ396" i="4"/>
  <c r="AE396" i="4"/>
  <c r="AL396" i="4"/>
  <c r="AC396" i="4"/>
  <c r="AB396" i="4"/>
  <c r="AA396" i="4"/>
  <c r="Z396" i="4"/>
  <c r="AH396" i="4"/>
  <c r="Y396" i="4"/>
  <c r="B396" i="4"/>
  <c r="A396" i="4"/>
  <c r="AJ395" i="4"/>
  <c r="AE395" i="4"/>
  <c r="AL395" i="4"/>
  <c r="AC395" i="4"/>
  <c r="AB395" i="4"/>
  <c r="AA395" i="4"/>
  <c r="Z395" i="4"/>
  <c r="Y395" i="4"/>
  <c r="K395" i="4"/>
  <c r="X395" i="4"/>
  <c r="B395" i="4"/>
  <c r="A395" i="4"/>
  <c r="AJ394" i="4"/>
  <c r="AE394" i="4"/>
  <c r="AL394" i="4"/>
  <c r="AC394" i="4"/>
  <c r="AB394" i="4"/>
  <c r="AA394" i="4"/>
  <c r="Z394" i="4"/>
  <c r="AH394" i="4"/>
  <c r="Y394" i="4"/>
  <c r="K394" i="4"/>
  <c r="X394" i="4"/>
  <c r="B394" i="4"/>
  <c r="G394" i="4"/>
  <c r="E394" i="4"/>
  <c r="A394" i="4"/>
  <c r="A384" i="5"/>
  <c r="I384" i="5"/>
  <c r="AJ393" i="4"/>
  <c r="AE393" i="4"/>
  <c r="AL393" i="4"/>
  <c r="AC393" i="4"/>
  <c r="AB393" i="4"/>
  <c r="AA393" i="4"/>
  <c r="Y393" i="4"/>
  <c r="B393" i="4"/>
  <c r="E393" i="4"/>
  <c r="A393" i="4"/>
  <c r="AJ392" i="4"/>
  <c r="AE392" i="4"/>
  <c r="AL392" i="4"/>
  <c r="AC392" i="4"/>
  <c r="AB392" i="4"/>
  <c r="Z392" i="4"/>
  <c r="AG392" i="4"/>
  <c r="AA392" i="4"/>
  <c r="Y392" i="4"/>
  <c r="B392" i="4"/>
  <c r="J392" i="4"/>
  <c r="M392" i="4"/>
  <c r="A392" i="4"/>
  <c r="A382" i="5"/>
  <c r="AJ391" i="4"/>
  <c r="AE391" i="4"/>
  <c r="AL391" i="4"/>
  <c r="AC391" i="4"/>
  <c r="AB391" i="4"/>
  <c r="AA391" i="4"/>
  <c r="Z391" i="4"/>
  <c r="AH391" i="4"/>
  <c r="Y391" i="4"/>
  <c r="K391" i="4"/>
  <c r="X391" i="4"/>
  <c r="B391" i="4"/>
  <c r="A391" i="4"/>
  <c r="AK391" i="4"/>
  <c r="AJ390" i="4"/>
  <c r="AE390" i="4"/>
  <c r="AL390" i="4"/>
  <c r="AC390" i="4"/>
  <c r="AB390" i="4"/>
  <c r="AA390" i="4"/>
  <c r="Z390" i="4"/>
  <c r="Y390" i="4"/>
  <c r="B390" i="4"/>
  <c r="A390" i="4"/>
  <c r="AJ389" i="4"/>
  <c r="AE389" i="4"/>
  <c r="AL389" i="4"/>
  <c r="AC389" i="4"/>
  <c r="AB389" i="4"/>
  <c r="Z389" i="4"/>
  <c r="AG389" i="4"/>
  <c r="AA389" i="4"/>
  <c r="AH389" i="4"/>
  <c r="Y389" i="4"/>
  <c r="K389" i="4"/>
  <c r="X389" i="4"/>
  <c r="B389" i="4"/>
  <c r="F389" i="4"/>
  <c r="A389" i="4"/>
  <c r="AK389" i="4"/>
  <c r="AJ388" i="4"/>
  <c r="AE388" i="4"/>
  <c r="AL388" i="4"/>
  <c r="AC388" i="4"/>
  <c r="AB388" i="4"/>
  <c r="AA388" i="4"/>
  <c r="Z388" i="4"/>
  <c r="AH388" i="4"/>
  <c r="Y388" i="4"/>
  <c r="K388" i="4"/>
  <c r="X388" i="4"/>
  <c r="B388" i="4"/>
  <c r="G388" i="4"/>
  <c r="A388" i="4"/>
  <c r="AJ387" i="4"/>
  <c r="AE387" i="4"/>
  <c r="AL387" i="4"/>
  <c r="AC387" i="4"/>
  <c r="AB387" i="4"/>
  <c r="AA387" i="4"/>
  <c r="Z387" i="4"/>
  <c r="AH387" i="4"/>
  <c r="Y387" i="4"/>
  <c r="K387" i="4"/>
  <c r="X387" i="4"/>
  <c r="B387" i="4"/>
  <c r="A387" i="4"/>
  <c r="AJ386" i="4"/>
  <c r="AE386" i="4"/>
  <c r="AL386" i="4"/>
  <c r="AC386" i="4"/>
  <c r="AB386" i="4"/>
  <c r="AA386" i="4"/>
  <c r="Z386" i="4"/>
  <c r="AH386" i="4"/>
  <c r="Y386" i="4"/>
  <c r="B386" i="4"/>
  <c r="A386" i="4"/>
  <c r="AJ385" i="4"/>
  <c r="AE385" i="4"/>
  <c r="AL385" i="4"/>
  <c r="AC385" i="4"/>
  <c r="AB385" i="4"/>
  <c r="AA385" i="4"/>
  <c r="Z385" i="4"/>
  <c r="AH385" i="4"/>
  <c r="Y385" i="4"/>
  <c r="B385" i="4"/>
  <c r="C385" i="4"/>
  <c r="J385" i="4"/>
  <c r="A385" i="4"/>
  <c r="AJ384" i="4"/>
  <c r="AE384" i="4"/>
  <c r="AL384" i="4"/>
  <c r="AC384" i="4"/>
  <c r="AB384" i="4"/>
  <c r="AA384" i="4"/>
  <c r="Y384" i="4"/>
  <c r="K384" i="4"/>
  <c r="X384" i="4"/>
  <c r="B384" i="4"/>
  <c r="A384" i="4"/>
  <c r="AJ383" i="4"/>
  <c r="AE383" i="4"/>
  <c r="AL383" i="4"/>
  <c r="AC383" i="4"/>
  <c r="AB383" i="4"/>
  <c r="Z383" i="4"/>
  <c r="AG383" i="4"/>
  <c r="AA383" i="4"/>
  <c r="AH383" i="4"/>
  <c r="Y383" i="4"/>
  <c r="K383" i="4"/>
  <c r="X383" i="4"/>
  <c r="B383" i="4"/>
  <c r="G383" i="4"/>
  <c r="A383" i="4"/>
  <c r="AJ382" i="4"/>
  <c r="AE382" i="4"/>
  <c r="AL382" i="4"/>
  <c r="AC382" i="4"/>
  <c r="AB382" i="4"/>
  <c r="AA382" i="4"/>
  <c r="Z382" i="4"/>
  <c r="Y382" i="4"/>
  <c r="B382" i="4"/>
  <c r="A382" i="4"/>
  <c r="AJ381" i="4"/>
  <c r="AE381" i="4"/>
  <c r="AL381" i="4"/>
  <c r="AC381" i="4"/>
  <c r="AB381" i="4"/>
  <c r="AA381" i="4"/>
  <c r="Z381" i="4"/>
  <c r="AH381" i="4"/>
  <c r="Y381" i="4"/>
  <c r="K381" i="4"/>
  <c r="X381" i="4"/>
  <c r="B381" i="4"/>
  <c r="A381" i="4"/>
  <c r="AE380" i="4"/>
  <c r="AL380" i="4"/>
  <c r="AJ380" i="4"/>
  <c r="AC380" i="4"/>
  <c r="AB380" i="4"/>
  <c r="AA380" i="4"/>
  <c r="Z380" i="4"/>
  <c r="AH380" i="4"/>
  <c r="Y380" i="4"/>
  <c r="K380" i="4"/>
  <c r="X380" i="4"/>
  <c r="B380" i="4"/>
  <c r="J380" i="4"/>
  <c r="A380" i="4"/>
  <c r="AE379" i="4"/>
  <c r="AL379" i="4"/>
  <c r="AJ379" i="4"/>
  <c r="AC379" i="4"/>
  <c r="AB379" i="4"/>
  <c r="AA379" i="4"/>
  <c r="Z379" i="4"/>
  <c r="AH379" i="4"/>
  <c r="Y379" i="4"/>
  <c r="K379" i="4"/>
  <c r="X379" i="4"/>
  <c r="B379" i="4"/>
  <c r="E379" i="4"/>
  <c r="A379" i="4"/>
  <c r="A369" i="5"/>
  <c r="AE378" i="4"/>
  <c r="AL378" i="4"/>
  <c r="AJ378" i="4"/>
  <c r="AC378" i="4"/>
  <c r="AB378" i="4"/>
  <c r="AA378" i="4"/>
  <c r="Z378" i="4"/>
  <c r="AH378" i="4"/>
  <c r="Y378" i="4"/>
  <c r="K378" i="4"/>
  <c r="X378" i="4"/>
  <c r="B378" i="4"/>
  <c r="A378" i="4"/>
  <c r="AJ377" i="4"/>
  <c r="AE377" i="4"/>
  <c r="AL377" i="4"/>
  <c r="AC377" i="4"/>
  <c r="AB377" i="4"/>
  <c r="AG377" i="4"/>
  <c r="AA377" i="4"/>
  <c r="Y377" i="4"/>
  <c r="K377" i="4"/>
  <c r="X377" i="4"/>
  <c r="B377" i="4"/>
  <c r="J377" i="4"/>
  <c r="A377" i="4"/>
  <c r="AJ376" i="4"/>
  <c r="AE376" i="4"/>
  <c r="AL376" i="4"/>
  <c r="AC376" i="4"/>
  <c r="AB376" i="4"/>
  <c r="Z376" i="4"/>
  <c r="AG376" i="4"/>
  <c r="AA376" i="4"/>
  <c r="AH376" i="4"/>
  <c r="Y376" i="4"/>
  <c r="K376" i="4"/>
  <c r="X376" i="4"/>
  <c r="B376" i="4"/>
  <c r="A376" i="4"/>
  <c r="AE375" i="4"/>
  <c r="AL375" i="4"/>
  <c r="AJ375" i="4"/>
  <c r="AC375" i="4"/>
  <c r="AB375" i="4"/>
  <c r="Z375" i="4"/>
  <c r="AG375" i="4"/>
  <c r="AA375" i="4"/>
  <c r="AH375" i="4"/>
  <c r="Y375" i="4"/>
  <c r="K375" i="4"/>
  <c r="X375" i="4"/>
  <c r="B375" i="4"/>
  <c r="A375" i="4"/>
  <c r="A365" i="5"/>
  <c r="AE374" i="4"/>
  <c r="AL374" i="4"/>
  <c r="AJ374" i="4"/>
  <c r="AC374" i="4"/>
  <c r="AB374" i="4"/>
  <c r="AA374" i="4"/>
  <c r="Z374" i="4"/>
  <c r="AH374" i="4"/>
  <c r="Y374" i="4"/>
  <c r="K374" i="4"/>
  <c r="X374" i="4"/>
  <c r="B374" i="4"/>
  <c r="A374" i="4"/>
  <c r="AJ373" i="4"/>
  <c r="AE373" i="4"/>
  <c r="AL373" i="4"/>
  <c r="AC373" i="4"/>
  <c r="AB373" i="4"/>
  <c r="AG373" i="4"/>
  <c r="AA373" i="4"/>
  <c r="Y373" i="4"/>
  <c r="K373" i="4"/>
  <c r="X373" i="4"/>
  <c r="B373" i="4"/>
  <c r="I373" i="4"/>
  <c r="A373" i="4"/>
  <c r="A363" i="5"/>
  <c r="F363" i="5"/>
  <c r="AE372" i="4"/>
  <c r="AL372" i="4"/>
  <c r="AJ372" i="4"/>
  <c r="AC372" i="4"/>
  <c r="AB372" i="4"/>
  <c r="AA372" i="4"/>
  <c r="Z372" i="4"/>
  <c r="Y372" i="4"/>
  <c r="K372" i="4"/>
  <c r="X372" i="4"/>
  <c r="B372" i="4"/>
  <c r="F372" i="4"/>
  <c r="E372" i="4"/>
  <c r="J372" i="4"/>
  <c r="I372" i="4"/>
  <c r="A372" i="4"/>
  <c r="AJ371" i="4"/>
  <c r="AE371" i="4"/>
  <c r="AL371" i="4"/>
  <c r="AC371" i="4"/>
  <c r="AB371" i="4"/>
  <c r="Z371" i="4"/>
  <c r="AG371" i="4"/>
  <c r="AA371" i="4"/>
  <c r="AH371" i="4"/>
  <c r="Y371" i="4"/>
  <c r="B371" i="4"/>
  <c r="M371" i="4"/>
  <c r="K371" i="4"/>
  <c r="X371" i="4"/>
  <c r="A371" i="4"/>
  <c r="AE370" i="4"/>
  <c r="AL370" i="4"/>
  <c r="AJ370" i="4"/>
  <c r="AC370" i="4"/>
  <c r="AB370" i="4"/>
  <c r="Z370" i="4"/>
  <c r="AG370" i="4"/>
  <c r="AA370" i="4"/>
  <c r="AH370" i="4"/>
  <c r="Y370" i="4"/>
  <c r="B370" i="4"/>
  <c r="A370" i="4"/>
  <c r="AJ369" i="4"/>
  <c r="AE369" i="4"/>
  <c r="AL369" i="4"/>
  <c r="AC369" i="4"/>
  <c r="AB369" i="4"/>
  <c r="AA369" i="4"/>
  <c r="Z369" i="4"/>
  <c r="AH369" i="4"/>
  <c r="Y369" i="4"/>
  <c r="B369" i="4"/>
  <c r="J369" i="4"/>
  <c r="A369" i="4"/>
  <c r="AE368" i="4"/>
  <c r="AL368" i="4"/>
  <c r="AJ368" i="4"/>
  <c r="AF368" i="4"/>
  <c r="AC368" i="4"/>
  <c r="AB368" i="4"/>
  <c r="AA368" i="4"/>
  <c r="Z368" i="4"/>
  <c r="AH368" i="4"/>
  <c r="Y368" i="4"/>
  <c r="K368" i="4"/>
  <c r="X368" i="4"/>
  <c r="B368" i="4"/>
  <c r="A368" i="4"/>
  <c r="AE367" i="4"/>
  <c r="AL367" i="4"/>
  <c r="AJ367" i="4"/>
  <c r="AC367" i="4"/>
  <c r="AB367" i="4"/>
  <c r="Z367" i="4"/>
  <c r="AG367" i="4"/>
  <c r="AA367" i="4"/>
  <c r="AH367" i="4"/>
  <c r="Y367" i="4"/>
  <c r="K367" i="4"/>
  <c r="X367" i="4"/>
  <c r="B367" i="4"/>
  <c r="E367" i="4"/>
  <c r="F367" i="4"/>
  <c r="M367" i="4"/>
  <c r="A367" i="4"/>
  <c r="AK367" i="4"/>
  <c r="AE366" i="4"/>
  <c r="AL366" i="4"/>
  <c r="AJ366" i="4"/>
  <c r="AC366" i="4"/>
  <c r="AB366" i="4"/>
  <c r="AG366" i="4"/>
  <c r="AA366" i="4"/>
  <c r="Y366" i="4"/>
  <c r="K366" i="4"/>
  <c r="X366" i="4"/>
  <c r="B366" i="4"/>
  <c r="A366" i="4"/>
  <c r="AJ365" i="4"/>
  <c r="AE365" i="4"/>
  <c r="AL365" i="4"/>
  <c r="AC365" i="4"/>
  <c r="AB365" i="4"/>
  <c r="Z365" i="4"/>
  <c r="AG365" i="4"/>
  <c r="AA365" i="4"/>
  <c r="AH365" i="4"/>
  <c r="Y365" i="4"/>
  <c r="B365" i="4"/>
  <c r="D365" i="4"/>
  <c r="A365" i="4"/>
  <c r="AK365" i="4"/>
  <c r="AJ364" i="4"/>
  <c r="AE364" i="4"/>
  <c r="AL364" i="4"/>
  <c r="AC364" i="4"/>
  <c r="AB364" i="4"/>
  <c r="Z364" i="4"/>
  <c r="AG364" i="4"/>
  <c r="AA364" i="4"/>
  <c r="AH364" i="4"/>
  <c r="Y364" i="4"/>
  <c r="K364" i="4"/>
  <c r="X364" i="4"/>
  <c r="B364" i="4"/>
  <c r="F364" i="4"/>
  <c r="A364" i="4"/>
  <c r="AJ363" i="4"/>
  <c r="AE363" i="4"/>
  <c r="AL363" i="4"/>
  <c r="AC363" i="4"/>
  <c r="AB363" i="4"/>
  <c r="AA363" i="4"/>
  <c r="Z363" i="4"/>
  <c r="Y363" i="4"/>
  <c r="K363" i="4"/>
  <c r="X363" i="4"/>
  <c r="B363" i="4"/>
  <c r="A363" i="4"/>
  <c r="AE362" i="4"/>
  <c r="AL362" i="4"/>
  <c r="AJ362" i="4"/>
  <c r="AC362" i="4"/>
  <c r="AB362" i="4"/>
  <c r="Z362" i="4"/>
  <c r="AG362" i="4"/>
  <c r="AA362" i="4"/>
  <c r="AH362" i="4"/>
  <c r="AI362" i="4"/>
  <c r="Y362" i="4"/>
  <c r="K362" i="4"/>
  <c r="X362" i="4"/>
  <c r="B362" i="4"/>
  <c r="A362" i="4"/>
  <c r="AK362" i="4"/>
  <c r="AE361" i="4"/>
  <c r="AL361" i="4"/>
  <c r="AJ361" i="4"/>
  <c r="AC361" i="4"/>
  <c r="AB361" i="4"/>
  <c r="AA361" i="4"/>
  <c r="Z361" i="4"/>
  <c r="Y361" i="4"/>
  <c r="B361" i="4"/>
  <c r="A361" i="4"/>
  <c r="AK361" i="4"/>
  <c r="AJ360" i="4"/>
  <c r="AE360" i="4"/>
  <c r="AL360" i="4"/>
  <c r="AC360" i="4"/>
  <c r="AB360" i="4"/>
  <c r="AA360" i="4"/>
  <c r="Z360" i="4"/>
  <c r="AH360" i="4"/>
  <c r="Y360" i="4"/>
  <c r="B360" i="4"/>
  <c r="A360" i="4"/>
  <c r="AJ359" i="4"/>
  <c r="AE359" i="4"/>
  <c r="AL359" i="4"/>
  <c r="AC359" i="4"/>
  <c r="AB359" i="4"/>
  <c r="AA359" i="4"/>
  <c r="Z359" i="4"/>
  <c r="AH359" i="4"/>
  <c r="Y359" i="4"/>
  <c r="K359" i="4"/>
  <c r="X359" i="4"/>
  <c r="B359" i="4"/>
  <c r="A359" i="4"/>
  <c r="AJ358" i="4"/>
  <c r="AE358" i="4"/>
  <c r="AL358" i="4"/>
  <c r="AC358" i="4"/>
  <c r="AB358" i="4"/>
  <c r="AA358" i="4"/>
  <c r="Z358" i="4"/>
  <c r="AH358" i="4"/>
  <c r="Y358" i="4"/>
  <c r="B358" i="4"/>
  <c r="I358" i="4"/>
  <c r="A358" i="4"/>
  <c r="AJ357" i="4"/>
  <c r="AE357" i="4"/>
  <c r="AL357" i="4"/>
  <c r="AC357" i="4"/>
  <c r="AB357" i="4"/>
  <c r="AA357" i="4"/>
  <c r="Z357" i="4"/>
  <c r="AH357" i="4"/>
  <c r="Y357" i="4"/>
  <c r="K357" i="4"/>
  <c r="X357" i="4"/>
  <c r="B357" i="4"/>
  <c r="I357" i="4"/>
  <c r="A357" i="4"/>
  <c r="AJ356" i="4"/>
  <c r="AE356" i="4"/>
  <c r="AL356" i="4"/>
  <c r="AC356" i="4"/>
  <c r="AB356" i="4"/>
  <c r="AA356" i="4"/>
  <c r="Y356" i="4"/>
  <c r="K356" i="4"/>
  <c r="X356" i="4"/>
  <c r="B356" i="4"/>
  <c r="A356" i="4"/>
  <c r="AE355" i="4"/>
  <c r="AL355" i="4"/>
  <c r="AJ355" i="4"/>
  <c r="AC355" i="4"/>
  <c r="AB355" i="4"/>
  <c r="AA355" i="4"/>
  <c r="Z355" i="4"/>
  <c r="AH355" i="4"/>
  <c r="Y355" i="4"/>
  <c r="K355" i="4"/>
  <c r="X355" i="4"/>
  <c r="B355" i="4"/>
  <c r="A355" i="4"/>
  <c r="AJ354" i="4"/>
  <c r="AE354" i="4"/>
  <c r="AL354" i="4"/>
  <c r="AC354" i="4"/>
  <c r="AB354" i="4"/>
  <c r="Z354" i="4"/>
  <c r="AI354" i="4"/>
  <c r="AA354" i="4"/>
  <c r="AH354" i="4"/>
  <c r="Y354" i="4"/>
  <c r="B354" i="4"/>
  <c r="A354" i="4"/>
  <c r="AJ353" i="4"/>
  <c r="AE353" i="4"/>
  <c r="AL353" i="4"/>
  <c r="AF353" i="4"/>
  <c r="AC353" i="4"/>
  <c r="AB353" i="4"/>
  <c r="Z353" i="4"/>
  <c r="AG353" i="4"/>
  <c r="AA353" i="4"/>
  <c r="AH353" i="4"/>
  <c r="Y353" i="4"/>
  <c r="K353" i="4"/>
  <c r="X353" i="4"/>
  <c r="B353" i="4"/>
  <c r="D353" i="4"/>
  <c r="A353" i="4"/>
  <c r="AE352" i="4"/>
  <c r="AL352" i="4"/>
  <c r="AJ352" i="4"/>
  <c r="AF352" i="4"/>
  <c r="AC352" i="4"/>
  <c r="AB352" i="4"/>
  <c r="AA352" i="4"/>
  <c r="Z352" i="4"/>
  <c r="AH352" i="4"/>
  <c r="Y352" i="4"/>
  <c r="K352" i="4"/>
  <c r="X352" i="4"/>
  <c r="B352" i="4"/>
  <c r="A352" i="4"/>
  <c r="AJ351" i="4"/>
  <c r="AE351" i="4"/>
  <c r="AL351" i="4"/>
  <c r="AC351" i="4"/>
  <c r="AB351" i="4"/>
  <c r="Z351" i="4"/>
  <c r="AI351" i="4"/>
  <c r="AA351" i="4"/>
  <c r="AH351" i="4"/>
  <c r="Y351" i="4"/>
  <c r="K351" i="4"/>
  <c r="X351" i="4"/>
  <c r="B351" i="4"/>
  <c r="M351" i="4"/>
  <c r="A351" i="4"/>
  <c r="AE350" i="4"/>
  <c r="AL350" i="4"/>
  <c r="AJ350" i="4"/>
  <c r="AC350" i="4"/>
  <c r="AB350" i="4"/>
  <c r="AA350" i="4"/>
  <c r="Z350" i="4"/>
  <c r="AH350" i="4"/>
  <c r="Y350" i="4"/>
  <c r="K350" i="4"/>
  <c r="X350" i="4"/>
  <c r="B350" i="4"/>
  <c r="E350" i="4"/>
  <c r="A350" i="4"/>
  <c r="AE349" i="4"/>
  <c r="AL349" i="4"/>
  <c r="AJ349" i="4"/>
  <c r="AC349" i="4"/>
  <c r="AB349" i="4"/>
  <c r="AA349" i="4"/>
  <c r="Z349" i="4"/>
  <c r="AH349" i="4"/>
  <c r="Y349" i="4"/>
  <c r="K349" i="4"/>
  <c r="X349" i="4"/>
  <c r="B349" i="4"/>
  <c r="I349" i="4"/>
  <c r="A349" i="4"/>
  <c r="A339" i="5"/>
  <c r="AE348" i="4"/>
  <c r="AL348" i="4"/>
  <c r="AJ348" i="4"/>
  <c r="AC348" i="4"/>
  <c r="AB348" i="4"/>
  <c r="AA348" i="4"/>
  <c r="Z348" i="4"/>
  <c r="Y348" i="4"/>
  <c r="B348" i="4"/>
  <c r="L348" i="4"/>
  <c r="A348" i="4"/>
  <c r="AJ347" i="4"/>
  <c r="AE347" i="4"/>
  <c r="AL347" i="4"/>
  <c r="AC347" i="4"/>
  <c r="AB347" i="4"/>
  <c r="AA347" i="4"/>
  <c r="Z347" i="4"/>
  <c r="Y347" i="4"/>
  <c r="K347" i="4"/>
  <c r="X347" i="4"/>
  <c r="B347" i="4"/>
  <c r="M347" i="4"/>
  <c r="A347" i="4"/>
  <c r="AE346" i="4"/>
  <c r="AL346" i="4"/>
  <c r="AJ346" i="4"/>
  <c r="AC346" i="4"/>
  <c r="AB346" i="4"/>
  <c r="Z346" i="4"/>
  <c r="AG346" i="4"/>
  <c r="AA346" i="4"/>
  <c r="AH346" i="4"/>
  <c r="Y346" i="4"/>
  <c r="K346" i="4"/>
  <c r="X346" i="4"/>
  <c r="B346" i="4"/>
  <c r="F346" i="4"/>
  <c r="I346" i="4"/>
  <c r="A346" i="4"/>
  <c r="AJ345" i="4"/>
  <c r="AE345" i="4"/>
  <c r="AL345" i="4"/>
  <c r="AC345" i="4"/>
  <c r="AB345" i="4"/>
  <c r="AA345" i="4"/>
  <c r="Z345" i="4"/>
  <c r="AH345" i="4"/>
  <c r="Y345" i="4"/>
  <c r="K345" i="4"/>
  <c r="X345" i="4"/>
  <c r="B345" i="4"/>
  <c r="J345" i="4"/>
  <c r="A345" i="4"/>
  <c r="AE344" i="4"/>
  <c r="AL344" i="4"/>
  <c r="AJ344" i="4"/>
  <c r="AC344" i="4"/>
  <c r="AB344" i="4"/>
  <c r="AA344" i="4"/>
  <c r="Z344" i="4"/>
  <c r="AH344" i="4"/>
  <c r="AG344" i="4"/>
  <c r="Y344" i="4"/>
  <c r="K344" i="4"/>
  <c r="X344" i="4"/>
  <c r="B344" i="4"/>
  <c r="A344" i="4"/>
  <c r="AK344" i="4"/>
  <c r="AE343" i="4"/>
  <c r="AL343" i="4"/>
  <c r="AJ343" i="4"/>
  <c r="AC343" i="4"/>
  <c r="AB343" i="4"/>
  <c r="AA343" i="4"/>
  <c r="Z343" i="4"/>
  <c r="AH343" i="4"/>
  <c r="Y343" i="4"/>
  <c r="K343" i="4"/>
  <c r="X343" i="4"/>
  <c r="B343" i="4"/>
  <c r="D343" i="4"/>
  <c r="A343" i="4"/>
  <c r="A333" i="5"/>
  <c r="AE342" i="4"/>
  <c r="AL342" i="4"/>
  <c r="AJ342" i="4"/>
  <c r="AC342" i="4"/>
  <c r="AB342" i="4"/>
  <c r="AA342" i="4"/>
  <c r="Z342" i="4"/>
  <c r="AH342" i="4"/>
  <c r="Y342" i="4"/>
  <c r="K342" i="4"/>
  <c r="X342" i="4"/>
  <c r="B342" i="4"/>
  <c r="A342" i="4"/>
  <c r="AJ341" i="4"/>
  <c r="AE341" i="4"/>
  <c r="AL341" i="4"/>
  <c r="AF341" i="4"/>
  <c r="AC341" i="4"/>
  <c r="AB341" i="4"/>
  <c r="AG341" i="4"/>
  <c r="AA341" i="4"/>
  <c r="Y341" i="4"/>
  <c r="K341" i="4"/>
  <c r="X341" i="4"/>
  <c r="B341" i="4"/>
  <c r="A341" i="4"/>
  <c r="A331" i="5"/>
  <c r="AE340" i="4"/>
  <c r="AL340" i="4"/>
  <c r="AJ340" i="4"/>
  <c r="AC340" i="4"/>
  <c r="AB340" i="4"/>
  <c r="AA340" i="4"/>
  <c r="Z340" i="4"/>
  <c r="AH340" i="4"/>
  <c r="Y340" i="4"/>
  <c r="K340" i="4"/>
  <c r="X340" i="4"/>
  <c r="B340" i="4"/>
  <c r="E340" i="4"/>
  <c r="H340" i="4"/>
  <c r="J340" i="4"/>
  <c r="A340" i="4"/>
  <c r="AJ339" i="4"/>
  <c r="AE339" i="4"/>
  <c r="AL339" i="4"/>
  <c r="AC339" i="4"/>
  <c r="AB339" i="4"/>
  <c r="AA339" i="4"/>
  <c r="Z339" i="4"/>
  <c r="AH339" i="4"/>
  <c r="Y339" i="4"/>
  <c r="K339" i="4"/>
  <c r="X339" i="4"/>
  <c r="B339" i="4"/>
  <c r="A339" i="4"/>
  <c r="AK339" i="4"/>
  <c r="AJ338" i="4"/>
  <c r="AE338" i="4"/>
  <c r="AL338" i="4"/>
  <c r="AC338" i="4"/>
  <c r="AB338" i="4"/>
  <c r="Z338" i="4"/>
  <c r="AI338" i="4"/>
  <c r="AA338" i="4"/>
  <c r="AH338" i="4"/>
  <c r="Y338" i="4"/>
  <c r="K338" i="4"/>
  <c r="X338" i="4"/>
  <c r="B338" i="4"/>
  <c r="G338" i="4"/>
  <c r="E338" i="4"/>
  <c r="A338" i="4"/>
  <c r="AE337" i="4"/>
  <c r="AL337" i="4"/>
  <c r="AJ337" i="4"/>
  <c r="AC337" i="4"/>
  <c r="AB337" i="4"/>
  <c r="AA337" i="4"/>
  <c r="Y337" i="4"/>
  <c r="B337" i="4"/>
  <c r="H337" i="4"/>
  <c r="A337" i="4"/>
  <c r="AJ336" i="4"/>
  <c r="AE336" i="4"/>
  <c r="AL336" i="4"/>
  <c r="AC336" i="4"/>
  <c r="AB336" i="4"/>
  <c r="AA336" i="4"/>
  <c r="Z336" i="4"/>
  <c r="AH336" i="4"/>
  <c r="Y336" i="4"/>
  <c r="K336" i="4"/>
  <c r="X336" i="4"/>
  <c r="B336" i="4"/>
  <c r="A336" i="4"/>
  <c r="AJ335" i="4"/>
  <c r="AE335" i="4"/>
  <c r="AL335" i="4"/>
  <c r="AC335" i="4"/>
  <c r="AB335" i="4"/>
  <c r="AA335" i="4"/>
  <c r="Z335" i="4"/>
  <c r="Y335" i="4"/>
  <c r="K335" i="4"/>
  <c r="X335" i="4"/>
  <c r="B335" i="4"/>
  <c r="A335" i="4"/>
  <c r="AJ334" i="4"/>
  <c r="AE334" i="4"/>
  <c r="AL334" i="4"/>
  <c r="AC334" i="4"/>
  <c r="AB334" i="4"/>
  <c r="AA334" i="4"/>
  <c r="Z334" i="4"/>
  <c r="Y334" i="4"/>
  <c r="B334" i="4"/>
  <c r="A334" i="4"/>
  <c r="AJ333" i="4"/>
  <c r="AE333" i="4"/>
  <c r="AL333" i="4"/>
  <c r="AF333" i="4"/>
  <c r="AC333" i="4"/>
  <c r="AB333" i="4"/>
  <c r="AA333" i="4"/>
  <c r="Z333" i="4"/>
  <c r="AH333" i="4"/>
  <c r="Y333" i="4"/>
  <c r="K333" i="4"/>
  <c r="X333" i="4"/>
  <c r="B333" i="4"/>
  <c r="H333" i="4"/>
  <c r="I333" i="4"/>
  <c r="M333" i="4"/>
  <c r="A333" i="4"/>
  <c r="AJ332" i="4"/>
  <c r="AE332" i="4"/>
  <c r="AL332" i="4"/>
  <c r="AC332" i="4"/>
  <c r="AB332" i="4"/>
  <c r="AA332" i="4"/>
  <c r="Z332" i="4"/>
  <c r="AH332" i="4"/>
  <c r="Y332" i="4"/>
  <c r="B332" i="4"/>
  <c r="A332" i="4"/>
  <c r="AK332" i="4"/>
  <c r="AJ331" i="4"/>
  <c r="AE331" i="4"/>
  <c r="AL331" i="4"/>
  <c r="AC331" i="4"/>
  <c r="AB331" i="4"/>
  <c r="AA331" i="4"/>
  <c r="Z331" i="4"/>
  <c r="AH331" i="4"/>
  <c r="Y331" i="4"/>
  <c r="K331" i="4"/>
  <c r="X331" i="4"/>
  <c r="B331" i="4"/>
  <c r="D331" i="4"/>
  <c r="A331" i="4"/>
  <c r="AJ330" i="4"/>
  <c r="AE330" i="4"/>
  <c r="AL330" i="4"/>
  <c r="AC330" i="4"/>
  <c r="AB330" i="4"/>
  <c r="AA330" i="4"/>
  <c r="Z330" i="4"/>
  <c r="AH330" i="4"/>
  <c r="Y330" i="4"/>
  <c r="K330" i="4"/>
  <c r="X330" i="4"/>
  <c r="B330" i="4"/>
  <c r="A330" i="4"/>
  <c r="AJ329" i="4"/>
  <c r="AE329" i="4"/>
  <c r="AL329" i="4"/>
  <c r="AC329" i="4"/>
  <c r="AB329" i="4"/>
  <c r="AA329" i="4"/>
  <c r="Y329" i="4"/>
  <c r="B329" i="4"/>
  <c r="M329" i="4"/>
  <c r="A329" i="4"/>
  <c r="AJ328" i="4"/>
  <c r="AE328" i="4"/>
  <c r="AL328" i="4"/>
  <c r="AF328" i="4"/>
  <c r="AC328" i="4"/>
  <c r="AB328" i="4"/>
  <c r="Z328" i="4"/>
  <c r="AG328" i="4"/>
  <c r="AA328" i="4"/>
  <c r="AH328" i="4"/>
  <c r="Y328" i="4"/>
  <c r="K328" i="4"/>
  <c r="X328" i="4"/>
  <c r="B328" i="4"/>
  <c r="D328" i="4"/>
  <c r="A328" i="4"/>
  <c r="AE327" i="4"/>
  <c r="AL327" i="4"/>
  <c r="AJ327" i="4"/>
  <c r="AC327" i="4"/>
  <c r="AB327" i="4"/>
  <c r="AA327" i="4"/>
  <c r="Z327" i="4"/>
  <c r="AH327" i="4"/>
  <c r="Y327" i="4"/>
  <c r="K327" i="4"/>
  <c r="X327" i="4"/>
  <c r="B327" i="4"/>
  <c r="D327" i="4"/>
  <c r="I327" i="4"/>
  <c r="A327" i="4"/>
  <c r="AK327" i="4"/>
  <c r="AE326" i="4"/>
  <c r="AL326" i="4"/>
  <c r="AJ326" i="4"/>
  <c r="AC326" i="4"/>
  <c r="AB326" i="4"/>
  <c r="AA326" i="4"/>
  <c r="Z326" i="4"/>
  <c r="AH326" i="4"/>
  <c r="Y326" i="4"/>
  <c r="K326" i="4"/>
  <c r="X326" i="4"/>
  <c r="B326" i="4"/>
  <c r="G326" i="4"/>
  <c r="A326" i="4"/>
  <c r="A316" i="5"/>
  <c r="AE325" i="4"/>
  <c r="AL325" i="4"/>
  <c r="AJ325" i="4"/>
  <c r="AC325" i="4"/>
  <c r="AB325" i="4"/>
  <c r="AA325" i="4"/>
  <c r="Z325" i="4"/>
  <c r="AH325" i="4"/>
  <c r="Y325" i="4"/>
  <c r="K325" i="4"/>
  <c r="X325" i="4"/>
  <c r="B325" i="4"/>
  <c r="D325" i="4"/>
  <c r="A325" i="4"/>
  <c r="AE324" i="4"/>
  <c r="AL324" i="4"/>
  <c r="AJ324" i="4"/>
  <c r="AC324" i="4"/>
  <c r="AB324" i="4"/>
  <c r="AA324" i="4"/>
  <c r="Z324" i="4"/>
  <c r="AH324" i="4"/>
  <c r="Y324" i="4"/>
  <c r="K324" i="4"/>
  <c r="X324" i="4"/>
  <c r="B324" i="4"/>
  <c r="H324" i="4"/>
  <c r="A324" i="4"/>
  <c r="AJ323" i="4"/>
  <c r="AE323" i="4"/>
  <c r="AL323" i="4"/>
  <c r="AC323" i="4"/>
  <c r="AB323" i="4"/>
  <c r="AA323" i="4"/>
  <c r="Z323" i="4"/>
  <c r="Y323" i="4"/>
  <c r="K323" i="4"/>
  <c r="X323" i="4"/>
  <c r="B323" i="4"/>
  <c r="I323" i="4"/>
  <c r="A323" i="4"/>
  <c r="AE322" i="4"/>
  <c r="AL322" i="4"/>
  <c r="AJ322" i="4"/>
  <c r="AC322" i="4"/>
  <c r="AB322" i="4"/>
  <c r="Z322" i="4"/>
  <c r="AI322" i="4"/>
  <c r="AA322" i="4"/>
  <c r="AH322" i="4"/>
  <c r="Y322" i="4"/>
  <c r="K322" i="4"/>
  <c r="X322" i="4"/>
  <c r="B322" i="4"/>
  <c r="A322" i="4"/>
  <c r="AK322" i="4"/>
  <c r="AE321" i="4"/>
  <c r="AL321" i="4"/>
  <c r="AJ321" i="4"/>
  <c r="AF321" i="4"/>
  <c r="AC321" i="4"/>
  <c r="AB321" i="4"/>
  <c r="AA321" i="4"/>
  <c r="Y321" i="4"/>
  <c r="B321" i="4"/>
  <c r="A321" i="4"/>
  <c r="AJ320" i="4"/>
  <c r="AE320" i="4"/>
  <c r="AL320" i="4"/>
  <c r="AF320" i="4"/>
  <c r="AC320" i="4"/>
  <c r="AB320" i="4"/>
  <c r="AA320" i="4"/>
  <c r="Z320" i="4"/>
  <c r="AH320" i="4"/>
  <c r="Y320" i="4"/>
  <c r="K320" i="4"/>
  <c r="X320" i="4"/>
  <c r="B320" i="4"/>
  <c r="I320" i="4"/>
  <c r="A320" i="4"/>
  <c r="AE319" i="4"/>
  <c r="AL319" i="4"/>
  <c r="AJ319" i="4"/>
  <c r="AC319" i="4"/>
  <c r="AB319" i="4"/>
  <c r="AA319" i="4"/>
  <c r="Z319" i="4"/>
  <c r="AH319" i="4"/>
  <c r="Y319" i="4"/>
  <c r="K319" i="4"/>
  <c r="X319" i="4"/>
  <c r="B319" i="4"/>
  <c r="A319" i="4"/>
  <c r="A309" i="5"/>
  <c r="AJ318" i="4"/>
  <c r="AE318" i="4"/>
  <c r="AL318" i="4"/>
  <c r="AC318" i="4"/>
  <c r="AB318" i="4"/>
  <c r="AA318" i="4"/>
  <c r="Z318" i="4"/>
  <c r="AH318" i="4"/>
  <c r="Y318" i="4"/>
  <c r="B318" i="4"/>
  <c r="H318" i="4"/>
  <c r="A318" i="4"/>
  <c r="AJ317" i="4"/>
  <c r="AE317" i="4"/>
  <c r="AL317" i="4"/>
  <c r="AC317" i="4"/>
  <c r="AB317" i="4"/>
  <c r="Z317" i="4"/>
  <c r="AG317" i="4"/>
  <c r="AA317" i="4"/>
  <c r="AH317" i="4"/>
  <c r="Y317" i="4"/>
  <c r="K317" i="4"/>
  <c r="X317" i="4"/>
  <c r="B317" i="4"/>
  <c r="I317" i="4"/>
  <c r="A317" i="4"/>
  <c r="AE316" i="4"/>
  <c r="AL316" i="4"/>
  <c r="AJ316" i="4"/>
  <c r="AF316" i="4"/>
  <c r="AC316" i="4"/>
  <c r="AB316" i="4"/>
  <c r="AA316" i="4"/>
  <c r="Z316" i="4"/>
  <c r="AH316" i="4"/>
  <c r="Y316" i="4"/>
  <c r="K316" i="4"/>
  <c r="X316" i="4"/>
  <c r="B316" i="4"/>
  <c r="H316" i="4"/>
  <c r="J316" i="4"/>
  <c r="A316" i="4"/>
  <c r="AK316" i="4"/>
  <c r="AE315" i="4"/>
  <c r="AL315" i="4"/>
  <c r="AJ315" i="4"/>
  <c r="AC315" i="4"/>
  <c r="AB315" i="4"/>
  <c r="AA315" i="4"/>
  <c r="Z315" i="4"/>
  <c r="AH315" i="4"/>
  <c r="Y315" i="4"/>
  <c r="K315" i="4"/>
  <c r="X315" i="4"/>
  <c r="B315" i="4"/>
  <c r="A315" i="4"/>
  <c r="AE314" i="4"/>
  <c r="AL314" i="4"/>
  <c r="AJ314" i="4"/>
  <c r="AC314" i="4"/>
  <c r="AB314" i="4"/>
  <c r="AA314" i="4"/>
  <c r="Z314" i="4"/>
  <c r="AH314" i="4"/>
  <c r="Y314" i="4"/>
  <c r="K314" i="4"/>
  <c r="X314" i="4"/>
  <c r="B314" i="4"/>
  <c r="A314" i="4"/>
  <c r="A304" i="5"/>
  <c r="AJ313" i="4"/>
  <c r="AE313" i="4"/>
  <c r="AL313" i="4"/>
  <c r="AC313" i="4"/>
  <c r="AB313" i="4"/>
  <c r="AA313" i="4"/>
  <c r="Y313" i="4"/>
  <c r="K313" i="4"/>
  <c r="X313" i="4"/>
  <c r="B313" i="4"/>
  <c r="F313" i="4"/>
  <c r="A313" i="4"/>
  <c r="AE312" i="4"/>
  <c r="AL312" i="4"/>
  <c r="AJ312" i="4"/>
  <c r="AC312" i="4"/>
  <c r="AB312" i="4"/>
  <c r="AA312" i="4"/>
  <c r="Z312" i="4"/>
  <c r="Y312" i="4"/>
  <c r="B312" i="4"/>
  <c r="A312"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Q411" i="3"/>
  <c r="P411" i="3"/>
  <c r="O411" i="3"/>
  <c r="N411" i="3"/>
  <c r="S411" i="3"/>
  <c r="M411" i="3"/>
  <c r="K411" i="3"/>
  <c r="J411" i="3"/>
  <c r="A411" i="3"/>
  <c r="U411" i="3"/>
  <c r="Q410" i="3"/>
  <c r="P410" i="3"/>
  <c r="O410" i="3"/>
  <c r="N410" i="3"/>
  <c r="S410" i="3"/>
  <c r="M410" i="3"/>
  <c r="K410" i="3"/>
  <c r="J410" i="3"/>
  <c r="A410" i="3"/>
  <c r="U410" i="3"/>
  <c r="N409" i="3"/>
  <c r="Q409" i="3"/>
  <c r="S409" i="3"/>
  <c r="P409" i="3"/>
  <c r="O409" i="3"/>
  <c r="M409" i="3"/>
  <c r="K409" i="3"/>
  <c r="J409" i="3"/>
  <c r="A409" i="3"/>
  <c r="U409" i="3"/>
  <c r="Q408" i="3"/>
  <c r="P408" i="3"/>
  <c r="O408" i="3"/>
  <c r="N408" i="3"/>
  <c r="S408" i="3"/>
  <c r="M408" i="3"/>
  <c r="K408" i="3"/>
  <c r="J408" i="3"/>
  <c r="A408" i="3"/>
  <c r="U408" i="3"/>
  <c r="Q407" i="3"/>
  <c r="P407" i="3"/>
  <c r="O407" i="3"/>
  <c r="N407" i="3"/>
  <c r="S407" i="3"/>
  <c r="M407" i="3"/>
  <c r="K407" i="3"/>
  <c r="J407" i="3"/>
  <c r="A407" i="3"/>
  <c r="U407" i="3"/>
  <c r="Q406" i="3"/>
  <c r="P406" i="3"/>
  <c r="O406" i="3"/>
  <c r="N406" i="3"/>
  <c r="S406" i="3"/>
  <c r="M406" i="3"/>
  <c r="K406" i="3"/>
  <c r="J406" i="3"/>
  <c r="A406" i="3"/>
  <c r="U406" i="3"/>
  <c r="Q405" i="3"/>
  <c r="P405" i="3"/>
  <c r="O405" i="3"/>
  <c r="N405" i="3"/>
  <c r="S405" i="3"/>
  <c r="M405" i="3"/>
  <c r="K405" i="3"/>
  <c r="J405" i="3"/>
  <c r="A405" i="3"/>
  <c r="U405" i="3"/>
  <c r="Q404" i="3"/>
  <c r="P404" i="3"/>
  <c r="O404" i="3"/>
  <c r="N404" i="3"/>
  <c r="S404" i="3"/>
  <c r="M404" i="3"/>
  <c r="K404" i="3"/>
  <c r="J404" i="3"/>
  <c r="A404" i="3"/>
  <c r="U404" i="3"/>
  <c r="Q403" i="3"/>
  <c r="P403" i="3"/>
  <c r="O403" i="3"/>
  <c r="N403" i="3"/>
  <c r="S403" i="3"/>
  <c r="M403" i="3"/>
  <c r="K403" i="3"/>
  <c r="J403" i="3"/>
  <c r="A403" i="3"/>
  <c r="U403" i="3"/>
  <c r="Q402" i="3"/>
  <c r="P402" i="3"/>
  <c r="O402" i="3"/>
  <c r="N402" i="3"/>
  <c r="S402" i="3"/>
  <c r="M402" i="3"/>
  <c r="K402" i="3"/>
  <c r="J402" i="3"/>
  <c r="A402" i="3"/>
  <c r="U402" i="3"/>
  <c r="Q401" i="3"/>
  <c r="P401" i="3"/>
  <c r="O401" i="3"/>
  <c r="N401" i="3"/>
  <c r="M401" i="3"/>
  <c r="K401" i="3"/>
  <c r="J401" i="3"/>
  <c r="A401" i="3"/>
  <c r="U401" i="3"/>
  <c r="Q400" i="3"/>
  <c r="P400" i="3"/>
  <c r="O400" i="3"/>
  <c r="N400" i="3"/>
  <c r="M400" i="3"/>
  <c r="K400" i="3"/>
  <c r="J400" i="3"/>
  <c r="A400" i="3"/>
  <c r="U400" i="3"/>
  <c r="Q399" i="3"/>
  <c r="P399" i="3"/>
  <c r="O399" i="3"/>
  <c r="N399" i="3"/>
  <c r="S399" i="3"/>
  <c r="M399" i="3"/>
  <c r="K399" i="3"/>
  <c r="J399" i="3"/>
  <c r="A399" i="3"/>
  <c r="U399" i="3"/>
  <c r="Q398" i="3"/>
  <c r="P398" i="3"/>
  <c r="O398" i="3"/>
  <c r="N398" i="3"/>
  <c r="M398" i="3"/>
  <c r="K398" i="3"/>
  <c r="J398" i="3"/>
  <c r="A398" i="3"/>
  <c r="U398" i="3"/>
  <c r="Q397" i="3"/>
  <c r="P397" i="3"/>
  <c r="O397" i="3"/>
  <c r="N397" i="3"/>
  <c r="S397" i="3"/>
  <c r="M397" i="3"/>
  <c r="K397" i="3"/>
  <c r="J397" i="3"/>
  <c r="A397" i="3"/>
  <c r="U397" i="3"/>
  <c r="Q396" i="3"/>
  <c r="P396" i="3"/>
  <c r="O396" i="3"/>
  <c r="N396" i="3"/>
  <c r="S396" i="3"/>
  <c r="M396" i="3"/>
  <c r="K396" i="3"/>
  <c r="J396" i="3"/>
  <c r="A396" i="3"/>
  <c r="U396" i="3"/>
  <c r="Q395" i="3"/>
  <c r="P395" i="3"/>
  <c r="O395" i="3"/>
  <c r="N395" i="3"/>
  <c r="M395" i="3"/>
  <c r="K395" i="3"/>
  <c r="J395" i="3"/>
  <c r="A395" i="3"/>
  <c r="U395" i="3"/>
  <c r="Q394" i="3"/>
  <c r="P394" i="3"/>
  <c r="O394" i="3"/>
  <c r="N394" i="3"/>
  <c r="S394" i="3"/>
  <c r="M394" i="3"/>
  <c r="K394" i="3"/>
  <c r="J394" i="3"/>
  <c r="A394" i="3"/>
  <c r="U394" i="3"/>
  <c r="Q393" i="3"/>
  <c r="P393" i="3"/>
  <c r="O393" i="3"/>
  <c r="N393" i="3"/>
  <c r="S393" i="3"/>
  <c r="M393" i="3"/>
  <c r="K393" i="3"/>
  <c r="J393" i="3"/>
  <c r="A393" i="3"/>
  <c r="U393" i="3"/>
  <c r="Q392" i="3"/>
  <c r="P392" i="3"/>
  <c r="O392" i="3"/>
  <c r="N392" i="3"/>
  <c r="S392" i="3"/>
  <c r="M392" i="3"/>
  <c r="K392" i="3"/>
  <c r="J392" i="3"/>
  <c r="A392" i="3"/>
  <c r="U392" i="3"/>
  <c r="Q391" i="3"/>
  <c r="P391" i="3"/>
  <c r="O391" i="3"/>
  <c r="N391" i="3"/>
  <c r="S391" i="3"/>
  <c r="M391" i="3"/>
  <c r="K391" i="3"/>
  <c r="J391" i="3"/>
  <c r="A391" i="3"/>
  <c r="U391" i="3"/>
  <c r="Q390" i="3"/>
  <c r="P390" i="3"/>
  <c r="O390" i="3"/>
  <c r="N390" i="3"/>
  <c r="S390" i="3"/>
  <c r="M390" i="3"/>
  <c r="K390" i="3"/>
  <c r="J390" i="3"/>
  <c r="A390" i="3"/>
  <c r="U390" i="3"/>
  <c r="Q389" i="3"/>
  <c r="P389" i="3"/>
  <c r="O389" i="3"/>
  <c r="N389" i="3"/>
  <c r="M389" i="3"/>
  <c r="K389" i="3"/>
  <c r="J389" i="3"/>
  <c r="A389" i="3"/>
  <c r="U389" i="3"/>
  <c r="Q388" i="3"/>
  <c r="P388" i="3"/>
  <c r="O388" i="3"/>
  <c r="N388" i="3"/>
  <c r="S388" i="3"/>
  <c r="M388" i="3"/>
  <c r="K388" i="3"/>
  <c r="J388" i="3"/>
  <c r="A388" i="3"/>
  <c r="U388" i="3"/>
  <c r="Q387" i="3"/>
  <c r="P387" i="3"/>
  <c r="O387" i="3"/>
  <c r="N387" i="3"/>
  <c r="M387" i="3"/>
  <c r="K387" i="3"/>
  <c r="J387" i="3"/>
  <c r="A387" i="3"/>
  <c r="U387" i="3"/>
  <c r="Q386" i="3"/>
  <c r="P386" i="3"/>
  <c r="O386" i="3"/>
  <c r="N386" i="3"/>
  <c r="M386" i="3"/>
  <c r="K386" i="3"/>
  <c r="J386" i="3"/>
  <c r="A386" i="3"/>
  <c r="U386" i="3"/>
  <c r="Q385" i="3"/>
  <c r="P385" i="3"/>
  <c r="O385" i="3"/>
  <c r="N385" i="3"/>
  <c r="S385" i="3"/>
  <c r="M385" i="3"/>
  <c r="K385" i="3"/>
  <c r="J385" i="3"/>
  <c r="A385" i="3"/>
  <c r="U385" i="3"/>
  <c r="Q384" i="3"/>
  <c r="P384" i="3"/>
  <c r="O384" i="3"/>
  <c r="N384" i="3"/>
  <c r="S384" i="3"/>
  <c r="M384" i="3"/>
  <c r="K384" i="3"/>
  <c r="J384" i="3"/>
  <c r="A384" i="3"/>
  <c r="U384" i="3"/>
  <c r="Q383" i="3"/>
  <c r="P383" i="3"/>
  <c r="O383" i="3"/>
  <c r="N383" i="3"/>
  <c r="S383" i="3"/>
  <c r="M383" i="3"/>
  <c r="K383" i="3"/>
  <c r="J383" i="3"/>
  <c r="A383" i="3"/>
  <c r="U383" i="3"/>
  <c r="Q382" i="3"/>
  <c r="P382" i="3"/>
  <c r="O382" i="3"/>
  <c r="N382" i="3"/>
  <c r="S382" i="3"/>
  <c r="M382" i="3"/>
  <c r="K382" i="3"/>
  <c r="J382" i="3"/>
  <c r="A382" i="3"/>
  <c r="U382" i="3"/>
  <c r="Q381" i="3"/>
  <c r="P381" i="3"/>
  <c r="O381" i="3"/>
  <c r="N381" i="3"/>
  <c r="S381" i="3"/>
  <c r="M381" i="3"/>
  <c r="K381" i="3"/>
  <c r="J381" i="3"/>
  <c r="A381" i="3"/>
  <c r="U381" i="3"/>
  <c r="Q380" i="3"/>
  <c r="P380" i="3"/>
  <c r="O380" i="3"/>
  <c r="N380" i="3"/>
  <c r="S380" i="3"/>
  <c r="M380" i="3"/>
  <c r="K380" i="3"/>
  <c r="J380" i="3"/>
  <c r="A380" i="3"/>
  <c r="U380" i="3"/>
  <c r="Q379" i="3"/>
  <c r="P379" i="3"/>
  <c r="O379" i="3"/>
  <c r="N379" i="3"/>
  <c r="S379" i="3"/>
  <c r="M379" i="3"/>
  <c r="K379" i="3"/>
  <c r="J379" i="3"/>
  <c r="A379" i="3"/>
  <c r="U379" i="3"/>
  <c r="Q378" i="3"/>
  <c r="P378" i="3"/>
  <c r="O378" i="3"/>
  <c r="N378" i="3"/>
  <c r="M378" i="3"/>
  <c r="K378" i="3"/>
  <c r="J378" i="3"/>
  <c r="A378" i="3"/>
  <c r="U378" i="3"/>
  <c r="Q377" i="3"/>
  <c r="P377" i="3"/>
  <c r="O377" i="3"/>
  <c r="N377" i="3"/>
  <c r="S377" i="3"/>
  <c r="M377" i="3"/>
  <c r="K377" i="3"/>
  <c r="J377" i="3"/>
  <c r="A377" i="3"/>
  <c r="U377" i="3"/>
  <c r="Q376" i="3"/>
  <c r="P376" i="3"/>
  <c r="O376" i="3"/>
  <c r="N376" i="3"/>
  <c r="S376" i="3"/>
  <c r="M376" i="3"/>
  <c r="K376" i="3"/>
  <c r="J376" i="3"/>
  <c r="A376" i="3"/>
  <c r="U376" i="3"/>
  <c r="Q375" i="3"/>
  <c r="P375" i="3"/>
  <c r="O375" i="3"/>
  <c r="N375" i="3"/>
  <c r="S375" i="3"/>
  <c r="M375" i="3"/>
  <c r="K375" i="3"/>
  <c r="J375" i="3"/>
  <c r="A375" i="3"/>
  <c r="U375" i="3"/>
  <c r="Q374" i="3"/>
  <c r="P374" i="3"/>
  <c r="O374" i="3"/>
  <c r="N374" i="3"/>
  <c r="S374" i="3"/>
  <c r="M374" i="3"/>
  <c r="K374" i="3"/>
  <c r="J374" i="3"/>
  <c r="A374" i="3"/>
  <c r="U374" i="3"/>
  <c r="Q373" i="3"/>
  <c r="P373" i="3"/>
  <c r="O373" i="3"/>
  <c r="N373" i="3"/>
  <c r="S373" i="3"/>
  <c r="M373" i="3"/>
  <c r="K373" i="3"/>
  <c r="J373" i="3"/>
  <c r="A373" i="3"/>
  <c r="U373" i="3"/>
  <c r="Q372" i="3"/>
  <c r="P372" i="3"/>
  <c r="O372" i="3"/>
  <c r="N372" i="3"/>
  <c r="S372" i="3"/>
  <c r="M372" i="3"/>
  <c r="K372" i="3"/>
  <c r="J372" i="3"/>
  <c r="A372" i="3"/>
  <c r="U372" i="3"/>
  <c r="Q371" i="3"/>
  <c r="P371" i="3"/>
  <c r="O371" i="3"/>
  <c r="N371" i="3"/>
  <c r="S371" i="3"/>
  <c r="M371" i="3"/>
  <c r="K371" i="3"/>
  <c r="J371" i="3"/>
  <c r="A371" i="3"/>
  <c r="U371" i="3"/>
  <c r="Q370" i="3"/>
  <c r="P370" i="3"/>
  <c r="O370" i="3"/>
  <c r="N370" i="3"/>
  <c r="S370" i="3"/>
  <c r="M370" i="3"/>
  <c r="K370" i="3"/>
  <c r="J370" i="3"/>
  <c r="A370" i="3"/>
  <c r="U370" i="3"/>
  <c r="Q369" i="3"/>
  <c r="P369" i="3"/>
  <c r="O369" i="3"/>
  <c r="N369" i="3"/>
  <c r="S369" i="3"/>
  <c r="M369" i="3"/>
  <c r="K369" i="3"/>
  <c r="J369" i="3"/>
  <c r="A369" i="3"/>
  <c r="U369" i="3"/>
  <c r="Q368" i="3"/>
  <c r="P368" i="3"/>
  <c r="O368" i="3"/>
  <c r="N368" i="3"/>
  <c r="S368" i="3"/>
  <c r="M368" i="3"/>
  <c r="K368" i="3"/>
  <c r="J368" i="3"/>
  <c r="A368" i="3"/>
  <c r="U368" i="3"/>
  <c r="Q367" i="3"/>
  <c r="P367" i="3"/>
  <c r="O367" i="3"/>
  <c r="N367" i="3"/>
  <c r="S367" i="3"/>
  <c r="M367" i="3"/>
  <c r="K367" i="3"/>
  <c r="J367" i="3"/>
  <c r="A367" i="3"/>
  <c r="U367" i="3"/>
  <c r="Q366" i="3"/>
  <c r="P366" i="3"/>
  <c r="O366" i="3"/>
  <c r="N366" i="3"/>
  <c r="S366" i="3"/>
  <c r="M366" i="3"/>
  <c r="K366" i="3"/>
  <c r="J366" i="3"/>
  <c r="A366" i="3"/>
  <c r="U366" i="3"/>
  <c r="Q365" i="3"/>
  <c r="P365" i="3"/>
  <c r="O365" i="3"/>
  <c r="N365" i="3"/>
  <c r="M365" i="3"/>
  <c r="K365" i="3"/>
  <c r="J365" i="3"/>
  <c r="A365" i="3"/>
  <c r="U365" i="3"/>
  <c r="Q364" i="3"/>
  <c r="P364" i="3"/>
  <c r="O364" i="3"/>
  <c r="N364" i="3"/>
  <c r="M364" i="3"/>
  <c r="K364" i="3"/>
  <c r="J364" i="3"/>
  <c r="A364" i="3"/>
  <c r="U364" i="3"/>
  <c r="Q363" i="3"/>
  <c r="P363" i="3"/>
  <c r="O363" i="3"/>
  <c r="N363" i="3"/>
  <c r="S363" i="3"/>
  <c r="M363" i="3"/>
  <c r="K363" i="3"/>
  <c r="J363" i="3"/>
  <c r="A363" i="3"/>
  <c r="U363" i="3"/>
  <c r="Q362" i="3"/>
  <c r="P362" i="3"/>
  <c r="O362" i="3"/>
  <c r="N362" i="3"/>
  <c r="M362" i="3"/>
  <c r="K362" i="3"/>
  <c r="J362" i="3"/>
  <c r="A362" i="3"/>
  <c r="U362" i="3"/>
  <c r="Q361" i="3"/>
  <c r="P361" i="3"/>
  <c r="O361" i="3"/>
  <c r="N361" i="3"/>
  <c r="S361" i="3"/>
  <c r="M361" i="3"/>
  <c r="K361" i="3"/>
  <c r="J361" i="3"/>
  <c r="A361" i="3"/>
  <c r="U361" i="3"/>
  <c r="Q360" i="3"/>
  <c r="P360" i="3"/>
  <c r="O360" i="3"/>
  <c r="N360" i="3"/>
  <c r="S360" i="3"/>
  <c r="M360" i="3"/>
  <c r="K360" i="3"/>
  <c r="J360" i="3"/>
  <c r="A360" i="3"/>
  <c r="U360" i="3"/>
  <c r="Q359" i="3"/>
  <c r="P359" i="3"/>
  <c r="O359" i="3"/>
  <c r="N359" i="3"/>
  <c r="M359" i="3"/>
  <c r="K359" i="3"/>
  <c r="J359" i="3"/>
  <c r="A359" i="3"/>
  <c r="U359" i="3"/>
  <c r="Q358" i="3"/>
  <c r="P358" i="3"/>
  <c r="O358" i="3"/>
  <c r="N358" i="3"/>
  <c r="S358" i="3"/>
  <c r="M358" i="3"/>
  <c r="K358" i="3"/>
  <c r="J358" i="3"/>
  <c r="A358" i="3"/>
  <c r="U358" i="3"/>
  <c r="Q357" i="3"/>
  <c r="P357" i="3"/>
  <c r="O357" i="3"/>
  <c r="N357" i="3"/>
  <c r="S357" i="3"/>
  <c r="M357" i="3"/>
  <c r="K357" i="3"/>
  <c r="J357" i="3"/>
  <c r="A357" i="3"/>
  <c r="U357" i="3"/>
  <c r="Q356" i="3"/>
  <c r="P356" i="3"/>
  <c r="O356" i="3"/>
  <c r="N356" i="3"/>
  <c r="S356" i="3"/>
  <c r="M356" i="3"/>
  <c r="K356" i="3"/>
  <c r="J356" i="3"/>
  <c r="A356" i="3"/>
  <c r="U356" i="3"/>
  <c r="Q355" i="3"/>
  <c r="P355" i="3"/>
  <c r="O355" i="3"/>
  <c r="N355" i="3"/>
  <c r="S355" i="3"/>
  <c r="M355" i="3"/>
  <c r="K355" i="3"/>
  <c r="J355" i="3"/>
  <c r="A355" i="3"/>
  <c r="U355" i="3"/>
  <c r="Q354" i="3"/>
  <c r="P354" i="3"/>
  <c r="O354" i="3"/>
  <c r="N354" i="3"/>
  <c r="M354" i="3"/>
  <c r="K354" i="3"/>
  <c r="J354" i="3"/>
  <c r="A354" i="3"/>
  <c r="U354" i="3"/>
  <c r="Q353" i="3"/>
  <c r="P353" i="3"/>
  <c r="O353" i="3"/>
  <c r="N353" i="3"/>
  <c r="S353" i="3"/>
  <c r="M353" i="3"/>
  <c r="K353" i="3"/>
  <c r="J353" i="3"/>
  <c r="A353" i="3"/>
  <c r="U353" i="3"/>
  <c r="Q352" i="3"/>
  <c r="P352" i="3"/>
  <c r="O352" i="3"/>
  <c r="N352" i="3"/>
  <c r="S352" i="3"/>
  <c r="M352" i="3"/>
  <c r="K352" i="3"/>
  <c r="J352" i="3"/>
  <c r="A352" i="3"/>
  <c r="U352" i="3"/>
  <c r="Q351" i="3"/>
  <c r="P351" i="3"/>
  <c r="O351" i="3"/>
  <c r="N351" i="3"/>
  <c r="M351" i="3"/>
  <c r="K351" i="3"/>
  <c r="J351" i="3"/>
  <c r="A351" i="3"/>
  <c r="U351" i="3"/>
  <c r="Q350" i="3"/>
  <c r="P350" i="3"/>
  <c r="O350" i="3"/>
  <c r="N350" i="3"/>
  <c r="S350" i="3"/>
  <c r="M350" i="3"/>
  <c r="K350" i="3"/>
  <c r="J350" i="3"/>
  <c r="A350" i="3"/>
  <c r="U350" i="3"/>
  <c r="Q349" i="3"/>
  <c r="P349" i="3"/>
  <c r="O349" i="3"/>
  <c r="N349" i="3"/>
  <c r="S349" i="3"/>
  <c r="M349" i="3"/>
  <c r="K349" i="3"/>
  <c r="J349" i="3"/>
  <c r="A349" i="3"/>
  <c r="U349" i="3"/>
  <c r="Q348" i="3"/>
  <c r="P348" i="3"/>
  <c r="O348" i="3"/>
  <c r="N348" i="3"/>
  <c r="S348" i="3"/>
  <c r="M348" i="3"/>
  <c r="K348" i="3"/>
  <c r="J348" i="3"/>
  <c r="A348" i="3"/>
  <c r="U348" i="3"/>
  <c r="Q347" i="3"/>
  <c r="P347" i="3"/>
  <c r="O347" i="3"/>
  <c r="N347" i="3"/>
  <c r="M347" i="3"/>
  <c r="K347" i="3"/>
  <c r="J347" i="3"/>
  <c r="A347" i="3"/>
  <c r="U347" i="3"/>
  <c r="Q346" i="3"/>
  <c r="P346" i="3"/>
  <c r="O346" i="3"/>
  <c r="N346" i="3"/>
  <c r="S346" i="3"/>
  <c r="M346" i="3"/>
  <c r="K346" i="3"/>
  <c r="J346" i="3"/>
  <c r="A346" i="3"/>
  <c r="U346" i="3"/>
  <c r="Q345" i="3"/>
  <c r="P345" i="3"/>
  <c r="O345" i="3"/>
  <c r="N345" i="3"/>
  <c r="S345" i="3"/>
  <c r="M345" i="3"/>
  <c r="K345" i="3"/>
  <c r="J345" i="3"/>
  <c r="A345" i="3"/>
  <c r="U345" i="3"/>
  <c r="Q344" i="3"/>
  <c r="P344" i="3"/>
  <c r="O344" i="3"/>
  <c r="N344" i="3"/>
  <c r="S344" i="3"/>
  <c r="M344" i="3"/>
  <c r="K344" i="3"/>
  <c r="J344" i="3"/>
  <c r="A344" i="3"/>
  <c r="U344" i="3"/>
  <c r="Q343" i="3"/>
  <c r="P343" i="3"/>
  <c r="O343" i="3"/>
  <c r="N343" i="3"/>
  <c r="S343" i="3"/>
  <c r="M343" i="3"/>
  <c r="K343" i="3"/>
  <c r="J343" i="3"/>
  <c r="A343" i="3"/>
  <c r="U343" i="3"/>
  <c r="Q342" i="3"/>
  <c r="P342" i="3"/>
  <c r="O342" i="3"/>
  <c r="N342" i="3"/>
  <c r="M342" i="3"/>
  <c r="K342" i="3"/>
  <c r="J342" i="3"/>
  <c r="A342" i="3"/>
  <c r="U342" i="3"/>
  <c r="Q341" i="3"/>
  <c r="P341" i="3"/>
  <c r="O341" i="3"/>
  <c r="N341" i="3"/>
  <c r="S341" i="3"/>
  <c r="M341" i="3"/>
  <c r="K341" i="3"/>
  <c r="J341" i="3"/>
  <c r="A341" i="3"/>
  <c r="U341" i="3"/>
  <c r="Q340" i="3"/>
  <c r="P340" i="3"/>
  <c r="O340" i="3"/>
  <c r="N340" i="3"/>
  <c r="S340" i="3"/>
  <c r="M340" i="3"/>
  <c r="K340" i="3"/>
  <c r="J340" i="3"/>
  <c r="A340" i="3"/>
  <c r="U340" i="3"/>
  <c r="Q339" i="3"/>
  <c r="P339" i="3"/>
  <c r="O339" i="3"/>
  <c r="N339" i="3"/>
  <c r="S339" i="3"/>
  <c r="M339" i="3"/>
  <c r="K339" i="3"/>
  <c r="J339" i="3"/>
  <c r="A339" i="3"/>
  <c r="U339" i="3"/>
  <c r="Q338" i="3"/>
  <c r="P338" i="3"/>
  <c r="O338" i="3"/>
  <c r="N338" i="3"/>
  <c r="M338" i="3"/>
  <c r="K338" i="3"/>
  <c r="J338" i="3"/>
  <c r="A338" i="3"/>
  <c r="U338" i="3"/>
  <c r="Q337" i="3"/>
  <c r="P337" i="3"/>
  <c r="O337" i="3"/>
  <c r="N337" i="3"/>
  <c r="M337" i="3"/>
  <c r="K337" i="3"/>
  <c r="J337" i="3"/>
  <c r="A337" i="3"/>
  <c r="U337" i="3"/>
  <c r="Q336" i="3"/>
  <c r="P336" i="3"/>
  <c r="O336" i="3"/>
  <c r="N336" i="3"/>
  <c r="S336" i="3"/>
  <c r="M336" i="3"/>
  <c r="K336" i="3"/>
  <c r="J336" i="3"/>
  <c r="A336" i="3"/>
  <c r="U336" i="3"/>
  <c r="Q335" i="3"/>
  <c r="P335" i="3"/>
  <c r="O335" i="3"/>
  <c r="N335" i="3"/>
  <c r="M335" i="3"/>
  <c r="K335" i="3"/>
  <c r="J335" i="3"/>
  <c r="A335" i="3"/>
  <c r="U335" i="3"/>
  <c r="Q334" i="3"/>
  <c r="P334" i="3"/>
  <c r="O334" i="3"/>
  <c r="N334" i="3"/>
  <c r="S334" i="3"/>
  <c r="M334" i="3"/>
  <c r="K334" i="3"/>
  <c r="J334" i="3"/>
  <c r="A334" i="3"/>
  <c r="U334" i="3"/>
  <c r="Q333" i="3"/>
  <c r="P333" i="3"/>
  <c r="O333" i="3"/>
  <c r="N333" i="3"/>
  <c r="S333" i="3"/>
  <c r="M333" i="3"/>
  <c r="K333" i="3"/>
  <c r="J333" i="3"/>
  <c r="A333" i="3"/>
  <c r="U333" i="3"/>
  <c r="Q332" i="3"/>
  <c r="P332" i="3"/>
  <c r="O332" i="3"/>
  <c r="N332" i="3"/>
  <c r="S332" i="3"/>
  <c r="M332" i="3"/>
  <c r="K332" i="3"/>
  <c r="J332" i="3"/>
  <c r="A332" i="3"/>
  <c r="U332" i="3"/>
  <c r="Q331" i="3"/>
  <c r="P331" i="3"/>
  <c r="O331" i="3"/>
  <c r="N331" i="3"/>
  <c r="S331" i="3"/>
  <c r="M331" i="3"/>
  <c r="K331" i="3"/>
  <c r="J331" i="3"/>
  <c r="A331" i="3"/>
  <c r="U331" i="3"/>
  <c r="Q330" i="3"/>
  <c r="P330" i="3"/>
  <c r="O330" i="3"/>
  <c r="N330" i="3"/>
  <c r="S330" i="3"/>
  <c r="M330" i="3"/>
  <c r="K330" i="3"/>
  <c r="J330" i="3"/>
  <c r="A330" i="3"/>
  <c r="U330" i="3"/>
  <c r="Q329" i="3"/>
  <c r="P329" i="3"/>
  <c r="O329" i="3"/>
  <c r="N329" i="3"/>
  <c r="S329" i="3"/>
  <c r="M329" i="3"/>
  <c r="K329" i="3"/>
  <c r="J329" i="3"/>
  <c r="A329" i="3"/>
  <c r="U329" i="3"/>
  <c r="Q328" i="3"/>
  <c r="P328" i="3"/>
  <c r="O328" i="3"/>
  <c r="N328" i="3"/>
  <c r="S328" i="3"/>
  <c r="M328" i="3"/>
  <c r="K328" i="3"/>
  <c r="J328" i="3"/>
  <c r="A328" i="3"/>
  <c r="U328" i="3"/>
  <c r="Q327" i="3"/>
  <c r="P327" i="3"/>
  <c r="O327" i="3"/>
  <c r="N327" i="3"/>
  <c r="S327" i="3"/>
  <c r="M327" i="3"/>
  <c r="K327" i="3"/>
  <c r="J327" i="3"/>
  <c r="A327" i="3"/>
  <c r="U327" i="3"/>
  <c r="Q326" i="3"/>
  <c r="P326" i="3"/>
  <c r="O326" i="3"/>
  <c r="N326" i="3"/>
  <c r="S326" i="3"/>
  <c r="M326" i="3"/>
  <c r="K326" i="3"/>
  <c r="J326" i="3"/>
  <c r="A326" i="3"/>
  <c r="U326" i="3"/>
  <c r="Q325" i="3"/>
  <c r="P325" i="3"/>
  <c r="O325" i="3"/>
  <c r="N325" i="3"/>
  <c r="M325" i="3"/>
  <c r="K325" i="3"/>
  <c r="J325" i="3"/>
  <c r="A325" i="3"/>
  <c r="U325" i="3"/>
  <c r="Q324" i="3"/>
  <c r="P324" i="3"/>
  <c r="O324" i="3"/>
  <c r="N324" i="3"/>
  <c r="S324" i="3"/>
  <c r="M324" i="3"/>
  <c r="K324" i="3"/>
  <c r="J324" i="3"/>
  <c r="A324" i="3"/>
  <c r="U324" i="3"/>
  <c r="Q323" i="3"/>
  <c r="P323" i="3"/>
  <c r="O323" i="3"/>
  <c r="N323" i="3"/>
  <c r="M323" i="3"/>
  <c r="K323" i="3"/>
  <c r="J323" i="3"/>
  <c r="A323" i="3"/>
  <c r="U323" i="3"/>
  <c r="Q322" i="3"/>
  <c r="P322" i="3"/>
  <c r="O322" i="3"/>
  <c r="N322" i="3"/>
  <c r="S322" i="3"/>
  <c r="M322" i="3"/>
  <c r="K322" i="3"/>
  <c r="J322" i="3"/>
  <c r="A322" i="3"/>
  <c r="U322" i="3"/>
  <c r="Q321" i="3"/>
  <c r="P321" i="3"/>
  <c r="O321" i="3"/>
  <c r="N321" i="3"/>
  <c r="M321" i="3"/>
  <c r="K321" i="3"/>
  <c r="J321" i="3"/>
  <c r="A321" i="3"/>
  <c r="U321" i="3"/>
  <c r="Q320" i="3"/>
  <c r="P320" i="3"/>
  <c r="O320" i="3"/>
  <c r="N320" i="3"/>
  <c r="S320" i="3"/>
  <c r="M320" i="3"/>
  <c r="K320" i="3"/>
  <c r="J320" i="3"/>
  <c r="A320" i="3"/>
  <c r="U320" i="3"/>
  <c r="Q319" i="3"/>
  <c r="P319" i="3"/>
  <c r="O319" i="3"/>
  <c r="N319" i="3"/>
  <c r="S319" i="3"/>
  <c r="M319" i="3"/>
  <c r="K319" i="3"/>
  <c r="J319" i="3"/>
  <c r="A319" i="3"/>
  <c r="U319" i="3"/>
  <c r="Q318" i="3"/>
  <c r="P318" i="3"/>
  <c r="O318" i="3"/>
  <c r="N318" i="3"/>
  <c r="S318" i="3"/>
  <c r="M318" i="3"/>
  <c r="K318" i="3"/>
  <c r="J318" i="3"/>
  <c r="A318" i="3"/>
  <c r="U318" i="3"/>
  <c r="Q317" i="3"/>
  <c r="P317" i="3"/>
  <c r="O317" i="3"/>
  <c r="N317" i="3"/>
  <c r="S317" i="3"/>
  <c r="M317" i="3"/>
  <c r="K317" i="3"/>
  <c r="J317" i="3"/>
  <c r="A317" i="3"/>
  <c r="U317" i="3"/>
  <c r="Q316" i="3"/>
  <c r="P316" i="3"/>
  <c r="O316" i="3"/>
  <c r="N316" i="3"/>
  <c r="S316" i="3"/>
  <c r="M316" i="3"/>
  <c r="K316" i="3"/>
  <c r="J316" i="3"/>
  <c r="A316" i="3"/>
  <c r="U316" i="3"/>
  <c r="Q315" i="3"/>
  <c r="P315" i="3"/>
  <c r="O315" i="3"/>
  <c r="N315" i="3"/>
  <c r="S315" i="3"/>
  <c r="M315" i="3"/>
  <c r="K315" i="3"/>
  <c r="J315" i="3"/>
  <c r="A315" i="3"/>
  <c r="U315" i="3"/>
  <c r="Q314" i="3"/>
  <c r="P314" i="3"/>
  <c r="O314" i="3"/>
  <c r="N314" i="3"/>
  <c r="S314" i="3"/>
  <c r="M314" i="3"/>
  <c r="K314" i="3"/>
  <c r="J314" i="3"/>
  <c r="A314" i="3"/>
  <c r="U314" i="3"/>
  <c r="Q313" i="3"/>
  <c r="P313" i="3"/>
  <c r="O313" i="3"/>
  <c r="N313" i="3"/>
  <c r="S313" i="3"/>
  <c r="M313" i="3"/>
  <c r="K313" i="3"/>
  <c r="J313" i="3"/>
  <c r="A313" i="3"/>
  <c r="U313" i="3"/>
  <c r="Q312" i="3"/>
  <c r="P312" i="3"/>
  <c r="O312" i="3"/>
  <c r="N312" i="3"/>
  <c r="M312" i="3"/>
  <c r="K312" i="3"/>
  <c r="J312" i="3"/>
  <c r="A312" i="3"/>
  <c r="U312" i="3"/>
  <c r="Q311" i="3"/>
  <c r="P311" i="3"/>
  <c r="O311" i="3"/>
  <c r="N311" i="3"/>
  <c r="S311" i="3"/>
  <c r="M311" i="3"/>
  <c r="K311" i="3"/>
  <c r="J311" i="3"/>
  <c r="A311" i="3"/>
  <c r="U311" i="3"/>
  <c r="Q310" i="3"/>
  <c r="P310" i="3"/>
  <c r="O310" i="3"/>
  <c r="N310" i="3"/>
  <c r="M310" i="3"/>
  <c r="K310" i="3"/>
  <c r="J310" i="3"/>
  <c r="A310" i="3"/>
  <c r="U310" i="3"/>
  <c r="Q309" i="3"/>
  <c r="P309" i="3"/>
  <c r="O309" i="3"/>
  <c r="N309" i="3"/>
  <c r="M309" i="3"/>
  <c r="K309" i="3"/>
  <c r="J309" i="3"/>
  <c r="A309" i="3"/>
  <c r="U309" i="3"/>
  <c r="Q308" i="3"/>
  <c r="P308" i="3"/>
  <c r="O308" i="3"/>
  <c r="N308" i="3"/>
  <c r="S308" i="3"/>
  <c r="M308" i="3"/>
  <c r="K308" i="3"/>
  <c r="J308" i="3"/>
  <c r="A308" i="3"/>
  <c r="U308" i="3"/>
  <c r="Q307" i="3"/>
  <c r="P307" i="3"/>
  <c r="O307" i="3"/>
  <c r="N307" i="3"/>
  <c r="M307" i="3"/>
  <c r="K307" i="3"/>
  <c r="J307" i="3"/>
  <c r="A307" i="3"/>
  <c r="U307" i="3"/>
  <c r="Q306" i="3"/>
  <c r="P306" i="3"/>
  <c r="O306" i="3"/>
  <c r="N306" i="3"/>
  <c r="S306" i="3"/>
  <c r="M306" i="3"/>
  <c r="K306" i="3"/>
  <c r="J306" i="3"/>
  <c r="A306" i="3"/>
  <c r="U306" i="3"/>
  <c r="Q305" i="3"/>
  <c r="P305" i="3"/>
  <c r="O305" i="3"/>
  <c r="N305" i="3"/>
  <c r="M305" i="3"/>
  <c r="K305" i="3"/>
  <c r="J305" i="3"/>
  <c r="A305" i="3"/>
  <c r="U305" i="3"/>
  <c r="Q304" i="3"/>
  <c r="P304" i="3"/>
  <c r="O304" i="3"/>
  <c r="N304" i="3"/>
  <c r="S304" i="3"/>
  <c r="M304" i="3"/>
  <c r="K304" i="3"/>
  <c r="J304" i="3"/>
  <c r="A304" i="3"/>
  <c r="U304" i="3"/>
  <c r="Q303" i="3"/>
  <c r="P303" i="3"/>
  <c r="O303" i="3"/>
  <c r="N303" i="3"/>
  <c r="S303" i="3"/>
  <c r="M303" i="3"/>
  <c r="K303" i="3"/>
  <c r="J303" i="3"/>
  <c r="A303" i="3"/>
  <c r="U303" i="3"/>
  <c r="Q302" i="3"/>
  <c r="P302" i="3"/>
  <c r="O302" i="3"/>
  <c r="N302" i="3"/>
  <c r="S302" i="3"/>
  <c r="M302" i="3"/>
  <c r="K302" i="3"/>
  <c r="J302" i="3"/>
  <c r="A302" i="3"/>
  <c r="U302" i="3"/>
  <c r="Q301" i="3"/>
  <c r="P301" i="3"/>
  <c r="O301" i="3"/>
  <c r="N301" i="3"/>
  <c r="S301" i="3"/>
  <c r="M301" i="3"/>
  <c r="K301" i="3"/>
  <c r="J301" i="3"/>
  <c r="A301" i="3"/>
  <c r="U301" i="3"/>
  <c r="Q300" i="3"/>
  <c r="P300" i="3"/>
  <c r="O300" i="3"/>
  <c r="N300" i="3"/>
  <c r="S300" i="3"/>
  <c r="M300" i="3"/>
  <c r="K300" i="3"/>
  <c r="J300" i="3"/>
  <c r="A300" i="3"/>
  <c r="U300" i="3"/>
  <c r="Q299" i="3"/>
  <c r="P299" i="3"/>
  <c r="O299" i="3"/>
  <c r="N299" i="3"/>
  <c r="S299" i="3"/>
  <c r="M299" i="3"/>
  <c r="K299" i="3"/>
  <c r="J299" i="3"/>
  <c r="A299" i="3"/>
  <c r="U299" i="3"/>
  <c r="Q298" i="3"/>
  <c r="P298" i="3"/>
  <c r="O298" i="3"/>
  <c r="N298" i="3"/>
  <c r="S298" i="3"/>
  <c r="M298" i="3"/>
  <c r="K298" i="3"/>
  <c r="J298" i="3"/>
  <c r="A298" i="3"/>
  <c r="U298" i="3"/>
  <c r="Q297" i="3"/>
  <c r="P297" i="3"/>
  <c r="O297" i="3"/>
  <c r="N297" i="3"/>
  <c r="S297" i="3"/>
  <c r="M297" i="3"/>
  <c r="K297" i="3"/>
  <c r="J297" i="3"/>
  <c r="A297" i="3"/>
  <c r="U297" i="3"/>
  <c r="Q296" i="3"/>
  <c r="P296" i="3"/>
  <c r="O296" i="3"/>
  <c r="N296" i="3"/>
  <c r="S296" i="3"/>
  <c r="M296" i="3"/>
  <c r="K296" i="3"/>
  <c r="J296" i="3"/>
  <c r="A296" i="3"/>
  <c r="U296" i="3"/>
  <c r="Q295" i="3"/>
  <c r="P295" i="3"/>
  <c r="O295" i="3"/>
  <c r="N295" i="3"/>
  <c r="S295" i="3"/>
  <c r="M295" i="3"/>
  <c r="K295" i="3"/>
  <c r="J295" i="3"/>
  <c r="A295" i="3"/>
  <c r="U295" i="3"/>
  <c r="Q294" i="3"/>
  <c r="P294" i="3"/>
  <c r="O294" i="3"/>
  <c r="N294" i="3"/>
  <c r="S294" i="3"/>
  <c r="M294" i="3"/>
  <c r="K294" i="3"/>
  <c r="J294" i="3"/>
  <c r="A294" i="3"/>
  <c r="U294" i="3"/>
  <c r="Q293" i="3"/>
  <c r="P293" i="3"/>
  <c r="O293" i="3"/>
  <c r="N293" i="3"/>
  <c r="S293" i="3"/>
  <c r="M293" i="3"/>
  <c r="K293" i="3"/>
  <c r="J293" i="3"/>
  <c r="A293" i="3"/>
  <c r="U293" i="3"/>
  <c r="Q292" i="3"/>
  <c r="P292" i="3"/>
  <c r="O292" i="3"/>
  <c r="N292" i="3"/>
  <c r="S292" i="3"/>
  <c r="M292" i="3"/>
  <c r="K292" i="3"/>
  <c r="J292" i="3"/>
  <c r="A292" i="3"/>
  <c r="U292" i="3"/>
  <c r="Q291" i="3"/>
  <c r="P291" i="3"/>
  <c r="O291" i="3"/>
  <c r="N291" i="3"/>
  <c r="S291" i="3"/>
  <c r="M291" i="3"/>
  <c r="K291" i="3"/>
  <c r="J291" i="3"/>
  <c r="A291" i="3"/>
  <c r="U291" i="3"/>
  <c r="Q290" i="3"/>
  <c r="P290" i="3"/>
  <c r="O290" i="3"/>
  <c r="N290" i="3"/>
  <c r="S290" i="3"/>
  <c r="M290" i="3"/>
  <c r="K290" i="3"/>
  <c r="J290" i="3"/>
  <c r="A290" i="3"/>
  <c r="U290" i="3"/>
  <c r="Q289" i="3"/>
  <c r="P289" i="3"/>
  <c r="O289" i="3"/>
  <c r="N289" i="3"/>
  <c r="M289" i="3"/>
  <c r="K289" i="3"/>
  <c r="J289" i="3"/>
  <c r="A289" i="3"/>
  <c r="U289" i="3"/>
  <c r="Q288" i="3"/>
  <c r="P288" i="3"/>
  <c r="O288" i="3"/>
  <c r="N288" i="3"/>
  <c r="M288" i="3"/>
  <c r="K288" i="3"/>
  <c r="J288" i="3"/>
  <c r="A288" i="3"/>
  <c r="U288" i="3"/>
  <c r="Q287" i="3"/>
  <c r="P287" i="3"/>
  <c r="O287" i="3"/>
  <c r="N287" i="3"/>
  <c r="S287" i="3"/>
  <c r="M287" i="3"/>
  <c r="K287" i="3"/>
  <c r="J287" i="3"/>
  <c r="A287" i="3"/>
  <c r="U287" i="3"/>
  <c r="Q286" i="3"/>
  <c r="P286" i="3"/>
  <c r="O286" i="3"/>
  <c r="N286" i="3"/>
  <c r="S286" i="3"/>
  <c r="M286" i="3"/>
  <c r="K286" i="3"/>
  <c r="J286" i="3"/>
  <c r="A286" i="3"/>
  <c r="U286" i="3"/>
  <c r="Q285" i="3"/>
  <c r="P285" i="3"/>
  <c r="O285" i="3"/>
  <c r="N285" i="3"/>
  <c r="S285" i="3"/>
  <c r="M285" i="3"/>
  <c r="K285" i="3"/>
  <c r="J285" i="3"/>
  <c r="A285" i="3"/>
  <c r="U285" i="3"/>
  <c r="Q284" i="3"/>
  <c r="P284" i="3"/>
  <c r="O284" i="3"/>
  <c r="N284" i="3"/>
  <c r="M284" i="3"/>
  <c r="K284" i="3"/>
  <c r="J284" i="3"/>
  <c r="A284" i="3"/>
  <c r="U284" i="3"/>
  <c r="Q283" i="3"/>
  <c r="P283" i="3"/>
  <c r="O283" i="3"/>
  <c r="N283" i="3"/>
  <c r="S283" i="3"/>
  <c r="M283" i="3"/>
  <c r="K283" i="3"/>
  <c r="J283" i="3"/>
  <c r="A283" i="3"/>
  <c r="U283" i="3"/>
  <c r="Q282" i="3"/>
  <c r="P282" i="3"/>
  <c r="O282" i="3"/>
  <c r="N282" i="3"/>
  <c r="S282" i="3"/>
  <c r="M282" i="3"/>
  <c r="K282" i="3"/>
  <c r="J282" i="3"/>
  <c r="A282" i="3"/>
  <c r="U282" i="3"/>
  <c r="Q281" i="3"/>
  <c r="P281" i="3"/>
  <c r="O281" i="3"/>
  <c r="N281" i="3"/>
  <c r="S281" i="3"/>
  <c r="M281" i="3"/>
  <c r="K281" i="3"/>
  <c r="J281" i="3"/>
  <c r="A281" i="3"/>
  <c r="U281" i="3"/>
  <c r="Q280" i="3"/>
  <c r="P280" i="3"/>
  <c r="O280" i="3"/>
  <c r="N280" i="3"/>
  <c r="S280" i="3"/>
  <c r="M280" i="3"/>
  <c r="K280" i="3"/>
  <c r="J280" i="3"/>
  <c r="A280" i="3"/>
  <c r="U280" i="3"/>
  <c r="Q279" i="3"/>
  <c r="P279" i="3"/>
  <c r="O279" i="3"/>
  <c r="N279" i="3"/>
  <c r="M279" i="3"/>
  <c r="K279" i="3"/>
  <c r="J279" i="3"/>
  <c r="A279" i="3"/>
  <c r="U279" i="3"/>
  <c r="Q278" i="3"/>
  <c r="P278" i="3"/>
  <c r="O278" i="3"/>
  <c r="N278" i="3"/>
  <c r="S278" i="3"/>
  <c r="M278" i="3"/>
  <c r="K278" i="3"/>
  <c r="J278" i="3"/>
  <c r="A278" i="3"/>
  <c r="U278" i="3"/>
  <c r="Q277" i="3"/>
  <c r="P277" i="3"/>
  <c r="O277" i="3"/>
  <c r="N277" i="3"/>
  <c r="S277" i="3"/>
  <c r="M277" i="3"/>
  <c r="K277" i="3"/>
  <c r="J277" i="3"/>
  <c r="A277" i="3"/>
  <c r="U277" i="3"/>
  <c r="Q276" i="3"/>
  <c r="P276" i="3"/>
  <c r="O276" i="3"/>
  <c r="N276" i="3"/>
  <c r="S276" i="3"/>
  <c r="M276" i="3"/>
  <c r="K276" i="3"/>
  <c r="J276" i="3"/>
  <c r="A276" i="3"/>
  <c r="U276" i="3"/>
  <c r="Q275" i="3"/>
  <c r="P275" i="3"/>
  <c r="O275" i="3"/>
  <c r="N275" i="3"/>
  <c r="M275" i="3"/>
  <c r="K275" i="3"/>
  <c r="J275" i="3"/>
  <c r="A275" i="3"/>
  <c r="U275" i="3"/>
  <c r="Q274" i="3"/>
  <c r="P274" i="3"/>
  <c r="O274" i="3"/>
  <c r="N274" i="3"/>
  <c r="S274" i="3"/>
  <c r="M274" i="3"/>
  <c r="K274" i="3"/>
  <c r="J274" i="3"/>
  <c r="A274" i="3"/>
  <c r="U274" i="3"/>
  <c r="Q273" i="3"/>
  <c r="P273" i="3"/>
  <c r="O273" i="3"/>
  <c r="N273" i="3"/>
  <c r="S273" i="3"/>
  <c r="M273" i="3"/>
  <c r="K273" i="3"/>
  <c r="J273" i="3"/>
  <c r="A273" i="3"/>
  <c r="U273" i="3"/>
  <c r="Q272" i="3"/>
  <c r="P272" i="3"/>
  <c r="O272" i="3"/>
  <c r="N272" i="3"/>
  <c r="S272" i="3"/>
  <c r="M272" i="3"/>
  <c r="K272" i="3"/>
  <c r="J272" i="3"/>
  <c r="A272" i="3"/>
  <c r="U272" i="3"/>
  <c r="Q271" i="3"/>
  <c r="P271" i="3"/>
  <c r="O271" i="3"/>
  <c r="N271" i="3"/>
  <c r="S271" i="3"/>
  <c r="M271" i="3"/>
  <c r="K271" i="3"/>
  <c r="J271" i="3"/>
  <c r="A271" i="3"/>
  <c r="U271" i="3"/>
  <c r="Q270" i="3"/>
  <c r="P270" i="3"/>
  <c r="O270" i="3"/>
  <c r="N270" i="3"/>
  <c r="S270" i="3"/>
  <c r="M270" i="3"/>
  <c r="K270" i="3"/>
  <c r="J270" i="3"/>
  <c r="A270" i="3"/>
  <c r="U270" i="3"/>
  <c r="Q269" i="3"/>
  <c r="P269" i="3"/>
  <c r="O269" i="3"/>
  <c r="N269" i="3"/>
  <c r="M269" i="3"/>
  <c r="K269" i="3"/>
  <c r="J269" i="3"/>
  <c r="A269" i="3"/>
  <c r="U269" i="3"/>
  <c r="Q268" i="3"/>
  <c r="P268" i="3"/>
  <c r="O268" i="3"/>
  <c r="N268" i="3"/>
  <c r="M268" i="3"/>
  <c r="K268" i="3"/>
  <c r="J268" i="3"/>
  <c r="A268" i="3"/>
  <c r="U268" i="3"/>
  <c r="Q267" i="3"/>
  <c r="P267" i="3"/>
  <c r="O267" i="3"/>
  <c r="N267" i="3"/>
  <c r="S267" i="3"/>
  <c r="M267" i="3"/>
  <c r="K267" i="3"/>
  <c r="J267" i="3"/>
  <c r="A267" i="3"/>
  <c r="U267" i="3"/>
  <c r="Q266" i="3"/>
  <c r="P266" i="3"/>
  <c r="O266" i="3"/>
  <c r="N266" i="3"/>
  <c r="S266" i="3"/>
  <c r="M266" i="3"/>
  <c r="K266" i="3"/>
  <c r="J266" i="3"/>
  <c r="A266" i="3"/>
  <c r="U266" i="3"/>
  <c r="Q265" i="3"/>
  <c r="P265" i="3"/>
  <c r="O265" i="3"/>
  <c r="N265" i="3"/>
  <c r="S265" i="3"/>
  <c r="M265" i="3"/>
  <c r="K265" i="3"/>
  <c r="J265" i="3"/>
  <c r="A265" i="3"/>
  <c r="U265" i="3"/>
  <c r="Q264" i="3"/>
  <c r="P264" i="3"/>
  <c r="O264" i="3"/>
  <c r="N264" i="3"/>
  <c r="S264" i="3"/>
  <c r="M264" i="3"/>
  <c r="K264" i="3"/>
  <c r="J264" i="3"/>
  <c r="A264" i="3"/>
  <c r="U264" i="3"/>
  <c r="Q263" i="3"/>
  <c r="P263" i="3"/>
  <c r="O263" i="3"/>
  <c r="N263" i="3"/>
  <c r="S263" i="3"/>
  <c r="M263" i="3"/>
  <c r="K263" i="3"/>
  <c r="J263" i="3"/>
  <c r="A263" i="3"/>
  <c r="U263" i="3"/>
  <c r="Q262" i="3"/>
  <c r="P262" i="3"/>
  <c r="O262" i="3"/>
  <c r="N262" i="3"/>
  <c r="S262" i="3"/>
  <c r="M262" i="3"/>
  <c r="K262" i="3"/>
  <c r="J262" i="3"/>
  <c r="A262" i="3"/>
  <c r="U262" i="3"/>
  <c r="Q261" i="3"/>
  <c r="P261" i="3"/>
  <c r="O261" i="3"/>
  <c r="N261" i="3"/>
  <c r="S261" i="3"/>
  <c r="M261" i="3"/>
  <c r="K261" i="3"/>
  <c r="J261" i="3"/>
  <c r="A261" i="3"/>
  <c r="U261" i="3"/>
  <c r="Q260" i="3"/>
  <c r="P260" i="3"/>
  <c r="O260" i="3"/>
  <c r="N260" i="3"/>
  <c r="S260" i="3"/>
  <c r="M260" i="3"/>
  <c r="K260" i="3"/>
  <c r="J260" i="3"/>
  <c r="A260" i="3"/>
  <c r="U260" i="3"/>
  <c r="Q259" i="3"/>
  <c r="P259" i="3"/>
  <c r="O259" i="3"/>
  <c r="N259" i="3"/>
  <c r="M259" i="3"/>
  <c r="K259" i="3"/>
  <c r="J259" i="3"/>
  <c r="A259" i="3"/>
  <c r="U259" i="3"/>
  <c r="Q258" i="3"/>
  <c r="P258" i="3"/>
  <c r="O258" i="3"/>
  <c r="N258" i="3"/>
  <c r="S258" i="3"/>
  <c r="M258" i="3"/>
  <c r="K258" i="3"/>
  <c r="J258" i="3"/>
  <c r="A258" i="3"/>
  <c r="U258" i="3"/>
  <c r="Q257" i="3"/>
  <c r="P257" i="3"/>
  <c r="O257" i="3"/>
  <c r="N257" i="3"/>
  <c r="M257" i="3"/>
  <c r="K257" i="3"/>
  <c r="J257" i="3"/>
  <c r="A257" i="3"/>
  <c r="U257" i="3"/>
  <c r="Q256" i="3"/>
  <c r="P256" i="3"/>
  <c r="O256" i="3"/>
  <c r="N256" i="3"/>
  <c r="S256" i="3"/>
  <c r="M256" i="3"/>
  <c r="K256" i="3"/>
  <c r="J256" i="3"/>
  <c r="A256" i="3"/>
  <c r="U256" i="3"/>
  <c r="Q255" i="3"/>
  <c r="P255" i="3"/>
  <c r="O255" i="3"/>
  <c r="N255" i="3"/>
  <c r="S255" i="3"/>
  <c r="M255" i="3"/>
  <c r="K255" i="3"/>
  <c r="J255" i="3"/>
  <c r="A255" i="3"/>
  <c r="U255" i="3"/>
  <c r="Q254" i="3"/>
  <c r="P254" i="3"/>
  <c r="O254" i="3"/>
  <c r="N254" i="3"/>
  <c r="M254" i="3"/>
  <c r="K254" i="3"/>
  <c r="J254" i="3"/>
  <c r="A254" i="3"/>
  <c r="U254" i="3"/>
  <c r="Q253" i="3"/>
  <c r="P253" i="3"/>
  <c r="O253" i="3"/>
  <c r="N253" i="3"/>
  <c r="S253" i="3"/>
  <c r="M253" i="3"/>
  <c r="K253" i="3"/>
  <c r="J253" i="3"/>
  <c r="A253" i="3"/>
  <c r="U253" i="3"/>
  <c r="Q252" i="3"/>
  <c r="P252" i="3"/>
  <c r="O252" i="3"/>
  <c r="N252" i="3"/>
  <c r="S252" i="3"/>
  <c r="M252" i="3"/>
  <c r="K252" i="3"/>
  <c r="J252" i="3"/>
  <c r="A252" i="3"/>
  <c r="U252" i="3"/>
  <c r="Q251" i="3"/>
  <c r="P251" i="3"/>
  <c r="O251" i="3"/>
  <c r="N251" i="3"/>
  <c r="S251" i="3"/>
  <c r="M251" i="3"/>
  <c r="K251" i="3"/>
  <c r="J251" i="3"/>
  <c r="A251" i="3"/>
  <c r="U251" i="3"/>
  <c r="Q250" i="3"/>
  <c r="P250" i="3"/>
  <c r="O250" i="3"/>
  <c r="N250" i="3"/>
  <c r="S250" i="3"/>
  <c r="M250" i="3"/>
  <c r="K250" i="3"/>
  <c r="J250" i="3"/>
  <c r="A250" i="3"/>
  <c r="U250" i="3"/>
  <c r="Q249" i="3"/>
  <c r="P249" i="3"/>
  <c r="O249" i="3"/>
  <c r="N249" i="3"/>
  <c r="S249" i="3"/>
  <c r="M249" i="3"/>
  <c r="K249" i="3"/>
  <c r="J249" i="3"/>
  <c r="A249" i="3"/>
  <c r="U249" i="3"/>
  <c r="Q248" i="3"/>
  <c r="P248" i="3"/>
  <c r="O248" i="3"/>
  <c r="N248" i="3"/>
  <c r="S248" i="3"/>
  <c r="M248" i="3"/>
  <c r="K248" i="3"/>
  <c r="J248" i="3"/>
  <c r="A248" i="3"/>
  <c r="U248" i="3"/>
  <c r="Q247" i="3"/>
  <c r="P247" i="3"/>
  <c r="O247" i="3"/>
  <c r="N247" i="3"/>
  <c r="M247" i="3"/>
  <c r="K247" i="3"/>
  <c r="J247" i="3"/>
  <c r="A247" i="3"/>
  <c r="U247" i="3"/>
  <c r="Q246" i="3"/>
  <c r="P246" i="3"/>
  <c r="O246" i="3"/>
  <c r="N246" i="3"/>
  <c r="S246" i="3"/>
  <c r="M246" i="3"/>
  <c r="K246" i="3"/>
  <c r="J246" i="3"/>
  <c r="A246" i="3"/>
  <c r="U246" i="3"/>
  <c r="Q245" i="3"/>
  <c r="P245" i="3"/>
  <c r="O245" i="3"/>
  <c r="N245" i="3"/>
  <c r="S245" i="3"/>
  <c r="M245" i="3"/>
  <c r="K245" i="3"/>
  <c r="J245" i="3"/>
  <c r="A245" i="3"/>
  <c r="U245" i="3"/>
  <c r="Q244" i="3"/>
  <c r="P244" i="3"/>
  <c r="O244" i="3"/>
  <c r="N244" i="3"/>
  <c r="S244" i="3"/>
  <c r="M244" i="3"/>
  <c r="K244" i="3"/>
  <c r="J244" i="3"/>
  <c r="A244" i="3"/>
  <c r="U244" i="3"/>
  <c r="Q243" i="3"/>
  <c r="P243" i="3"/>
  <c r="O243" i="3"/>
  <c r="N243" i="3"/>
  <c r="S243" i="3"/>
  <c r="M243" i="3"/>
  <c r="K243" i="3"/>
  <c r="J243" i="3"/>
  <c r="A243" i="3"/>
  <c r="U243" i="3"/>
  <c r="Q242" i="3"/>
  <c r="P242" i="3"/>
  <c r="O242" i="3"/>
  <c r="N242" i="3"/>
  <c r="S242" i="3"/>
  <c r="M242" i="3"/>
  <c r="K242" i="3"/>
  <c r="J242" i="3"/>
  <c r="A242" i="3"/>
  <c r="U242" i="3"/>
  <c r="Q241" i="3"/>
  <c r="P241" i="3"/>
  <c r="O241" i="3"/>
  <c r="N241" i="3"/>
  <c r="S241" i="3"/>
  <c r="M241" i="3"/>
  <c r="K241" i="3"/>
  <c r="J241" i="3"/>
  <c r="A241" i="3"/>
  <c r="U241" i="3"/>
  <c r="Q240" i="3"/>
  <c r="P240" i="3"/>
  <c r="O240" i="3"/>
  <c r="N240" i="3"/>
  <c r="S240" i="3"/>
  <c r="M240" i="3"/>
  <c r="K240" i="3"/>
  <c r="J240" i="3"/>
  <c r="A240" i="3"/>
  <c r="U240" i="3"/>
  <c r="Q239" i="3"/>
  <c r="P239" i="3"/>
  <c r="O239" i="3"/>
  <c r="N239" i="3"/>
  <c r="M239" i="3"/>
  <c r="K239" i="3"/>
  <c r="J239" i="3"/>
  <c r="A239" i="3"/>
  <c r="U239" i="3"/>
  <c r="Q238" i="3"/>
  <c r="P238" i="3"/>
  <c r="O238" i="3"/>
  <c r="N238" i="3"/>
  <c r="M238" i="3"/>
  <c r="K238" i="3"/>
  <c r="J238" i="3"/>
  <c r="A238" i="3"/>
  <c r="U238" i="3"/>
  <c r="Q237" i="3"/>
  <c r="P237" i="3"/>
  <c r="O237" i="3"/>
  <c r="N237" i="3"/>
  <c r="S237" i="3"/>
  <c r="M237" i="3"/>
  <c r="K237" i="3"/>
  <c r="J237" i="3"/>
  <c r="A237" i="3"/>
  <c r="U237" i="3"/>
  <c r="Q236" i="3"/>
  <c r="P236" i="3"/>
  <c r="O236" i="3"/>
  <c r="N236" i="3"/>
  <c r="S236" i="3"/>
  <c r="M236" i="3"/>
  <c r="K236" i="3"/>
  <c r="J236" i="3"/>
  <c r="A236" i="3"/>
  <c r="U236" i="3"/>
  <c r="Q235" i="3"/>
  <c r="P235" i="3"/>
  <c r="O235" i="3"/>
  <c r="N235" i="3"/>
  <c r="S235" i="3"/>
  <c r="M235" i="3"/>
  <c r="K235" i="3"/>
  <c r="J235" i="3"/>
  <c r="A235" i="3"/>
  <c r="U235" i="3"/>
  <c r="Q234" i="3"/>
  <c r="P234" i="3"/>
  <c r="O234" i="3"/>
  <c r="N234" i="3"/>
  <c r="S234" i="3"/>
  <c r="M234" i="3"/>
  <c r="K234" i="3"/>
  <c r="J234" i="3"/>
  <c r="A234" i="3"/>
  <c r="U234" i="3"/>
  <c r="Q233" i="3"/>
  <c r="P233" i="3"/>
  <c r="O233" i="3"/>
  <c r="N233" i="3"/>
  <c r="S233" i="3"/>
  <c r="M233" i="3"/>
  <c r="K233" i="3"/>
  <c r="J233" i="3"/>
  <c r="A233" i="3"/>
  <c r="U233" i="3"/>
  <c r="Q232" i="3"/>
  <c r="P232" i="3"/>
  <c r="O232" i="3"/>
  <c r="N232" i="3"/>
  <c r="M232" i="3"/>
  <c r="K232" i="3"/>
  <c r="J232" i="3"/>
  <c r="A232" i="3"/>
  <c r="U232" i="3"/>
  <c r="Q231" i="3"/>
  <c r="P231" i="3"/>
  <c r="O231" i="3"/>
  <c r="N231" i="3"/>
  <c r="S231" i="3"/>
  <c r="M231" i="3"/>
  <c r="K231" i="3"/>
  <c r="J231" i="3"/>
  <c r="A231" i="3"/>
  <c r="U231" i="3"/>
  <c r="Q230" i="3"/>
  <c r="P230" i="3"/>
  <c r="O230" i="3"/>
  <c r="N230" i="3"/>
  <c r="S230" i="3"/>
  <c r="M230" i="3"/>
  <c r="K230" i="3"/>
  <c r="J230" i="3"/>
  <c r="A230" i="3"/>
  <c r="U230" i="3"/>
  <c r="Q229" i="3"/>
  <c r="P229" i="3"/>
  <c r="O229" i="3"/>
  <c r="N229" i="3"/>
  <c r="S229" i="3"/>
  <c r="M229" i="3"/>
  <c r="K229" i="3"/>
  <c r="J229" i="3"/>
  <c r="A229" i="3"/>
  <c r="U229" i="3"/>
  <c r="Q228" i="3"/>
  <c r="P228" i="3"/>
  <c r="O228" i="3"/>
  <c r="N228" i="3"/>
  <c r="S228" i="3"/>
  <c r="M228" i="3"/>
  <c r="K228" i="3"/>
  <c r="J228" i="3"/>
  <c r="A228" i="3"/>
  <c r="U228" i="3"/>
  <c r="Q227" i="3"/>
  <c r="P227" i="3"/>
  <c r="O227" i="3"/>
  <c r="N227" i="3"/>
  <c r="S227" i="3"/>
  <c r="M227" i="3"/>
  <c r="K227" i="3"/>
  <c r="J227" i="3"/>
  <c r="A227" i="3"/>
  <c r="U227" i="3"/>
  <c r="Q226" i="3"/>
  <c r="P226" i="3"/>
  <c r="O226" i="3"/>
  <c r="N226" i="3"/>
  <c r="S226" i="3"/>
  <c r="M226" i="3"/>
  <c r="K226" i="3"/>
  <c r="J226" i="3"/>
  <c r="A226" i="3"/>
  <c r="U226" i="3"/>
  <c r="Q225" i="3"/>
  <c r="P225" i="3"/>
  <c r="O225" i="3"/>
  <c r="N225" i="3"/>
  <c r="S225" i="3"/>
  <c r="M225" i="3"/>
  <c r="K225" i="3"/>
  <c r="J225" i="3"/>
  <c r="A225" i="3"/>
  <c r="U225" i="3"/>
  <c r="Q224" i="3"/>
  <c r="P224" i="3"/>
  <c r="O224" i="3"/>
  <c r="N224" i="3"/>
  <c r="S224" i="3"/>
  <c r="M224" i="3"/>
  <c r="K224" i="3"/>
  <c r="J224" i="3"/>
  <c r="A224" i="3"/>
  <c r="U224" i="3"/>
  <c r="Q223" i="3"/>
  <c r="P223" i="3"/>
  <c r="O223" i="3"/>
  <c r="N223" i="3"/>
  <c r="S223" i="3"/>
  <c r="M223" i="3"/>
  <c r="K223" i="3"/>
  <c r="J223" i="3"/>
  <c r="A223" i="3"/>
  <c r="U223" i="3"/>
  <c r="Q222" i="3"/>
  <c r="P222" i="3"/>
  <c r="O222" i="3"/>
  <c r="N222" i="3"/>
  <c r="S222" i="3"/>
  <c r="M222" i="3"/>
  <c r="K222" i="3"/>
  <c r="J222" i="3"/>
  <c r="A222" i="3"/>
  <c r="U222" i="3"/>
  <c r="Q221" i="3"/>
  <c r="P221" i="3"/>
  <c r="O221" i="3"/>
  <c r="N221" i="3"/>
  <c r="S221" i="3"/>
  <c r="M221" i="3"/>
  <c r="K221" i="3"/>
  <c r="J221" i="3"/>
  <c r="A221" i="3"/>
  <c r="U221" i="3"/>
  <c r="Q220" i="3"/>
  <c r="P220" i="3"/>
  <c r="O220" i="3"/>
  <c r="N220" i="3"/>
  <c r="M220" i="3"/>
  <c r="K220" i="3"/>
  <c r="J220" i="3"/>
  <c r="A220" i="3"/>
  <c r="U220" i="3"/>
  <c r="Q219" i="3"/>
  <c r="P219" i="3"/>
  <c r="O219" i="3"/>
  <c r="N219" i="3"/>
  <c r="S219" i="3"/>
  <c r="M219" i="3"/>
  <c r="K219" i="3"/>
  <c r="J219" i="3"/>
  <c r="A219" i="3"/>
  <c r="U219" i="3"/>
  <c r="Q218" i="3"/>
  <c r="P218" i="3"/>
  <c r="O218" i="3"/>
  <c r="N218" i="3"/>
  <c r="S218" i="3"/>
  <c r="M218" i="3"/>
  <c r="K218" i="3"/>
  <c r="J218" i="3"/>
  <c r="A218" i="3"/>
  <c r="U218" i="3"/>
  <c r="Q217" i="3"/>
  <c r="P217" i="3"/>
  <c r="O217" i="3"/>
  <c r="N217" i="3"/>
  <c r="S217" i="3"/>
  <c r="M217" i="3"/>
  <c r="K217" i="3"/>
  <c r="J217" i="3"/>
  <c r="A217" i="3"/>
  <c r="U217" i="3"/>
  <c r="Q216" i="3"/>
  <c r="P216" i="3"/>
  <c r="O216" i="3"/>
  <c r="N216" i="3"/>
  <c r="S216" i="3"/>
  <c r="M216" i="3"/>
  <c r="K216" i="3"/>
  <c r="J216" i="3"/>
  <c r="A216" i="3"/>
  <c r="U216" i="3"/>
  <c r="Q215" i="3"/>
  <c r="P215" i="3"/>
  <c r="O215" i="3"/>
  <c r="N215" i="3"/>
  <c r="S215" i="3"/>
  <c r="M215" i="3"/>
  <c r="K215" i="3"/>
  <c r="J215" i="3"/>
  <c r="A215" i="3"/>
  <c r="U215" i="3"/>
  <c r="Q214" i="3"/>
  <c r="P214" i="3"/>
  <c r="O214" i="3"/>
  <c r="N214" i="3"/>
  <c r="M214" i="3"/>
  <c r="K214" i="3"/>
  <c r="J214" i="3"/>
  <c r="A214" i="3"/>
  <c r="U214" i="3"/>
  <c r="Q213" i="3"/>
  <c r="P213" i="3"/>
  <c r="O213" i="3"/>
  <c r="N213" i="3"/>
  <c r="S213" i="3"/>
  <c r="M213" i="3"/>
  <c r="K213" i="3"/>
  <c r="J213" i="3"/>
  <c r="A213" i="3"/>
  <c r="U213" i="3"/>
  <c r="Q212" i="3"/>
  <c r="P212" i="3"/>
  <c r="O212" i="3"/>
  <c r="N212" i="3"/>
  <c r="S212" i="3"/>
  <c r="M212" i="3"/>
  <c r="K212" i="3"/>
  <c r="J212" i="3"/>
  <c r="A212" i="3"/>
  <c r="U212" i="3"/>
  <c r="Q211" i="3"/>
  <c r="P211" i="3"/>
  <c r="O211" i="3"/>
  <c r="N211" i="3"/>
  <c r="S211" i="3"/>
  <c r="M211" i="3"/>
  <c r="K211" i="3"/>
  <c r="J211" i="3"/>
  <c r="A211" i="3"/>
  <c r="U211" i="3"/>
  <c r="Q210" i="3"/>
  <c r="P210" i="3"/>
  <c r="O210" i="3"/>
  <c r="N210" i="3"/>
  <c r="S210" i="3"/>
  <c r="M210" i="3"/>
  <c r="K210" i="3"/>
  <c r="J210" i="3"/>
  <c r="A210" i="3"/>
  <c r="U210" i="3"/>
  <c r="Q209" i="3"/>
  <c r="P209" i="3"/>
  <c r="O209" i="3"/>
  <c r="N209" i="3"/>
  <c r="S209" i="3"/>
  <c r="M209" i="3"/>
  <c r="K209" i="3"/>
  <c r="J209" i="3"/>
  <c r="A209" i="3"/>
  <c r="U209" i="3"/>
  <c r="Q208" i="3"/>
  <c r="P208" i="3"/>
  <c r="O208" i="3"/>
  <c r="N208" i="3"/>
  <c r="S208" i="3"/>
  <c r="M208" i="3"/>
  <c r="K208" i="3"/>
  <c r="J208" i="3"/>
  <c r="A208" i="3"/>
  <c r="U208" i="3"/>
  <c r="Q207" i="3"/>
  <c r="P207" i="3"/>
  <c r="O207" i="3"/>
  <c r="N207" i="3"/>
  <c r="S207" i="3"/>
  <c r="M207" i="3"/>
  <c r="K207" i="3"/>
  <c r="J207" i="3"/>
  <c r="A207" i="3"/>
  <c r="U207" i="3"/>
  <c r="Q206" i="3"/>
  <c r="P206" i="3"/>
  <c r="O206" i="3"/>
  <c r="N206" i="3"/>
  <c r="M206" i="3"/>
  <c r="K206" i="3"/>
  <c r="J206" i="3"/>
  <c r="A206" i="3"/>
  <c r="U206" i="3"/>
  <c r="Q205" i="3"/>
  <c r="P205" i="3"/>
  <c r="O205" i="3"/>
  <c r="N205" i="3"/>
  <c r="S205" i="3"/>
  <c r="M205" i="3"/>
  <c r="K205" i="3"/>
  <c r="J205" i="3"/>
  <c r="A205" i="3"/>
  <c r="U205" i="3"/>
  <c r="Q204" i="3"/>
  <c r="P204" i="3"/>
  <c r="O204" i="3"/>
  <c r="N204" i="3"/>
  <c r="S204" i="3"/>
  <c r="M204" i="3"/>
  <c r="K204" i="3"/>
  <c r="J204" i="3"/>
  <c r="A204" i="3"/>
  <c r="U204" i="3"/>
  <c r="Q203" i="3"/>
  <c r="P203" i="3"/>
  <c r="O203" i="3"/>
  <c r="N203" i="3"/>
  <c r="S203" i="3"/>
  <c r="M203" i="3"/>
  <c r="K203" i="3"/>
  <c r="J203" i="3"/>
  <c r="A203" i="3"/>
  <c r="U203" i="3"/>
  <c r="Q202" i="3"/>
  <c r="P202" i="3"/>
  <c r="O202" i="3"/>
  <c r="N202" i="3"/>
  <c r="M202" i="3"/>
  <c r="K202" i="3"/>
  <c r="J202" i="3"/>
  <c r="A202" i="3"/>
  <c r="U202" i="3"/>
  <c r="Q201" i="3"/>
  <c r="P201" i="3"/>
  <c r="O201" i="3"/>
  <c r="N201" i="3"/>
  <c r="S201" i="3"/>
  <c r="M201" i="3"/>
  <c r="K201" i="3"/>
  <c r="J201" i="3"/>
  <c r="A201" i="3"/>
  <c r="U201" i="3"/>
  <c r="Q200" i="3"/>
  <c r="P200" i="3"/>
  <c r="O200" i="3"/>
  <c r="N200" i="3"/>
  <c r="S200" i="3"/>
  <c r="M200" i="3"/>
  <c r="K200" i="3"/>
  <c r="J200" i="3"/>
  <c r="A200" i="3"/>
  <c r="U200" i="3"/>
  <c r="Q199" i="3"/>
  <c r="P199" i="3"/>
  <c r="O199" i="3"/>
  <c r="N199" i="3"/>
  <c r="S199" i="3"/>
  <c r="M199" i="3"/>
  <c r="K199" i="3"/>
  <c r="J199" i="3"/>
  <c r="A199" i="3"/>
  <c r="U199" i="3"/>
  <c r="Q198" i="3"/>
  <c r="P198" i="3"/>
  <c r="O198" i="3"/>
  <c r="N198" i="3"/>
  <c r="M198" i="3"/>
  <c r="K198" i="3"/>
  <c r="J198" i="3"/>
  <c r="A198" i="3"/>
  <c r="U198" i="3"/>
  <c r="Q197" i="3"/>
  <c r="P197" i="3"/>
  <c r="O197" i="3"/>
  <c r="N197" i="3"/>
  <c r="S197" i="3"/>
  <c r="M197" i="3"/>
  <c r="K197" i="3"/>
  <c r="J197" i="3"/>
  <c r="A197" i="3"/>
  <c r="U197" i="3"/>
  <c r="Q196" i="3"/>
  <c r="P196" i="3"/>
  <c r="O196" i="3"/>
  <c r="N196" i="3"/>
  <c r="S196" i="3"/>
  <c r="M196" i="3"/>
  <c r="K196" i="3"/>
  <c r="J196" i="3"/>
  <c r="A196" i="3"/>
  <c r="U196" i="3"/>
  <c r="Q195" i="3"/>
  <c r="P195" i="3"/>
  <c r="O195" i="3"/>
  <c r="N195" i="3"/>
  <c r="S195" i="3"/>
  <c r="M195" i="3"/>
  <c r="K195" i="3"/>
  <c r="J195" i="3"/>
  <c r="A195" i="3"/>
  <c r="U195" i="3"/>
  <c r="Q194" i="3"/>
  <c r="P194" i="3"/>
  <c r="O194" i="3"/>
  <c r="N194" i="3"/>
  <c r="M194" i="3"/>
  <c r="K194" i="3"/>
  <c r="J194" i="3"/>
  <c r="A194" i="3"/>
  <c r="U194" i="3"/>
  <c r="Q193" i="3"/>
  <c r="P193" i="3"/>
  <c r="O193" i="3"/>
  <c r="N193" i="3"/>
  <c r="S193" i="3"/>
  <c r="M193" i="3"/>
  <c r="K193" i="3"/>
  <c r="J193" i="3"/>
  <c r="A193" i="3"/>
  <c r="U193" i="3"/>
  <c r="Q192" i="3"/>
  <c r="P192" i="3"/>
  <c r="O192" i="3"/>
  <c r="N192" i="3"/>
  <c r="S192" i="3"/>
  <c r="M192" i="3"/>
  <c r="K192" i="3"/>
  <c r="J192" i="3"/>
  <c r="A192" i="3"/>
  <c r="U192" i="3"/>
  <c r="Q191" i="3"/>
  <c r="P191" i="3"/>
  <c r="O191" i="3"/>
  <c r="N191" i="3"/>
  <c r="M191" i="3"/>
  <c r="K191" i="3"/>
  <c r="J191" i="3"/>
  <c r="A191" i="3"/>
  <c r="U191" i="3"/>
  <c r="Q190" i="3"/>
  <c r="P190" i="3"/>
  <c r="O190" i="3"/>
  <c r="N190" i="3"/>
  <c r="S190" i="3"/>
  <c r="M190" i="3"/>
  <c r="K190" i="3"/>
  <c r="J190" i="3"/>
  <c r="A190" i="3"/>
  <c r="U190" i="3"/>
  <c r="Q189" i="3"/>
  <c r="P189" i="3"/>
  <c r="O189" i="3"/>
  <c r="N189" i="3"/>
  <c r="S189" i="3"/>
  <c r="M189" i="3"/>
  <c r="K189" i="3"/>
  <c r="J189" i="3"/>
  <c r="A189" i="3"/>
  <c r="U189" i="3"/>
  <c r="Q188" i="3"/>
  <c r="P188" i="3"/>
  <c r="O188" i="3"/>
  <c r="N188" i="3"/>
  <c r="S188" i="3"/>
  <c r="M188" i="3"/>
  <c r="K188" i="3"/>
  <c r="J188" i="3"/>
  <c r="A188" i="3"/>
  <c r="U188" i="3"/>
  <c r="Q187" i="3"/>
  <c r="P187" i="3"/>
  <c r="O187" i="3"/>
  <c r="N187" i="3"/>
  <c r="M187" i="3"/>
  <c r="K187" i="3"/>
  <c r="J187" i="3"/>
  <c r="A187" i="3"/>
  <c r="U187" i="3"/>
  <c r="Q186" i="3"/>
  <c r="P186" i="3"/>
  <c r="O186" i="3"/>
  <c r="N186" i="3"/>
  <c r="S186" i="3"/>
  <c r="M186" i="3"/>
  <c r="K186" i="3"/>
  <c r="J186" i="3"/>
  <c r="A186" i="3"/>
  <c r="U186" i="3"/>
  <c r="Q185" i="3"/>
  <c r="P185" i="3"/>
  <c r="O185" i="3"/>
  <c r="N185" i="3"/>
  <c r="M185" i="3"/>
  <c r="K185" i="3"/>
  <c r="J185" i="3"/>
  <c r="A185" i="3"/>
  <c r="U185" i="3"/>
  <c r="Q184" i="3"/>
  <c r="P184" i="3"/>
  <c r="O184" i="3"/>
  <c r="N184" i="3"/>
  <c r="S184" i="3"/>
  <c r="M184" i="3"/>
  <c r="K184" i="3"/>
  <c r="J184" i="3"/>
  <c r="A184" i="3"/>
  <c r="U184" i="3"/>
  <c r="Q183" i="3"/>
  <c r="P183" i="3"/>
  <c r="O183" i="3"/>
  <c r="N183" i="3"/>
  <c r="M183" i="3"/>
  <c r="K183" i="3"/>
  <c r="J183" i="3"/>
  <c r="A183" i="3"/>
  <c r="U183" i="3"/>
  <c r="Q182" i="3"/>
  <c r="P182" i="3"/>
  <c r="O182" i="3"/>
  <c r="N182" i="3"/>
  <c r="S182" i="3"/>
  <c r="M182" i="3"/>
  <c r="K182" i="3"/>
  <c r="J182" i="3"/>
  <c r="A182" i="3"/>
  <c r="U182" i="3"/>
  <c r="Q181" i="3"/>
  <c r="P181" i="3"/>
  <c r="O181" i="3"/>
  <c r="N181" i="3"/>
  <c r="M181" i="3"/>
  <c r="K181" i="3"/>
  <c r="J181" i="3"/>
  <c r="A181" i="3"/>
  <c r="U181" i="3"/>
  <c r="Q180" i="3"/>
  <c r="P180" i="3"/>
  <c r="O180" i="3"/>
  <c r="N180" i="3"/>
  <c r="S180" i="3"/>
  <c r="M180" i="3"/>
  <c r="K180" i="3"/>
  <c r="J180" i="3"/>
  <c r="A180" i="3"/>
  <c r="U180" i="3"/>
  <c r="Q179" i="3"/>
  <c r="P179" i="3"/>
  <c r="O179" i="3"/>
  <c r="N179" i="3"/>
  <c r="M179" i="3"/>
  <c r="K179" i="3"/>
  <c r="J179" i="3"/>
  <c r="A179" i="3"/>
  <c r="U179" i="3"/>
  <c r="Q178" i="3"/>
  <c r="P178" i="3"/>
  <c r="O178" i="3"/>
  <c r="N178" i="3"/>
  <c r="S178" i="3"/>
  <c r="M178" i="3"/>
  <c r="K178" i="3"/>
  <c r="J178" i="3"/>
  <c r="A178" i="3"/>
  <c r="U178" i="3"/>
  <c r="Q177" i="3"/>
  <c r="P177" i="3"/>
  <c r="O177" i="3"/>
  <c r="N177" i="3"/>
  <c r="S177" i="3"/>
  <c r="M177" i="3"/>
  <c r="K177" i="3"/>
  <c r="J177" i="3"/>
  <c r="A177" i="3"/>
  <c r="U177" i="3"/>
  <c r="Q176" i="3"/>
  <c r="P176" i="3"/>
  <c r="O176" i="3"/>
  <c r="N176" i="3"/>
  <c r="S176" i="3"/>
  <c r="M176" i="3"/>
  <c r="K176" i="3"/>
  <c r="J176" i="3"/>
  <c r="A176" i="3"/>
  <c r="U176" i="3"/>
  <c r="Q175" i="3"/>
  <c r="P175" i="3"/>
  <c r="O175" i="3"/>
  <c r="N175" i="3"/>
  <c r="S175" i="3"/>
  <c r="M175" i="3"/>
  <c r="K175" i="3"/>
  <c r="J175" i="3"/>
  <c r="A175" i="3"/>
  <c r="U175" i="3"/>
  <c r="Q174" i="3"/>
  <c r="P174" i="3"/>
  <c r="O174" i="3"/>
  <c r="N174" i="3"/>
  <c r="S174" i="3"/>
  <c r="M174" i="3"/>
  <c r="K174" i="3"/>
  <c r="J174" i="3"/>
  <c r="A174" i="3"/>
  <c r="U174" i="3"/>
  <c r="Q173" i="3"/>
  <c r="P173" i="3"/>
  <c r="O173" i="3"/>
  <c r="N173" i="3"/>
  <c r="S173" i="3"/>
  <c r="M173" i="3"/>
  <c r="K173" i="3"/>
  <c r="J173" i="3"/>
  <c r="A173" i="3"/>
  <c r="U173" i="3"/>
  <c r="Q172" i="3"/>
  <c r="P172" i="3"/>
  <c r="O172" i="3"/>
  <c r="N172" i="3"/>
  <c r="M172" i="3"/>
  <c r="K172" i="3"/>
  <c r="J172" i="3"/>
  <c r="A172" i="3"/>
  <c r="U172" i="3"/>
  <c r="Q171" i="3"/>
  <c r="P171" i="3"/>
  <c r="O171" i="3"/>
  <c r="N171" i="3"/>
  <c r="M171" i="3"/>
  <c r="K171" i="3"/>
  <c r="J171" i="3"/>
  <c r="A171" i="3"/>
  <c r="U171" i="3"/>
  <c r="Q170" i="3"/>
  <c r="P170" i="3"/>
  <c r="O170" i="3"/>
  <c r="N170" i="3"/>
  <c r="S170" i="3"/>
  <c r="M170" i="3"/>
  <c r="K170" i="3"/>
  <c r="J170" i="3"/>
  <c r="A170" i="3"/>
  <c r="U170" i="3"/>
  <c r="Q169" i="3"/>
  <c r="P169" i="3"/>
  <c r="O169" i="3"/>
  <c r="N169" i="3"/>
  <c r="S169" i="3"/>
  <c r="M169" i="3"/>
  <c r="K169" i="3"/>
  <c r="J169" i="3"/>
  <c r="A169" i="3"/>
  <c r="U169" i="3"/>
  <c r="Q168" i="3"/>
  <c r="P168" i="3"/>
  <c r="O168" i="3"/>
  <c r="N168" i="3"/>
  <c r="M168" i="3"/>
  <c r="K168" i="3"/>
  <c r="J168" i="3"/>
  <c r="A168" i="3"/>
  <c r="U168" i="3"/>
  <c r="Q167" i="3"/>
  <c r="P167" i="3"/>
  <c r="O167" i="3"/>
  <c r="N167" i="3"/>
  <c r="S167" i="3"/>
  <c r="M167" i="3"/>
  <c r="K167" i="3"/>
  <c r="J167" i="3"/>
  <c r="A167" i="3"/>
  <c r="U167" i="3"/>
  <c r="Q166" i="3"/>
  <c r="P166" i="3"/>
  <c r="O166" i="3"/>
  <c r="N166" i="3"/>
  <c r="S166" i="3"/>
  <c r="M166" i="3"/>
  <c r="K166" i="3"/>
  <c r="J166" i="3"/>
  <c r="A166" i="3"/>
  <c r="U166" i="3"/>
  <c r="Q165" i="3"/>
  <c r="P165" i="3"/>
  <c r="O165" i="3"/>
  <c r="N165" i="3"/>
  <c r="S165" i="3"/>
  <c r="M165" i="3"/>
  <c r="K165" i="3"/>
  <c r="J165" i="3"/>
  <c r="A165" i="3"/>
  <c r="U165" i="3"/>
  <c r="Q164" i="3"/>
  <c r="P164" i="3"/>
  <c r="O164" i="3"/>
  <c r="N164" i="3"/>
  <c r="S164" i="3"/>
  <c r="M164" i="3"/>
  <c r="K164" i="3"/>
  <c r="J164" i="3"/>
  <c r="A164" i="3"/>
  <c r="U164" i="3"/>
  <c r="Q163" i="3"/>
  <c r="P163" i="3"/>
  <c r="O163" i="3"/>
  <c r="N163" i="3"/>
  <c r="S163" i="3"/>
  <c r="M163" i="3"/>
  <c r="K163" i="3"/>
  <c r="J163" i="3"/>
  <c r="A163" i="3"/>
  <c r="U163" i="3"/>
  <c r="Q162" i="3"/>
  <c r="P162" i="3"/>
  <c r="O162" i="3"/>
  <c r="N162" i="3"/>
  <c r="S162" i="3"/>
  <c r="M162" i="3"/>
  <c r="K162" i="3"/>
  <c r="J162" i="3"/>
  <c r="A162" i="3"/>
  <c r="U162" i="3"/>
  <c r="Q161" i="3"/>
  <c r="P161" i="3"/>
  <c r="O161" i="3"/>
  <c r="N161" i="3"/>
  <c r="S161" i="3"/>
  <c r="M161" i="3"/>
  <c r="K161" i="3"/>
  <c r="J161" i="3"/>
  <c r="A161" i="3"/>
  <c r="U161" i="3"/>
  <c r="Q160" i="3"/>
  <c r="P160" i="3"/>
  <c r="O160" i="3"/>
  <c r="N160" i="3"/>
  <c r="M160" i="3"/>
  <c r="K160" i="3"/>
  <c r="J160" i="3"/>
  <c r="A160" i="3"/>
  <c r="U160" i="3"/>
  <c r="Q159" i="3"/>
  <c r="P159" i="3"/>
  <c r="O159" i="3"/>
  <c r="N159" i="3"/>
  <c r="S159" i="3"/>
  <c r="M159" i="3"/>
  <c r="K159" i="3"/>
  <c r="J159" i="3"/>
  <c r="A159" i="3"/>
  <c r="U159" i="3"/>
  <c r="Q158" i="3"/>
  <c r="P158" i="3"/>
  <c r="O158" i="3"/>
  <c r="N158" i="3"/>
  <c r="S158" i="3"/>
  <c r="M158" i="3"/>
  <c r="K158" i="3"/>
  <c r="J158" i="3"/>
  <c r="A158" i="3"/>
  <c r="U158" i="3"/>
  <c r="Q157" i="3"/>
  <c r="P157" i="3"/>
  <c r="O157" i="3"/>
  <c r="N157" i="3"/>
  <c r="M157" i="3"/>
  <c r="K157" i="3"/>
  <c r="J157" i="3"/>
  <c r="A157" i="3"/>
  <c r="U157" i="3"/>
  <c r="Q156" i="3"/>
  <c r="P156" i="3"/>
  <c r="O156" i="3"/>
  <c r="N156" i="3"/>
  <c r="M156" i="3"/>
  <c r="K156" i="3"/>
  <c r="J156" i="3"/>
  <c r="A156" i="3"/>
  <c r="U156" i="3"/>
  <c r="Q155" i="3"/>
  <c r="P155" i="3"/>
  <c r="O155" i="3"/>
  <c r="N155" i="3"/>
  <c r="S155" i="3"/>
  <c r="M155" i="3"/>
  <c r="K155" i="3"/>
  <c r="J155" i="3"/>
  <c r="A155" i="3"/>
  <c r="U155" i="3"/>
  <c r="Q154" i="3"/>
  <c r="P154" i="3"/>
  <c r="O154" i="3"/>
  <c r="N154" i="3"/>
  <c r="S154" i="3"/>
  <c r="M154" i="3"/>
  <c r="K154" i="3"/>
  <c r="J154" i="3"/>
  <c r="A154" i="3"/>
  <c r="U154" i="3"/>
  <c r="Q153" i="3"/>
  <c r="P153" i="3"/>
  <c r="O153" i="3"/>
  <c r="N153" i="3"/>
  <c r="M153" i="3"/>
  <c r="K153" i="3"/>
  <c r="J153" i="3"/>
  <c r="A153" i="3"/>
  <c r="U153" i="3"/>
  <c r="Q152" i="3"/>
  <c r="P152" i="3"/>
  <c r="O152" i="3"/>
  <c r="N152" i="3"/>
  <c r="S152" i="3"/>
  <c r="M152" i="3"/>
  <c r="K152" i="3"/>
  <c r="J152" i="3"/>
  <c r="A152" i="3"/>
  <c r="U152" i="3"/>
  <c r="Q151" i="3"/>
  <c r="P151" i="3"/>
  <c r="O151" i="3"/>
  <c r="N151" i="3"/>
  <c r="S151" i="3"/>
  <c r="M151" i="3"/>
  <c r="K151" i="3"/>
  <c r="J151" i="3"/>
  <c r="A151" i="3"/>
  <c r="U151" i="3"/>
  <c r="Q150" i="3"/>
  <c r="P150" i="3"/>
  <c r="O150" i="3"/>
  <c r="N150" i="3"/>
  <c r="M150" i="3"/>
  <c r="K150" i="3"/>
  <c r="J150" i="3"/>
  <c r="A150" i="3"/>
  <c r="U150" i="3"/>
  <c r="Q149" i="3"/>
  <c r="P149" i="3"/>
  <c r="O149" i="3"/>
  <c r="N149" i="3"/>
  <c r="S149" i="3"/>
  <c r="M149" i="3"/>
  <c r="K149" i="3"/>
  <c r="J149" i="3"/>
  <c r="A149" i="3"/>
  <c r="U149" i="3"/>
  <c r="Q148" i="3"/>
  <c r="P148" i="3"/>
  <c r="O148" i="3"/>
  <c r="N148" i="3"/>
  <c r="S148" i="3"/>
  <c r="M148" i="3"/>
  <c r="K148" i="3"/>
  <c r="J148" i="3"/>
  <c r="A148" i="3"/>
  <c r="U148" i="3"/>
  <c r="Q147" i="3"/>
  <c r="P147" i="3"/>
  <c r="O147" i="3"/>
  <c r="N147" i="3"/>
  <c r="S147" i="3"/>
  <c r="M147" i="3"/>
  <c r="K147" i="3"/>
  <c r="J147" i="3"/>
  <c r="A147" i="3"/>
  <c r="U147" i="3"/>
  <c r="Q146" i="3"/>
  <c r="P146" i="3"/>
  <c r="O146" i="3"/>
  <c r="N146" i="3"/>
  <c r="S146" i="3"/>
  <c r="M146" i="3"/>
  <c r="K146" i="3"/>
  <c r="J146" i="3"/>
  <c r="A146" i="3"/>
  <c r="U146" i="3"/>
  <c r="Q145" i="3"/>
  <c r="P145" i="3"/>
  <c r="O145" i="3"/>
  <c r="N145" i="3"/>
  <c r="M145" i="3"/>
  <c r="K145" i="3"/>
  <c r="J145" i="3"/>
  <c r="A145" i="3"/>
  <c r="U145" i="3"/>
  <c r="Q144" i="3"/>
  <c r="P144" i="3"/>
  <c r="O144" i="3"/>
  <c r="N144" i="3"/>
  <c r="M144" i="3"/>
  <c r="K144" i="3"/>
  <c r="J144" i="3"/>
  <c r="A144" i="3"/>
  <c r="U144" i="3"/>
  <c r="Q143" i="3"/>
  <c r="P143" i="3"/>
  <c r="O143" i="3"/>
  <c r="N143" i="3"/>
  <c r="S143" i="3"/>
  <c r="M143" i="3"/>
  <c r="K143" i="3"/>
  <c r="J143" i="3"/>
  <c r="A143" i="3"/>
  <c r="U143" i="3"/>
  <c r="Q142" i="3"/>
  <c r="P142" i="3"/>
  <c r="O142" i="3"/>
  <c r="N142" i="3"/>
  <c r="S142" i="3"/>
  <c r="M142" i="3"/>
  <c r="K142" i="3"/>
  <c r="J142" i="3"/>
  <c r="A142" i="3"/>
  <c r="U142" i="3"/>
  <c r="Q141" i="3"/>
  <c r="P141" i="3"/>
  <c r="O141" i="3"/>
  <c r="N141" i="3"/>
  <c r="S141" i="3"/>
  <c r="M141" i="3"/>
  <c r="K141" i="3"/>
  <c r="J141" i="3"/>
  <c r="A141" i="3"/>
  <c r="U141" i="3"/>
  <c r="Q140" i="3"/>
  <c r="P140" i="3"/>
  <c r="O140" i="3"/>
  <c r="N140" i="3"/>
  <c r="S140" i="3"/>
  <c r="M140" i="3"/>
  <c r="K140" i="3"/>
  <c r="J140" i="3"/>
  <c r="A140" i="3"/>
  <c r="U140" i="3"/>
  <c r="Q139" i="3"/>
  <c r="P139" i="3"/>
  <c r="O139" i="3"/>
  <c r="N139" i="3"/>
  <c r="S139" i="3"/>
  <c r="M139" i="3"/>
  <c r="K139" i="3"/>
  <c r="J139" i="3"/>
  <c r="A139" i="3"/>
  <c r="U139" i="3"/>
  <c r="Q138" i="3"/>
  <c r="P138" i="3"/>
  <c r="O138" i="3"/>
  <c r="N138" i="3"/>
  <c r="S138" i="3"/>
  <c r="M138" i="3"/>
  <c r="K138" i="3"/>
  <c r="J138" i="3"/>
  <c r="A138" i="3"/>
  <c r="U138" i="3"/>
  <c r="Q137" i="3"/>
  <c r="P137" i="3"/>
  <c r="O137" i="3"/>
  <c r="N137" i="3"/>
  <c r="S137" i="3"/>
  <c r="M137" i="3"/>
  <c r="K137" i="3"/>
  <c r="J137" i="3"/>
  <c r="A137" i="3"/>
  <c r="U137" i="3"/>
  <c r="Q136" i="3"/>
  <c r="P136" i="3"/>
  <c r="O136" i="3"/>
  <c r="N136" i="3"/>
  <c r="S136" i="3"/>
  <c r="M136" i="3"/>
  <c r="K136" i="3"/>
  <c r="J136" i="3"/>
  <c r="A136" i="3"/>
  <c r="U136" i="3"/>
  <c r="Q135" i="3"/>
  <c r="P135" i="3"/>
  <c r="O135" i="3"/>
  <c r="N135" i="3"/>
  <c r="S135" i="3"/>
  <c r="M135" i="3"/>
  <c r="K135" i="3"/>
  <c r="J135" i="3"/>
  <c r="A135" i="3"/>
  <c r="U135" i="3"/>
  <c r="Q134" i="3"/>
  <c r="P134" i="3"/>
  <c r="O134" i="3"/>
  <c r="N134" i="3"/>
  <c r="S134" i="3"/>
  <c r="M134" i="3"/>
  <c r="K134" i="3"/>
  <c r="J134" i="3"/>
  <c r="A134" i="3"/>
  <c r="U134" i="3"/>
  <c r="Q133" i="3"/>
  <c r="P133" i="3"/>
  <c r="O133" i="3"/>
  <c r="N133" i="3"/>
  <c r="M133" i="3"/>
  <c r="K133" i="3"/>
  <c r="J133" i="3"/>
  <c r="A133" i="3"/>
  <c r="U133" i="3"/>
  <c r="Q132" i="3"/>
  <c r="P132" i="3"/>
  <c r="O132" i="3"/>
  <c r="N132" i="3"/>
  <c r="S132" i="3"/>
  <c r="M132" i="3"/>
  <c r="K132" i="3"/>
  <c r="J132" i="3"/>
  <c r="A132" i="3"/>
  <c r="U132" i="3"/>
  <c r="Q131" i="3"/>
  <c r="P131" i="3"/>
  <c r="O131" i="3"/>
  <c r="N131" i="3"/>
  <c r="M131" i="3"/>
  <c r="K131" i="3"/>
  <c r="J131" i="3"/>
  <c r="A131" i="3"/>
  <c r="U131" i="3"/>
  <c r="Q130" i="3"/>
  <c r="P130" i="3"/>
  <c r="O130" i="3"/>
  <c r="N130" i="3"/>
  <c r="S130" i="3"/>
  <c r="M130" i="3"/>
  <c r="K130" i="3"/>
  <c r="J130" i="3"/>
  <c r="A130" i="3"/>
  <c r="U130" i="3"/>
  <c r="Q129" i="3"/>
  <c r="P129" i="3"/>
  <c r="O129" i="3"/>
  <c r="N129" i="3"/>
  <c r="S129" i="3"/>
  <c r="M129" i="3"/>
  <c r="K129" i="3"/>
  <c r="J129" i="3"/>
  <c r="A129" i="3"/>
  <c r="U129" i="3"/>
  <c r="Q128" i="3"/>
  <c r="P128" i="3"/>
  <c r="O128" i="3"/>
  <c r="N128" i="3"/>
  <c r="S128" i="3"/>
  <c r="M128" i="3"/>
  <c r="K128" i="3"/>
  <c r="J128" i="3"/>
  <c r="A128" i="3"/>
  <c r="U128" i="3"/>
  <c r="Q127" i="3"/>
  <c r="P127" i="3"/>
  <c r="O127" i="3"/>
  <c r="N127" i="3"/>
  <c r="M127" i="3"/>
  <c r="K127" i="3"/>
  <c r="J127" i="3"/>
  <c r="A127" i="3"/>
  <c r="U127" i="3"/>
  <c r="Q126" i="3"/>
  <c r="P126" i="3"/>
  <c r="O126" i="3"/>
  <c r="N126" i="3"/>
  <c r="S126" i="3"/>
  <c r="M126" i="3"/>
  <c r="K126" i="3"/>
  <c r="J126" i="3"/>
  <c r="A126" i="3"/>
  <c r="U126" i="3"/>
  <c r="Q125" i="3"/>
  <c r="P125" i="3"/>
  <c r="O125" i="3"/>
  <c r="N125" i="3"/>
  <c r="S125" i="3"/>
  <c r="M125" i="3"/>
  <c r="K125" i="3"/>
  <c r="J125" i="3"/>
  <c r="A125" i="3"/>
  <c r="U125" i="3"/>
  <c r="Q124" i="3"/>
  <c r="P124" i="3"/>
  <c r="O124" i="3"/>
  <c r="N124" i="3"/>
  <c r="S124" i="3"/>
  <c r="M124" i="3"/>
  <c r="K124" i="3"/>
  <c r="J124" i="3"/>
  <c r="A124" i="3"/>
  <c r="U124" i="3"/>
  <c r="Q123" i="3"/>
  <c r="P123" i="3"/>
  <c r="O123" i="3"/>
  <c r="N123" i="3"/>
  <c r="S123" i="3"/>
  <c r="M123" i="3"/>
  <c r="K123" i="3"/>
  <c r="J123" i="3"/>
  <c r="A123" i="3"/>
  <c r="U123" i="3"/>
  <c r="Q122" i="3"/>
  <c r="P122" i="3"/>
  <c r="O122" i="3"/>
  <c r="N122" i="3"/>
  <c r="S122" i="3"/>
  <c r="M122" i="3"/>
  <c r="K122" i="3"/>
  <c r="J122" i="3"/>
  <c r="A122" i="3"/>
  <c r="U122" i="3"/>
  <c r="Q121" i="3"/>
  <c r="P121" i="3"/>
  <c r="O121" i="3"/>
  <c r="N121" i="3"/>
  <c r="S121" i="3"/>
  <c r="M121" i="3"/>
  <c r="K121" i="3"/>
  <c r="J121" i="3"/>
  <c r="A121" i="3"/>
  <c r="U121" i="3"/>
  <c r="Q120" i="3"/>
  <c r="P120" i="3"/>
  <c r="O120" i="3"/>
  <c r="N120" i="3"/>
  <c r="S120" i="3"/>
  <c r="M120" i="3"/>
  <c r="K120" i="3"/>
  <c r="J120" i="3"/>
  <c r="A120" i="3"/>
  <c r="U120" i="3"/>
  <c r="Q119" i="3"/>
  <c r="P119" i="3"/>
  <c r="O119" i="3"/>
  <c r="N119" i="3"/>
  <c r="M119" i="3"/>
  <c r="K119" i="3"/>
  <c r="J119" i="3"/>
  <c r="A119" i="3"/>
  <c r="U119" i="3"/>
  <c r="Q118" i="3"/>
  <c r="P118" i="3"/>
  <c r="O118" i="3"/>
  <c r="N118" i="3"/>
  <c r="S118" i="3"/>
  <c r="M118" i="3"/>
  <c r="K118" i="3"/>
  <c r="J118" i="3"/>
  <c r="A118" i="3"/>
  <c r="U118" i="3"/>
  <c r="Q117" i="3"/>
  <c r="P117" i="3"/>
  <c r="O117" i="3"/>
  <c r="N117" i="3"/>
  <c r="S117" i="3"/>
  <c r="M117" i="3"/>
  <c r="K117" i="3"/>
  <c r="J117" i="3"/>
  <c r="A117" i="3"/>
  <c r="U117" i="3"/>
  <c r="Q116" i="3"/>
  <c r="P116" i="3"/>
  <c r="O116" i="3"/>
  <c r="N116" i="3"/>
  <c r="S116" i="3"/>
  <c r="M116" i="3"/>
  <c r="K116" i="3"/>
  <c r="J116" i="3"/>
  <c r="A116" i="3"/>
  <c r="U116" i="3"/>
  <c r="Q115" i="3"/>
  <c r="P115" i="3"/>
  <c r="O115" i="3"/>
  <c r="N115" i="3"/>
  <c r="M115" i="3"/>
  <c r="K115" i="3"/>
  <c r="J115" i="3"/>
  <c r="A115" i="3"/>
  <c r="U115" i="3"/>
  <c r="Q114" i="3"/>
  <c r="P114" i="3"/>
  <c r="O114" i="3"/>
  <c r="N114" i="3"/>
  <c r="S114" i="3"/>
  <c r="M114" i="3"/>
  <c r="K114" i="3"/>
  <c r="J114" i="3"/>
  <c r="A114" i="3"/>
  <c r="U114" i="3"/>
  <c r="Q113" i="3"/>
  <c r="P113" i="3"/>
  <c r="O113" i="3"/>
  <c r="N113" i="3"/>
  <c r="S113" i="3"/>
  <c r="M113" i="3"/>
  <c r="K113" i="3"/>
  <c r="J113" i="3"/>
  <c r="A113" i="3"/>
  <c r="U113" i="3"/>
  <c r="Q112" i="3"/>
  <c r="P112" i="3"/>
  <c r="O112" i="3"/>
  <c r="N112" i="3"/>
  <c r="M112" i="3"/>
  <c r="K112" i="3"/>
  <c r="J112" i="3"/>
  <c r="A112" i="3"/>
  <c r="U112" i="3"/>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Y311" i="4"/>
  <c r="Y310" i="4"/>
  <c r="Y309" i="4"/>
  <c r="Y308" i="4"/>
  <c r="Y307" i="4"/>
  <c r="Y306" i="4"/>
  <c r="Y305" i="4"/>
  <c r="Y304" i="4"/>
  <c r="Y303" i="4"/>
  <c r="Y302" i="4"/>
  <c r="Y301" i="4"/>
  <c r="Y300" i="4"/>
  <c r="Y299" i="4"/>
  <c r="Y298" i="4"/>
  <c r="Y297" i="4"/>
  <c r="Y296" i="4"/>
  <c r="Y295" i="4"/>
  <c r="Y294" i="4"/>
  <c r="Y293" i="4"/>
  <c r="Y292" i="4"/>
  <c r="Y291" i="4"/>
  <c r="Y290" i="4"/>
  <c r="Y289" i="4"/>
  <c r="Y288" i="4"/>
  <c r="Y287" i="4"/>
  <c r="Y286" i="4"/>
  <c r="Y285" i="4"/>
  <c r="Y284" i="4"/>
  <c r="Y283" i="4"/>
  <c r="Y282" i="4"/>
  <c r="Y281" i="4"/>
  <c r="Y280" i="4"/>
  <c r="Y279" i="4"/>
  <c r="Y278" i="4"/>
  <c r="Y277" i="4"/>
  <c r="Y276" i="4"/>
  <c r="Y275" i="4"/>
  <c r="Y274" i="4"/>
  <c r="Y273" i="4"/>
  <c r="Y272" i="4"/>
  <c r="Y271" i="4"/>
  <c r="Y270" i="4"/>
  <c r="Y269" i="4"/>
  <c r="Y268" i="4"/>
  <c r="Y267" i="4"/>
  <c r="Y266" i="4"/>
  <c r="Y265" i="4"/>
  <c r="Y264" i="4"/>
  <c r="Y263" i="4"/>
  <c r="Y262" i="4"/>
  <c r="Y261" i="4"/>
  <c r="Y260" i="4"/>
  <c r="Y259" i="4"/>
  <c r="Y258" i="4"/>
  <c r="Y257"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B311" i="4"/>
  <c r="B310" i="4"/>
  <c r="B309" i="4"/>
  <c r="B308" i="4"/>
  <c r="E308" i="4"/>
  <c r="B307" i="4"/>
  <c r="H307" i="4"/>
  <c r="B306" i="4"/>
  <c r="I306" i="4"/>
  <c r="B305" i="4"/>
  <c r="B304" i="4"/>
  <c r="E304" i="4"/>
  <c r="B303" i="4"/>
  <c r="B302" i="4"/>
  <c r="B301" i="4"/>
  <c r="I301" i="4"/>
  <c r="B300" i="4"/>
  <c r="B299" i="4"/>
  <c r="B298" i="4"/>
  <c r="B297" i="4"/>
  <c r="B296" i="4"/>
  <c r="B295" i="4"/>
  <c r="E295" i="4"/>
  <c r="B294" i="4"/>
  <c r="B293" i="4"/>
  <c r="E293" i="4"/>
  <c r="B292" i="4"/>
  <c r="B291" i="4"/>
  <c r="B290" i="4"/>
  <c r="B289" i="4"/>
  <c r="B288" i="4"/>
  <c r="B287" i="4"/>
  <c r="B286" i="4"/>
  <c r="B285" i="4"/>
  <c r="B284" i="4"/>
  <c r="E284" i="4"/>
  <c r="B283" i="4"/>
  <c r="B282" i="4"/>
  <c r="B281" i="4"/>
  <c r="B280" i="4"/>
  <c r="F280" i="4"/>
  <c r="B279" i="4"/>
  <c r="B278" i="4"/>
  <c r="I278" i="4"/>
  <c r="B277" i="4"/>
  <c r="B276" i="4"/>
  <c r="J276" i="4"/>
  <c r="B275" i="4"/>
  <c r="B274" i="4"/>
  <c r="E274" i="4"/>
  <c r="B273" i="4"/>
  <c r="B272" i="4"/>
  <c r="B271" i="4"/>
  <c r="B270" i="4"/>
  <c r="B269" i="4"/>
  <c r="B268" i="4"/>
  <c r="B267" i="4"/>
  <c r="B266" i="4"/>
  <c r="B265" i="4"/>
  <c r="B264" i="4"/>
  <c r="B263" i="4"/>
  <c r="B262" i="4"/>
  <c r="B261" i="4"/>
  <c r="F261" i="4"/>
  <c r="B260" i="4"/>
  <c r="B259" i="4"/>
  <c r="B258" i="4"/>
  <c r="I258" i="4"/>
  <c r="B257" i="4"/>
  <c r="B256" i="4"/>
  <c r="B255" i="4"/>
  <c r="C255" i="4"/>
  <c r="B254" i="4"/>
  <c r="B253" i="4"/>
  <c r="B252" i="4"/>
  <c r="B251" i="4"/>
  <c r="F251" i="4"/>
  <c r="B250" i="4"/>
  <c r="B249" i="4"/>
  <c r="B248" i="4"/>
  <c r="B247" i="4"/>
  <c r="J247" i="4"/>
  <c r="B246" i="4"/>
  <c r="I246" i="4"/>
  <c r="B245" i="4"/>
  <c r="B244" i="4"/>
  <c r="B243" i="4"/>
  <c r="I243" i="4"/>
  <c r="B242" i="4"/>
  <c r="E242" i="4"/>
  <c r="B241" i="4"/>
  <c r="B240" i="4"/>
  <c r="B239" i="4"/>
  <c r="B238" i="4"/>
  <c r="B237" i="4"/>
  <c r="B236" i="4"/>
  <c r="B235" i="4"/>
  <c r="B234" i="4"/>
  <c r="B233" i="4"/>
  <c r="B232" i="4"/>
  <c r="B231" i="4"/>
  <c r="I231" i="4"/>
  <c r="B230" i="4"/>
  <c r="L230" i="4"/>
  <c r="B229" i="4"/>
  <c r="L229" i="4"/>
  <c r="B228" i="4"/>
  <c r="B227" i="4"/>
  <c r="D227" i="4"/>
  <c r="B226" i="4"/>
  <c r="B225" i="4"/>
  <c r="B224" i="4"/>
  <c r="B223" i="4"/>
  <c r="L223" i="4"/>
  <c r="B222" i="4"/>
  <c r="E222" i="4"/>
  <c r="B221" i="4"/>
  <c r="B220" i="4"/>
  <c r="B219" i="4"/>
  <c r="B218" i="4"/>
  <c r="C218" i="4"/>
  <c r="B217" i="4"/>
  <c r="B216" i="4"/>
  <c r="B215" i="4"/>
  <c r="B214" i="4"/>
  <c r="B213" i="4"/>
  <c r="B212" i="4"/>
  <c r="F212" i="4"/>
  <c r="B211" i="4"/>
  <c r="B210" i="4"/>
  <c r="L210" i="4"/>
  <c r="B209" i="4"/>
  <c r="B208" i="4"/>
  <c r="B207" i="4"/>
  <c r="I207" i="4"/>
  <c r="B206" i="4"/>
  <c r="D206" i="4"/>
  <c r="B205" i="4"/>
  <c r="J205" i="4"/>
  <c r="B204" i="4"/>
  <c r="B203" i="4"/>
  <c r="B202" i="4"/>
  <c r="B201" i="4"/>
  <c r="D201" i="4"/>
  <c r="B200" i="4"/>
  <c r="B199" i="4"/>
  <c r="B198" i="4"/>
  <c r="B197" i="4"/>
  <c r="B196" i="4"/>
  <c r="F196" i="4"/>
  <c r="B195" i="4"/>
  <c r="C195" i="4"/>
  <c r="B194" i="4"/>
  <c r="B193" i="4"/>
  <c r="B192" i="4"/>
  <c r="B191" i="4"/>
  <c r="B190" i="4"/>
  <c r="B189" i="4"/>
  <c r="B188" i="4"/>
  <c r="C188" i="4"/>
  <c r="B187" i="4"/>
  <c r="B186" i="4"/>
  <c r="B185" i="4"/>
  <c r="B184" i="4"/>
  <c r="B183" i="4"/>
  <c r="C183" i="4"/>
  <c r="B182" i="4"/>
  <c r="D182" i="4"/>
  <c r="B181" i="4"/>
  <c r="B180" i="4"/>
  <c r="H180" i="4"/>
  <c r="B179" i="4"/>
  <c r="B178" i="4"/>
  <c r="B177" i="4"/>
  <c r="B176" i="4"/>
  <c r="J176" i="4"/>
  <c r="B175" i="4"/>
  <c r="B174" i="4"/>
  <c r="B173" i="4"/>
  <c r="B172" i="4"/>
  <c r="B171" i="4"/>
  <c r="B170" i="4"/>
  <c r="B169" i="4"/>
  <c r="B168" i="4"/>
  <c r="B167" i="4"/>
  <c r="I167" i="4"/>
  <c r="B166" i="4"/>
  <c r="B165" i="4"/>
  <c r="B164" i="4"/>
  <c r="L164" i="4"/>
  <c r="B163" i="4"/>
  <c r="B162" i="4"/>
  <c r="B161" i="4"/>
  <c r="I161" i="4"/>
  <c r="B160" i="4"/>
  <c r="B159" i="4"/>
  <c r="E159" i="4"/>
  <c r="B158" i="4"/>
  <c r="G158" i="4"/>
  <c r="B157" i="4"/>
  <c r="B156" i="4"/>
  <c r="B155" i="4"/>
  <c r="G155" i="4"/>
  <c r="B154" i="4"/>
  <c r="B153" i="4"/>
  <c r="B152" i="4"/>
  <c r="B151" i="4"/>
  <c r="B150" i="4"/>
  <c r="B149" i="4"/>
  <c r="B148" i="4"/>
  <c r="B147" i="4"/>
  <c r="J147" i="4"/>
  <c r="B146" i="4"/>
  <c r="B145" i="4"/>
  <c r="B144" i="4"/>
  <c r="B143" i="4"/>
  <c r="D143" i="4"/>
  <c r="B142" i="4"/>
  <c r="B141" i="4"/>
  <c r="B140" i="4"/>
  <c r="B139" i="4"/>
  <c r="B138" i="4"/>
  <c r="B137" i="4"/>
  <c r="B136" i="4"/>
  <c r="H136" i="4"/>
  <c r="B135" i="4"/>
  <c r="B134" i="4"/>
  <c r="J134" i="4"/>
  <c r="B133" i="4"/>
  <c r="E133" i="4"/>
  <c r="B132" i="4"/>
  <c r="B131" i="4"/>
  <c r="D131" i="4"/>
  <c r="B130" i="4"/>
  <c r="C130" i="4"/>
  <c r="B129" i="4"/>
  <c r="B128" i="4"/>
  <c r="M128" i="4"/>
  <c r="B127" i="4"/>
  <c r="B126" i="4"/>
  <c r="J126" i="4"/>
  <c r="B125" i="4"/>
  <c r="M125" i="4"/>
  <c r="B124" i="4"/>
  <c r="B123" i="4"/>
  <c r="B122" i="4"/>
  <c r="L122" i="4"/>
  <c r="B121" i="4"/>
  <c r="B120" i="4"/>
  <c r="B119" i="4"/>
  <c r="H119" i="4"/>
  <c r="B118" i="4"/>
  <c r="B117" i="4"/>
  <c r="B116" i="4"/>
  <c r="B115" i="4"/>
  <c r="H115" i="4"/>
  <c r="B114" i="4"/>
  <c r="B113" i="4"/>
  <c r="H113" i="4"/>
  <c r="B112" i="4"/>
  <c r="B111" i="4"/>
  <c r="B110" i="4"/>
  <c r="B109" i="4"/>
  <c r="B108" i="4"/>
  <c r="B107" i="4"/>
  <c r="D107" i="4"/>
  <c r="B106" i="4"/>
  <c r="B105" i="4"/>
  <c r="B104" i="4"/>
  <c r="I104" i="4"/>
  <c r="B103" i="4"/>
  <c r="I103" i="4"/>
  <c r="B102" i="4"/>
  <c r="B101" i="4"/>
  <c r="B100" i="4"/>
  <c r="B99" i="4"/>
  <c r="D99" i="4"/>
  <c r="B98" i="4"/>
  <c r="B97" i="4"/>
  <c r="B96" i="4"/>
  <c r="B95" i="4"/>
  <c r="B94" i="4"/>
  <c r="B93" i="4"/>
  <c r="B92" i="4"/>
  <c r="B91" i="4"/>
  <c r="B90" i="4"/>
  <c r="B89" i="4"/>
  <c r="J89" i="4"/>
  <c r="B88" i="4"/>
  <c r="B87" i="4"/>
  <c r="D87" i="4"/>
  <c r="B86" i="4"/>
  <c r="B85" i="4"/>
  <c r="B84" i="4"/>
  <c r="B83" i="4"/>
  <c r="B82" i="4"/>
  <c r="B81" i="4"/>
  <c r="B80" i="4"/>
  <c r="M80" i="4"/>
  <c r="B79" i="4"/>
  <c r="B78" i="4"/>
  <c r="J78" i="4"/>
  <c r="B77" i="4"/>
  <c r="B76" i="4"/>
  <c r="B75" i="4"/>
  <c r="B74" i="4"/>
  <c r="D74" i="4"/>
  <c r="B73" i="4"/>
  <c r="F73" i="4"/>
  <c r="B72" i="4"/>
  <c r="B71" i="4"/>
  <c r="B70" i="4"/>
  <c r="B69" i="4"/>
  <c r="F69" i="4"/>
  <c r="B68" i="4"/>
  <c r="B67" i="4"/>
  <c r="B66" i="4"/>
  <c r="F66" i="4"/>
  <c r="B65" i="4"/>
  <c r="B64" i="4"/>
  <c r="B63" i="4"/>
  <c r="B62" i="4"/>
  <c r="J62" i="4"/>
  <c r="B61" i="4"/>
  <c r="B60" i="4"/>
  <c r="B59" i="4"/>
  <c r="D59" i="4"/>
  <c r="B58" i="4"/>
  <c r="B57" i="4"/>
  <c r="B56" i="4"/>
  <c r="B55" i="4"/>
  <c r="B54" i="4"/>
  <c r="B53" i="4"/>
  <c r="F53" i="4"/>
  <c r="B52" i="4"/>
  <c r="B51" i="4"/>
  <c r="I51" i="4"/>
  <c r="B50" i="4"/>
  <c r="I50" i="4"/>
  <c r="B49" i="4"/>
  <c r="J49" i="4"/>
  <c r="B48" i="4"/>
  <c r="B47" i="4"/>
  <c r="B46" i="4"/>
  <c r="B45" i="4"/>
  <c r="B44" i="4"/>
  <c r="B43" i="4"/>
  <c r="B42" i="4"/>
  <c r="B41" i="4"/>
  <c r="F41" i="4"/>
  <c r="B40" i="4"/>
  <c r="G40" i="4"/>
  <c r="B39" i="4"/>
  <c r="B38" i="4"/>
  <c r="B37" i="4"/>
  <c r="B36" i="4"/>
  <c r="B35" i="4"/>
  <c r="E35" i="4"/>
  <c r="B34" i="4"/>
  <c r="B33" i="4"/>
  <c r="B32" i="4"/>
  <c r="B31" i="4"/>
  <c r="B30" i="4"/>
  <c r="B29" i="4"/>
  <c r="B28" i="4"/>
  <c r="B27" i="4"/>
  <c r="B26" i="4"/>
  <c r="B25" i="4"/>
  <c r="B24" i="4"/>
  <c r="B23" i="4"/>
  <c r="B22" i="4"/>
  <c r="B21" i="4"/>
  <c r="B20" i="4"/>
  <c r="E20" i="4"/>
  <c r="B19" i="4"/>
  <c r="B18" i="4"/>
  <c r="B17" i="4"/>
  <c r="B16" i="4"/>
  <c r="B15" i="4"/>
  <c r="B14" i="4"/>
  <c r="B13"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Y12" i="4"/>
  <c r="T12" i="3"/>
  <c r="A311" i="4"/>
  <c r="A310" i="4"/>
  <c r="A300" i="5"/>
  <c r="A309" i="4"/>
  <c r="A308" i="4"/>
  <c r="A307" i="4"/>
  <c r="A306" i="4"/>
  <c r="A305" i="4"/>
  <c r="A304" i="4"/>
  <c r="A303" i="4"/>
  <c r="A302" i="4"/>
  <c r="A301" i="4"/>
  <c r="A300" i="4"/>
  <c r="A299" i="4"/>
  <c r="A289" i="5"/>
  <c r="A298" i="4"/>
  <c r="A297" i="4"/>
  <c r="A296" i="4"/>
  <c r="A295" i="4"/>
  <c r="AK295" i="4"/>
  <c r="A294" i="4"/>
  <c r="AK294" i="4"/>
  <c r="A293" i="4"/>
  <c r="AK293" i="4"/>
  <c r="A292" i="4"/>
  <c r="A291" i="4"/>
  <c r="A290" i="4"/>
  <c r="A289" i="4"/>
  <c r="A279" i="5"/>
  <c r="L279" i="5"/>
  <c r="A288" i="4"/>
  <c r="A287" i="4"/>
  <c r="A286" i="4"/>
  <c r="A285" i="4"/>
  <c r="A284" i="4"/>
  <c r="A283" i="4"/>
  <c r="A282" i="4"/>
  <c r="A281" i="4"/>
  <c r="A280" i="4"/>
  <c r="A279" i="4"/>
  <c r="A278" i="4"/>
  <c r="A268" i="5"/>
  <c r="AK278" i="4"/>
  <c r="A277" i="4"/>
  <c r="AK277" i="4"/>
  <c r="A276" i="4"/>
  <c r="A275" i="4"/>
  <c r="A274" i="4"/>
  <c r="A273" i="4"/>
  <c r="A263" i="5"/>
  <c r="G263" i="5"/>
  <c r="A272" i="4"/>
  <c r="A262" i="5"/>
  <c r="A271" i="4"/>
  <c r="AK271" i="4"/>
  <c r="A270" i="4"/>
  <c r="A269" i="4"/>
  <c r="A268" i="4"/>
  <c r="A267" i="4"/>
  <c r="AK267" i="4"/>
  <c r="A266" i="4"/>
  <c r="A265" i="4"/>
  <c r="A264" i="4"/>
  <c r="A263" i="4"/>
  <c r="A262" i="4"/>
  <c r="A261" i="4"/>
  <c r="A260" i="4"/>
  <c r="A259" i="4"/>
  <c r="AK259" i="4"/>
  <c r="A258" i="4"/>
  <c r="AK258" i="4"/>
  <c r="A257" i="4"/>
  <c r="A256" i="4"/>
  <c r="A255" i="4"/>
  <c r="A254" i="4"/>
  <c r="A253" i="4"/>
  <c r="A252" i="4"/>
  <c r="A242" i="5"/>
  <c r="A251" i="4"/>
  <c r="A250" i="4"/>
  <c r="A249" i="4"/>
  <c r="A248" i="4"/>
  <c r="A247" i="4"/>
  <c r="A237" i="5"/>
  <c r="A246" i="4"/>
  <c r="A245" i="4"/>
  <c r="AK245" i="4"/>
  <c r="A244" i="4"/>
  <c r="A243" i="4"/>
  <c r="A242" i="4"/>
  <c r="AK242" i="4"/>
  <c r="A241" i="4"/>
  <c r="AK241" i="4"/>
  <c r="A240" i="4"/>
  <c r="A230" i="5"/>
  <c r="A239" i="4"/>
  <c r="A238" i="4"/>
  <c r="A237" i="4"/>
  <c r="AK237" i="4"/>
  <c r="A236" i="4"/>
  <c r="A235" i="4"/>
  <c r="A234" i="4"/>
  <c r="A233" i="4"/>
  <c r="A232" i="4"/>
  <c r="AK232" i="4"/>
  <c r="A231" i="4"/>
  <c r="A230" i="4"/>
  <c r="A220" i="5"/>
  <c r="A229" i="4"/>
  <c r="A228" i="4"/>
  <c r="A227" i="4"/>
  <c r="A226" i="4"/>
  <c r="A225" i="4"/>
  <c r="AK225" i="4"/>
  <c r="A224" i="4"/>
  <c r="A223" i="4"/>
  <c r="A213" i="5"/>
  <c r="A222" i="4"/>
  <c r="A221" i="4"/>
  <c r="A220" i="4"/>
  <c r="AK220" i="4"/>
  <c r="A219" i="4"/>
  <c r="A218" i="4"/>
  <c r="A217" i="4"/>
  <c r="A216" i="4"/>
  <c r="A215" i="4"/>
  <c r="A205" i="5"/>
  <c r="A214" i="4"/>
  <c r="A213" i="4"/>
  <c r="A212" i="4"/>
  <c r="A211" i="4"/>
  <c r="A210" i="4"/>
  <c r="A209" i="4"/>
  <c r="A208" i="4"/>
  <c r="A207" i="4"/>
  <c r="A197" i="5"/>
  <c r="A206" i="4"/>
  <c r="A205" i="4"/>
  <c r="A204" i="4"/>
  <c r="A203" i="4"/>
  <c r="A202" i="4"/>
  <c r="A201" i="4"/>
  <c r="A200" i="4"/>
  <c r="A199" i="4"/>
  <c r="A198" i="4"/>
  <c r="A197" i="4"/>
  <c r="A187" i="5"/>
  <c r="A196" i="4"/>
  <c r="A195" i="4"/>
  <c r="AK195" i="4"/>
  <c r="A194" i="4"/>
  <c r="A193" i="4"/>
  <c r="A192" i="4"/>
  <c r="A191" i="4"/>
  <c r="A190" i="4"/>
  <c r="AK190" i="4"/>
  <c r="A189" i="4"/>
  <c r="A188" i="4"/>
  <c r="A187" i="4"/>
  <c r="AK187" i="4"/>
  <c r="A186" i="4"/>
  <c r="A185" i="4"/>
  <c r="A184" i="4"/>
  <c r="A183" i="4"/>
  <c r="A182" i="4"/>
  <c r="A181" i="4"/>
  <c r="A180" i="4"/>
  <c r="AK180" i="4"/>
  <c r="A179" i="4"/>
  <c r="A169" i="5"/>
  <c r="A178" i="4"/>
  <c r="A177" i="4"/>
  <c r="A176" i="4"/>
  <c r="A175" i="4"/>
  <c r="A174" i="4"/>
  <c r="A164" i="5"/>
  <c r="A173" i="4"/>
  <c r="A163" i="5"/>
  <c r="A172" i="4"/>
  <c r="A171" i="4"/>
  <c r="A170" i="4"/>
  <c r="A169" i="4"/>
  <c r="A159" i="5"/>
  <c r="A168" i="4"/>
  <c r="A158" i="5"/>
  <c r="A167" i="4"/>
  <c r="AK167" i="4"/>
  <c r="A166" i="4"/>
  <c r="A165" i="4"/>
  <c r="A155" i="5"/>
  <c r="A164" i="4"/>
  <c r="A163" i="4"/>
  <c r="A162" i="4"/>
  <c r="AK162" i="4"/>
  <c r="A161" i="4"/>
  <c r="A160" i="4"/>
  <c r="A150" i="5"/>
  <c r="A159" i="4"/>
  <c r="AK159" i="4"/>
  <c r="A158" i="4"/>
  <c r="A157" i="4"/>
  <c r="AK157" i="4"/>
  <c r="A156" i="4"/>
  <c r="A146" i="5"/>
  <c r="A155" i="4"/>
  <c r="A145" i="5"/>
  <c r="A154" i="4"/>
  <c r="A153" i="4"/>
  <c r="A143" i="5"/>
  <c r="A152" i="4"/>
  <c r="A151" i="4"/>
  <c r="A150" i="4"/>
  <c r="AK150" i="4"/>
  <c r="A149" i="4"/>
  <c r="A148" i="4"/>
  <c r="A138" i="5"/>
  <c r="E138" i="5"/>
  <c r="A147" i="4"/>
  <c r="AK147" i="4"/>
  <c r="A146" i="4"/>
  <c r="AK146" i="4"/>
  <c r="A145" i="4"/>
  <c r="A144" i="4"/>
  <c r="A143" i="4"/>
  <c r="A142" i="4"/>
  <c r="A141" i="4"/>
  <c r="AK141" i="4"/>
  <c r="A140" i="4"/>
  <c r="A139" i="4"/>
  <c r="A138" i="4"/>
  <c r="A137" i="4"/>
  <c r="A136" i="4"/>
  <c r="A135" i="4"/>
  <c r="A134" i="4"/>
  <c r="A124" i="5"/>
  <c r="A133" i="4"/>
  <c r="A123" i="5"/>
  <c r="A132" i="4"/>
  <c r="AK132" i="4"/>
  <c r="A131" i="4"/>
  <c r="A130" i="4"/>
  <c r="A129" i="4"/>
  <c r="A128" i="4"/>
  <c r="A118" i="5"/>
  <c r="A127" i="4"/>
  <c r="A126" i="4"/>
  <c r="AK126" i="4"/>
  <c r="A125" i="4"/>
  <c r="AK125" i="4"/>
  <c r="A124" i="4"/>
  <c r="A114" i="5"/>
  <c r="A123" i="4"/>
  <c r="A122" i="4"/>
  <c r="A121" i="4"/>
  <c r="A111" i="5"/>
  <c r="A120" i="4"/>
  <c r="A119" i="4"/>
  <c r="A118" i="4"/>
  <c r="A117" i="4"/>
  <c r="A116" i="4"/>
  <c r="AK116" i="4"/>
  <c r="A115" i="4"/>
  <c r="A114" i="4"/>
  <c r="A113" i="4"/>
  <c r="A112" i="4"/>
  <c r="A111" i="4"/>
  <c r="A101" i="5"/>
  <c r="A110" i="4"/>
  <c r="A109" i="4"/>
  <c r="A108" i="4"/>
  <c r="AK108" i="4"/>
  <c r="A107" i="4"/>
  <c r="A97" i="5"/>
  <c r="A106" i="4"/>
  <c r="A105" i="4"/>
  <c r="A104" i="4"/>
  <c r="AK104" i="4"/>
  <c r="A103" i="4"/>
  <c r="A93" i="5"/>
  <c r="A102" i="4"/>
  <c r="A92" i="5"/>
  <c r="A101" i="4"/>
  <c r="A100" i="4"/>
  <c r="A99" i="4"/>
  <c r="AK99" i="4"/>
  <c r="A98" i="4"/>
  <c r="AK98" i="4"/>
  <c r="A97" i="4"/>
  <c r="A87" i="5"/>
  <c r="A96" i="4"/>
  <c r="A95" i="4"/>
  <c r="A94" i="4"/>
  <c r="A93" i="4"/>
  <c r="AK93" i="4"/>
  <c r="A92" i="4"/>
  <c r="A91" i="4"/>
  <c r="A90" i="4"/>
  <c r="A89" i="4"/>
  <c r="A88" i="4"/>
  <c r="AK88" i="4"/>
  <c r="A87" i="4"/>
  <c r="A86" i="4"/>
  <c r="A76" i="5"/>
  <c r="A85" i="4"/>
  <c r="A84" i="4"/>
  <c r="A83" i="4"/>
  <c r="A82" i="4"/>
  <c r="A81" i="4"/>
  <c r="A80" i="4"/>
  <c r="A79" i="4"/>
  <c r="AK79" i="4"/>
  <c r="A78" i="4"/>
  <c r="AK78" i="4"/>
  <c r="A77" i="4"/>
  <c r="A67" i="5"/>
  <c r="K67" i="5"/>
  <c r="A76" i="4"/>
  <c r="A66" i="5"/>
  <c r="A75" i="4"/>
  <c r="A65" i="5"/>
  <c r="A74" i="4"/>
  <c r="A73" i="4"/>
  <c r="A72" i="4"/>
  <c r="A71" i="4"/>
  <c r="AK71" i="4"/>
  <c r="A70" i="4"/>
  <c r="A60" i="5"/>
  <c r="A69" i="4"/>
  <c r="A68" i="4"/>
  <c r="A67" i="4"/>
  <c r="AK67" i="4"/>
  <c r="A66" i="4"/>
  <c r="A56" i="5"/>
  <c r="A65" i="4"/>
  <c r="A64" i="4"/>
  <c r="A63" i="4"/>
  <c r="AK63" i="4"/>
  <c r="A62" i="4"/>
  <c r="A52" i="5"/>
  <c r="A61" i="4"/>
  <c r="A60" i="4"/>
  <c r="A50" i="5"/>
  <c r="A59" i="4"/>
  <c r="A58" i="4"/>
  <c r="A48" i="5"/>
  <c r="A57" i="4"/>
  <c r="A56" i="4"/>
  <c r="AK56" i="4"/>
  <c r="A55" i="4"/>
  <c r="A54" i="4"/>
  <c r="A53" i="4"/>
  <c r="A52" i="4"/>
  <c r="A42" i="5"/>
  <c r="A51" i="4"/>
  <c r="A50" i="4"/>
  <c r="A49" i="4"/>
  <c r="A39" i="5"/>
  <c r="A48" i="4"/>
  <c r="AK48" i="4"/>
  <c r="A47" i="4"/>
  <c r="A46" i="4"/>
  <c r="A45" i="4"/>
  <c r="A44" i="4"/>
  <c r="A43" i="4"/>
  <c r="A42" i="4"/>
  <c r="AK42" i="4"/>
  <c r="A41" i="4"/>
  <c r="AK41" i="4"/>
  <c r="A40" i="4"/>
  <c r="AK40" i="4"/>
  <c r="A39" i="4"/>
  <c r="A38" i="4"/>
  <c r="A28" i="5"/>
  <c r="A37" i="4"/>
  <c r="A36" i="4"/>
  <c r="A35" i="4"/>
  <c r="A34" i="4"/>
  <c r="A24" i="5"/>
  <c r="A33" i="4"/>
  <c r="A23" i="5"/>
  <c r="A32" i="4"/>
  <c r="A31" i="4"/>
  <c r="A21" i="5"/>
  <c r="A30" i="4"/>
  <c r="A20" i="5"/>
  <c r="A29" i="4"/>
  <c r="A28" i="4"/>
  <c r="A27" i="4"/>
  <c r="A26" i="4"/>
  <c r="A16" i="5"/>
  <c r="A25" i="4"/>
  <c r="A24" i="4"/>
  <c r="A23" i="4"/>
  <c r="A13" i="5"/>
  <c r="G13" i="5"/>
  <c r="A22" i="4"/>
  <c r="AK22" i="4"/>
  <c r="A21" i="4"/>
  <c r="A20" i="4"/>
  <c r="A19" i="4"/>
  <c r="AK19" i="4"/>
  <c r="A18" i="4"/>
  <c r="A17" i="4"/>
  <c r="AK17" i="4"/>
  <c r="A16" i="4"/>
  <c r="A15" i="4"/>
  <c r="A14" i="4"/>
  <c r="A13"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C13" i="4"/>
  <c r="AC14" i="4"/>
  <c r="AE311" i="4"/>
  <c r="AL311" i="4"/>
  <c r="Z311" i="4"/>
  <c r="AH311" i="4"/>
  <c r="AB311" i="4"/>
  <c r="AC311" i="4"/>
  <c r="AA311" i="4"/>
  <c r="K311" i="4"/>
  <c r="X311" i="4"/>
  <c r="AE310" i="4"/>
  <c r="AL310" i="4"/>
  <c r="Z310" i="4"/>
  <c r="AH310" i="4"/>
  <c r="AB310" i="4"/>
  <c r="AC310" i="4"/>
  <c r="AA310" i="4"/>
  <c r="K310" i="4"/>
  <c r="X310" i="4"/>
  <c r="AE309" i="4"/>
  <c r="AL309" i="4"/>
  <c r="Z309" i="4"/>
  <c r="AH309" i="4"/>
  <c r="AB309" i="4"/>
  <c r="AC309" i="4"/>
  <c r="AA309" i="4"/>
  <c r="K309" i="4"/>
  <c r="X309" i="4"/>
  <c r="AE308" i="4"/>
  <c r="AL308" i="4"/>
  <c r="Z308" i="4"/>
  <c r="AH308" i="4"/>
  <c r="AB308" i="4"/>
  <c r="AC308" i="4"/>
  <c r="AA308" i="4"/>
  <c r="K308" i="4"/>
  <c r="X308" i="4"/>
  <c r="AE307" i="4"/>
  <c r="AL307" i="4"/>
  <c r="Z307" i="4"/>
  <c r="AB307" i="4"/>
  <c r="AG307" i="4"/>
  <c r="AC307" i="4"/>
  <c r="AA307" i="4"/>
  <c r="K307" i="4"/>
  <c r="X307" i="4"/>
  <c r="AE306" i="4"/>
  <c r="AL306" i="4"/>
  <c r="Z306" i="4"/>
  <c r="AB306" i="4"/>
  <c r="AC306" i="4"/>
  <c r="AA306" i="4"/>
  <c r="K306" i="4"/>
  <c r="X306" i="4"/>
  <c r="AE305" i="4"/>
  <c r="AL305" i="4"/>
  <c r="Z305" i="4"/>
  <c r="AH305" i="4"/>
  <c r="AB305" i="4"/>
  <c r="AG305" i="4"/>
  <c r="AF305" i="4"/>
  <c r="AC305" i="4"/>
  <c r="AA305" i="4"/>
  <c r="K305" i="4"/>
  <c r="X305" i="4"/>
  <c r="AE304" i="4"/>
  <c r="AL304" i="4"/>
  <c r="Z304" i="4"/>
  <c r="AB304" i="4"/>
  <c r="AF304" i="4"/>
  <c r="AC304" i="4"/>
  <c r="AA304" i="4"/>
  <c r="K304" i="4"/>
  <c r="X304" i="4"/>
  <c r="AE303" i="4"/>
  <c r="AL303" i="4"/>
  <c r="Z303" i="4"/>
  <c r="AH303" i="4"/>
  <c r="AB303" i="4"/>
  <c r="AC303" i="4"/>
  <c r="AA303" i="4"/>
  <c r="K303" i="4"/>
  <c r="X303" i="4"/>
  <c r="AE302" i="4"/>
  <c r="AL302" i="4"/>
  <c r="Z302" i="4"/>
  <c r="AB302" i="4"/>
  <c r="AC302" i="4"/>
  <c r="AA302" i="4"/>
  <c r="K302" i="4"/>
  <c r="X302" i="4"/>
  <c r="AE301" i="4"/>
  <c r="AL301" i="4"/>
  <c r="Z301" i="4"/>
  <c r="AH301" i="4"/>
  <c r="AB301" i="4"/>
  <c r="AC301" i="4"/>
  <c r="AA301" i="4"/>
  <c r="K301" i="4"/>
  <c r="X301" i="4"/>
  <c r="AE300" i="4"/>
  <c r="AL300" i="4"/>
  <c r="Z300" i="4"/>
  <c r="AH300" i="4"/>
  <c r="AB300" i="4"/>
  <c r="AG300" i="4"/>
  <c r="AC300" i="4"/>
  <c r="AA300" i="4"/>
  <c r="K300" i="4"/>
  <c r="X300" i="4"/>
  <c r="AE299" i="4"/>
  <c r="AL299" i="4"/>
  <c r="Z299" i="4"/>
  <c r="AB299" i="4"/>
  <c r="AC299" i="4"/>
  <c r="AA299" i="4"/>
  <c r="K299" i="4"/>
  <c r="X299" i="4"/>
  <c r="AE298" i="4"/>
  <c r="AL298" i="4"/>
  <c r="Z298" i="4"/>
  <c r="AB298" i="4"/>
  <c r="AC298" i="4"/>
  <c r="AA298" i="4"/>
  <c r="K298" i="4"/>
  <c r="X298" i="4"/>
  <c r="AE297" i="4"/>
  <c r="AL297" i="4"/>
  <c r="Z297" i="4"/>
  <c r="AH297" i="4"/>
  <c r="AB297" i="4"/>
  <c r="AC297" i="4"/>
  <c r="AA297" i="4"/>
  <c r="K297" i="4"/>
  <c r="X297" i="4"/>
  <c r="AE296" i="4"/>
  <c r="AL296" i="4"/>
  <c r="Z296" i="4"/>
  <c r="AH296" i="4"/>
  <c r="AB296" i="4"/>
  <c r="AG296" i="4"/>
  <c r="AF296" i="4"/>
  <c r="AC296" i="4"/>
  <c r="AA296" i="4"/>
  <c r="K296" i="4"/>
  <c r="X296" i="4"/>
  <c r="AE295" i="4"/>
  <c r="AL295" i="4"/>
  <c r="Z295" i="4"/>
  <c r="AB295" i="4"/>
  <c r="AC295" i="4"/>
  <c r="AA295" i="4"/>
  <c r="K295" i="4"/>
  <c r="X295" i="4"/>
  <c r="AE294" i="4"/>
  <c r="AL294" i="4"/>
  <c r="Z294" i="4"/>
  <c r="AB294" i="4"/>
  <c r="AC294" i="4"/>
  <c r="AA294" i="4"/>
  <c r="K294" i="4"/>
  <c r="X294" i="4"/>
  <c r="AE293" i="4"/>
  <c r="AL293" i="4"/>
  <c r="Z293" i="4"/>
  <c r="AB293" i="4"/>
  <c r="AC293" i="4"/>
  <c r="AA293" i="4"/>
  <c r="K293" i="4"/>
  <c r="X293" i="4"/>
  <c r="AE292" i="4"/>
  <c r="AL292" i="4"/>
  <c r="Z292" i="4"/>
  <c r="AB292" i="4"/>
  <c r="AC292" i="4"/>
  <c r="AA292" i="4"/>
  <c r="K292" i="4"/>
  <c r="X292" i="4"/>
  <c r="AE291" i="4"/>
  <c r="AL291" i="4"/>
  <c r="Z291" i="4"/>
  <c r="AH291" i="4"/>
  <c r="AB291" i="4"/>
  <c r="AI291" i="4"/>
  <c r="AC291" i="4"/>
  <c r="AA291" i="4"/>
  <c r="K291" i="4"/>
  <c r="X291" i="4"/>
  <c r="AE290" i="4"/>
  <c r="AL290" i="4"/>
  <c r="Z290" i="4"/>
  <c r="AH290" i="4"/>
  <c r="AB290" i="4"/>
  <c r="AG290" i="4"/>
  <c r="AC290" i="4"/>
  <c r="AA290" i="4"/>
  <c r="K290" i="4"/>
  <c r="X290" i="4"/>
  <c r="AE289" i="4"/>
  <c r="AL289" i="4"/>
  <c r="Z289" i="4"/>
  <c r="AH289" i="4"/>
  <c r="AB289" i="4"/>
  <c r="AC289" i="4"/>
  <c r="AA289" i="4"/>
  <c r="K289" i="4"/>
  <c r="X289" i="4"/>
  <c r="AE288" i="4"/>
  <c r="AL288" i="4"/>
  <c r="Z288" i="4"/>
  <c r="AB288" i="4"/>
  <c r="AF288" i="4"/>
  <c r="AC288" i="4"/>
  <c r="AA288" i="4"/>
  <c r="K288" i="4"/>
  <c r="X288" i="4"/>
  <c r="AE287" i="4"/>
  <c r="AL287" i="4"/>
  <c r="Z287" i="4"/>
  <c r="AH287" i="4"/>
  <c r="AB287" i="4"/>
  <c r="AC287" i="4"/>
  <c r="AA287" i="4"/>
  <c r="K287" i="4"/>
  <c r="X287" i="4"/>
  <c r="AE286" i="4"/>
  <c r="AL286" i="4"/>
  <c r="Z286" i="4"/>
  <c r="AB286" i="4"/>
  <c r="AC286" i="4"/>
  <c r="AA286" i="4"/>
  <c r="K286" i="4"/>
  <c r="X286" i="4"/>
  <c r="AE285" i="4"/>
  <c r="AL285" i="4"/>
  <c r="Z285" i="4"/>
  <c r="AB285" i="4"/>
  <c r="AC285" i="4"/>
  <c r="AA285" i="4"/>
  <c r="K285" i="4"/>
  <c r="X285" i="4"/>
  <c r="AE284" i="4"/>
  <c r="AL284" i="4"/>
  <c r="Z284" i="4"/>
  <c r="AB284" i="4"/>
  <c r="AI284" i="4"/>
  <c r="AC284" i="4"/>
  <c r="AA284" i="4"/>
  <c r="K284" i="4"/>
  <c r="X284" i="4"/>
  <c r="AE283" i="4"/>
  <c r="AL283" i="4"/>
  <c r="Z283" i="4"/>
  <c r="AB283" i="4"/>
  <c r="AC283" i="4"/>
  <c r="AA283" i="4"/>
  <c r="K283" i="4"/>
  <c r="X283" i="4"/>
  <c r="AE282" i="4"/>
  <c r="AL282" i="4"/>
  <c r="Z282" i="4"/>
  <c r="AH282" i="4"/>
  <c r="AB282" i="4"/>
  <c r="AG282" i="4"/>
  <c r="AC282" i="4"/>
  <c r="AA282" i="4"/>
  <c r="K282" i="4"/>
  <c r="X282" i="4"/>
  <c r="AE281" i="4"/>
  <c r="AL281" i="4"/>
  <c r="Z281" i="4"/>
  <c r="AH281" i="4"/>
  <c r="AB281" i="4"/>
  <c r="AC281" i="4"/>
  <c r="AA281" i="4"/>
  <c r="K281" i="4"/>
  <c r="X281" i="4"/>
  <c r="AE280" i="4"/>
  <c r="AL280" i="4"/>
  <c r="Z280" i="4"/>
  <c r="AH280" i="4"/>
  <c r="AB280" i="4"/>
  <c r="AF280" i="4"/>
  <c r="AC280" i="4"/>
  <c r="AA280" i="4"/>
  <c r="K280" i="4"/>
  <c r="X280" i="4"/>
  <c r="AE279" i="4"/>
  <c r="AL279" i="4"/>
  <c r="Z279" i="4"/>
  <c r="AH279" i="4"/>
  <c r="AB279" i="4"/>
  <c r="AG279" i="4"/>
  <c r="AC279" i="4"/>
  <c r="AA279" i="4"/>
  <c r="K279" i="4"/>
  <c r="X279" i="4"/>
  <c r="AE278" i="4"/>
  <c r="AL278" i="4"/>
  <c r="Z278" i="4"/>
  <c r="AH278" i="4"/>
  <c r="AB278" i="4"/>
  <c r="AC278" i="4"/>
  <c r="AA278" i="4"/>
  <c r="K278" i="4"/>
  <c r="X278" i="4"/>
  <c r="AE277" i="4"/>
  <c r="AL277" i="4"/>
  <c r="Z277" i="4"/>
  <c r="AB277" i="4"/>
  <c r="AC277" i="4"/>
  <c r="AA277" i="4"/>
  <c r="K277" i="4"/>
  <c r="X277" i="4"/>
  <c r="AE276" i="4"/>
  <c r="AL276" i="4"/>
  <c r="Z276" i="4"/>
  <c r="AH276" i="4"/>
  <c r="AB276" i="4"/>
  <c r="AC276" i="4"/>
  <c r="AA276" i="4"/>
  <c r="K276" i="4"/>
  <c r="X276" i="4"/>
  <c r="AE275" i="4"/>
  <c r="AL275" i="4"/>
  <c r="Z275" i="4"/>
  <c r="AH275" i="4"/>
  <c r="AB275" i="4"/>
  <c r="AC275" i="4"/>
  <c r="AA275" i="4"/>
  <c r="K275" i="4"/>
  <c r="X275" i="4"/>
  <c r="AE274" i="4"/>
  <c r="AL274" i="4"/>
  <c r="Z274" i="4"/>
  <c r="AH274" i="4"/>
  <c r="AB274" i="4"/>
  <c r="AC274" i="4"/>
  <c r="AA274" i="4"/>
  <c r="K274" i="4"/>
  <c r="X274" i="4"/>
  <c r="AE273" i="4"/>
  <c r="AL273" i="4"/>
  <c r="Z273" i="4"/>
  <c r="AB273" i="4"/>
  <c r="AC273" i="4"/>
  <c r="AA273" i="4"/>
  <c r="K273" i="4"/>
  <c r="X273" i="4"/>
  <c r="AE272" i="4"/>
  <c r="AL272" i="4"/>
  <c r="Z272" i="4"/>
  <c r="AH272" i="4"/>
  <c r="AB272" i="4"/>
  <c r="AI272" i="4"/>
  <c r="AC272" i="4"/>
  <c r="AA272" i="4"/>
  <c r="K272" i="4"/>
  <c r="X272" i="4"/>
  <c r="AE271" i="4"/>
  <c r="AL271" i="4"/>
  <c r="Z271" i="4"/>
  <c r="AH271" i="4"/>
  <c r="AB271" i="4"/>
  <c r="AC271" i="4"/>
  <c r="AA271" i="4"/>
  <c r="K271" i="4"/>
  <c r="X271" i="4"/>
  <c r="AE270" i="4"/>
  <c r="AL270" i="4"/>
  <c r="Z270" i="4"/>
  <c r="AH270" i="4"/>
  <c r="AB270" i="4"/>
  <c r="AC270" i="4"/>
  <c r="AA270" i="4"/>
  <c r="K270" i="4"/>
  <c r="X270" i="4"/>
  <c r="AE269" i="4"/>
  <c r="AL269" i="4"/>
  <c r="Z269" i="4"/>
  <c r="AH269" i="4"/>
  <c r="AB269" i="4"/>
  <c r="AG269" i="4"/>
  <c r="AC269" i="4"/>
  <c r="AA269" i="4"/>
  <c r="K269" i="4"/>
  <c r="X269" i="4"/>
  <c r="AE268" i="4"/>
  <c r="AL268" i="4"/>
  <c r="Z268" i="4"/>
  <c r="AH268" i="4"/>
  <c r="AB268" i="4"/>
  <c r="AC268" i="4"/>
  <c r="AA268" i="4"/>
  <c r="K268" i="4"/>
  <c r="X268" i="4"/>
  <c r="AE267" i="4"/>
  <c r="AL267" i="4"/>
  <c r="Z267" i="4"/>
  <c r="AH267" i="4"/>
  <c r="AB267" i="4"/>
  <c r="AC267" i="4"/>
  <c r="AA267" i="4"/>
  <c r="K267" i="4"/>
  <c r="X267" i="4"/>
  <c r="AE266" i="4"/>
  <c r="AL266" i="4"/>
  <c r="Z266" i="4"/>
  <c r="AH266" i="4"/>
  <c r="AB266" i="4"/>
  <c r="AC266" i="4"/>
  <c r="AA266" i="4"/>
  <c r="K266" i="4"/>
  <c r="X266" i="4"/>
  <c r="AE265" i="4"/>
  <c r="AL265" i="4"/>
  <c r="Z265" i="4"/>
  <c r="AH265" i="4"/>
  <c r="AB265" i="4"/>
  <c r="AF265" i="4"/>
  <c r="AC265" i="4"/>
  <c r="AA265" i="4"/>
  <c r="K265" i="4"/>
  <c r="X265" i="4"/>
  <c r="AE264" i="4"/>
  <c r="AL264" i="4"/>
  <c r="Z264" i="4"/>
  <c r="AH264" i="4"/>
  <c r="AB264" i="4"/>
  <c r="AG264" i="4"/>
  <c r="AC264" i="4"/>
  <c r="AA264" i="4"/>
  <c r="K264" i="4"/>
  <c r="X264" i="4"/>
  <c r="AE263" i="4"/>
  <c r="AL263" i="4"/>
  <c r="Z263" i="4"/>
  <c r="AH263" i="4"/>
  <c r="AB263" i="4"/>
  <c r="AC263" i="4"/>
  <c r="AA263" i="4"/>
  <c r="K263" i="4"/>
  <c r="X263" i="4"/>
  <c r="AE262" i="4"/>
  <c r="AL262" i="4"/>
  <c r="Z262" i="4"/>
  <c r="AH262" i="4"/>
  <c r="AB262" i="4"/>
  <c r="AG262" i="4"/>
  <c r="AC262" i="4"/>
  <c r="AA262" i="4"/>
  <c r="AE261" i="4"/>
  <c r="AL261" i="4"/>
  <c r="Z261" i="4"/>
  <c r="AH261" i="4"/>
  <c r="AB261" i="4"/>
  <c r="AC261" i="4"/>
  <c r="AA261" i="4"/>
  <c r="K261" i="4"/>
  <c r="X261" i="4"/>
  <c r="AE260" i="4"/>
  <c r="AL260" i="4"/>
  <c r="Z260" i="4"/>
  <c r="AH260" i="4"/>
  <c r="AB260" i="4"/>
  <c r="AC260" i="4"/>
  <c r="AA260" i="4"/>
  <c r="K260" i="4"/>
  <c r="X260" i="4"/>
  <c r="AE259" i="4"/>
  <c r="AL259" i="4"/>
  <c r="Z259" i="4"/>
  <c r="AH259" i="4"/>
  <c r="AB259" i="4"/>
  <c r="AC259" i="4"/>
  <c r="AA259" i="4"/>
  <c r="K259" i="4"/>
  <c r="X259" i="4"/>
  <c r="AE258" i="4"/>
  <c r="AL258" i="4"/>
  <c r="Z258" i="4"/>
  <c r="AH258" i="4"/>
  <c r="AB258" i="4"/>
  <c r="AC258" i="4"/>
  <c r="AA258" i="4"/>
  <c r="K258" i="4"/>
  <c r="X258" i="4"/>
  <c r="AE257" i="4"/>
  <c r="AL257" i="4"/>
  <c r="Z257" i="4"/>
  <c r="AH257" i="4"/>
  <c r="AB257" i="4"/>
  <c r="AC257" i="4"/>
  <c r="AA257" i="4"/>
  <c r="K257" i="4"/>
  <c r="X257" i="4"/>
  <c r="AE256" i="4"/>
  <c r="AL256" i="4"/>
  <c r="Z256" i="4"/>
  <c r="AH256" i="4"/>
  <c r="AB256" i="4"/>
  <c r="AC256" i="4"/>
  <c r="AA256" i="4"/>
  <c r="K256" i="4"/>
  <c r="X256" i="4"/>
  <c r="AE255" i="4"/>
  <c r="AL255" i="4"/>
  <c r="Z255" i="4"/>
  <c r="AH255" i="4"/>
  <c r="AB255" i="4"/>
  <c r="AC255" i="4"/>
  <c r="AA255" i="4"/>
  <c r="K255" i="4"/>
  <c r="X255" i="4"/>
  <c r="AE254" i="4"/>
  <c r="AL254" i="4"/>
  <c r="Z254" i="4"/>
  <c r="AH254" i="4"/>
  <c r="AB254" i="4"/>
  <c r="AG254" i="4"/>
  <c r="AC254" i="4"/>
  <c r="AA254" i="4"/>
  <c r="K254" i="4"/>
  <c r="X254" i="4"/>
  <c r="AE253" i="4"/>
  <c r="AL253" i="4"/>
  <c r="Z253" i="4"/>
  <c r="AH253" i="4"/>
  <c r="AB253" i="4"/>
  <c r="AF253" i="4"/>
  <c r="AC253" i="4"/>
  <c r="AA253" i="4"/>
  <c r="K253" i="4"/>
  <c r="X253" i="4"/>
  <c r="AE252" i="4"/>
  <c r="AL252" i="4"/>
  <c r="Z252" i="4"/>
  <c r="AH252" i="4"/>
  <c r="AB252" i="4"/>
  <c r="AG252" i="4"/>
  <c r="AC252" i="4"/>
  <c r="AA252" i="4"/>
  <c r="K252" i="4"/>
  <c r="X252" i="4"/>
  <c r="AE251" i="4"/>
  <c r="AL251" i="4"/>
  <c r="Z251" i="4"/>
  <c r="AH251" i="4"/>
  <c r="AB251" i="4"/>
  <c r="AC251" i="4"/>
  <c r="AA251" i="4"/>
  <c r="K251" i="4"/>
  <c r="X251" i="4"/>
  <c r="AE250" i="4"/>
  <c r="AL250" i="4"/>
  <c r="Z250" i="4"/>
  <c r="AH250" i="4"/>
  <c r="AB250" i="4"/>
  <c r="AC250" i="4"/>
  <c r="AA250" i="4"/>
  <c r="K250" i="4"/>
  <c r="X250" i="4"/>
  <c r="AE249" i="4"/>
  <c r="AL249" i="4"/>
  <c r="Z249" i="4"/>
  <c r="AB249" i="4"/>
  <c r="AC249" i="4"/>
  <c r="AA249" i="4"/>
  <c r="K249" i="4"/>
  <c r="X249" i="4"/>
  <c r="AE248" i="4"/>
  <c r="AL248" i="4"/>
  <c r="Z248" i="4"/>
  <c r="AH248" i="4"/>
  <c r="AB248" i="4"/>
  <c r="AC248" i="4"/>
  <c r="AA248" i="4"/>
  <c r="K248" i="4"/>
  <c r="X248" i="4"/>
  <c r="AE247" i="4"/>
  <c r="AL247" i="4"/>
  <c r="Z247" i="4"/>
  <c r="AB247" i="4"/>
  <c r="AC247" i="4"/>
  <c r="AA247" i="4"/>
  <c r="K247" i="4"/>
  <c r="X247" i="4"/>
  <c r="AE246" i="4"/>
  <c r="AL246" i="4"/>
  <c r="Z246" i="4"/>
  <c r="AH246" i="4"/>
  <c r="AB246" i="4"/>
  <c r="AC246" i="4"/>
  <c r="AA246" i="4"/>
  <c r="K246" i="4"/>
  <c r="X246" i="4"/>
  <c r="AE245" i="4"/>
  <c r="AL245" i="4"/>
  <c r="Z245" i="4"/>
  <c r="AH245" i="4"/>
  <c r="AB245" i="4"/>
  <c r="AI245" i="4"/>
  <c r="AC245" i="4"/>
  <c r="AA245" i="4"/>
  <c r="K245" i="4"/>
  <c r="X245" i="4"/>
  <c r="AE244" i="4"/>
  <c r="AL244" i="4"/>
  <c r="Z244" i="4"/>
  <c r="AH244" i="4"/>
  <c r="AB244" i="4"/>
  <c r="AG244" i="4"/>
  <c r="AC244" i="4"/>
  <c r="AA244" i="4"/>
  <c r="AE243" i="4"/>
  <c r="AL243" i="4"/>
  <c r="Z243" i="4"/>
  <c r="AH243" i="4"/>
  <c r="AB243" i="4"/>
  <c r="AC243" i="4"/>
  <c r="AA243" i="4"/>
  <c r="K243" i="4"/>
  <c r="X243" i="4"/>
  <c r="AE242" i="4"/>
  <c r="AL242" i="4"/>
  <c r="Z242" i="4"/>
  <c r="AH242" i="4"/>
  <c r="AB242" i="4"/>
  <c r="AG242" i="4"/>
  <c r="AC242" i="4"/>
  <c r="AA242" i="4"/>
  <c r="K242" i="4"/>
  <c r="X242" i="4"/>
  <c r="AE241" i="4"/>
  <c r="AL241" i="4"/>
  <c r="Z241" i="4"/>
  <c r="AH241" i="4"/>
  <c r="AB241" i="4"/>
  <c r="AF241" i="4"/>
  <c r="AC241" i="4"/>
  <c r="AA241" i="4"/>
  <c r="K241" i="4"/>
  <c r="X241" i="4"/>
  <c r="AE240" i="4"/>
  <c r="AL240" i="4"/>
  <c r="Z240" i="4"/>
  <c r="AH240" i="4"/>
  <c r="AB240" i="4"/>
  <c r="AC240" i="4"/>
  <c r="AA240" i="4"/>
  <c r="K240" i="4"/>
  <c r="X240" i="4"/>
  <c r="AE239" i="4"/>
  <c r="AL239" i="4"/>
  <c r="Z239" i="4"/>
  <c r="AH239" i="4"/>
  <c r="AB239" i="4"/>
  <c r="AC239" i="4"/>
  <c r="AA239" i="4"/>
  <c r="K239" i="4"/>
  <c r="X239" i="4"/>
  <c r="AE238" i="4"/>
  <c r="AL238" i="4"/>
  <c r="Z238" i="4"/>
  <c r="AB238" i="4"/>
  <c r="AC238" i="4"/>
  <c r="AA238" i="4"/>
  <c r="K238" i="4"/>
  <c r="X238" i="4"/>
  <c r="AE237" i="4"/>
  <c r="AL237" i="4"/>
  <c r="Z237" i="4"/>
  <c r="AH237" i="4"/>
  <c r="AB237" i="4"/>
  <c r="AC237" i="4"/>
  <c r="AA237" i="4"/>
  <c r="K237" i="4"/>
  <c r="X237" i="4"/>
  <c r="AE236" i="4"/>
  <c r="AL236" i="4"/>
  <c r="Z236" i="4"/>
  <c r="AH236" i="4"/>
  <c r="AB236" i="4"/>
  <c r="AG236" i="4"/>
  <c r="AC236" i="4"/>
  <c r="AA236" i="4"/>
  <c r="K236" i="4"/>
  <c r="X236" i="4"/>
  <c r="AE235" i="4"/>
  <c r="AL235" i="4"/>
  <c r="Z235" i="4"/>
  <c r="AH235" i="4"/>
  <c r="AB235" i="4"/>
  <c r="AC235" i="4"/>
  <c r="AA235" i="4"/>
  <c r="K235" i="4"/>
  <c r="X235" i="4"/>
  <c r="AE234" i="4"/>
  <c r="AL234" i="4"/>
  <c r="Z234" i="4"/>
  <c r="AH234" i="4"/>
  <c r="AB234" i="4"/>
  <c r="AG234" i="4"/>
  <c r="AC234" i="4"/>
  <c r="AA234" i="4"/>
  <c r="K234" i="4"/>
  <c r="X234" i="4"/>
  <c r="AE233" i="4"/>
  <c r="AL233" i="4"/>
  <c r="Z233" i="4"/>
  <c r="AH233" i="4"/>
  <c r="AB233" i="4"/>
  <c r="AG233" i="4"/>
  <c r="AC233" i="4"/>
  <c r="AA233" i="4"/>
  <c r="K233" i="4"/>
  <c r="X233" i="4"/>
  <c r="AE232" i="4"/>
  <c r="AL232" i="4"/>
  <c r="Z232" i="4"/>
  <c r="AH232" i="4"/>
  <c r="AB232" i="4"/>
  <c r="AC232" i="4"/>
  <c r="AA232" i="4"/>
  <c r="K232" i="4"/>
  <c r="X232" i="4"/>
  <c r="AE231" i="4"/>
  <c r="AL231" i="4"/>
  <c r="Z231" i="4"/>
  <c r="AH231" i="4"/>
  <c r="AB231" i="4"/>
  <c r="AC231" i="4"/>
  <c r="AA231" i="4"/>
  <c r="K231" i="4"/>
  <c r="X231" i="4"/>
  <c r="AE230" i="4"/>
  <c r="AL230" i="4"/>
  <c r="Z230" i="4"/>
  <c r="AH230" i="4"/>
  <c r="AB230" i="4"/>
  <c r="AG230" i="4"/>
  <c r="AC230" i="4"/>
  <c r="AA230" i="4"/>
  <c r="K230" i="4"/>
  <c r="X230" i="4"/>
  <c r="AE229" i="4"/>
  <c r="AL229" i="4"/>
  <c r="Z229" i="4"/>
  <c r="AH229" i="4"/>
  <c r="AB229" i="4"/>
  <c r="AC229" i="4"/>
  <c r="AA229" i="4"/>
  <c r="K229" i="4"/>
  <c r="X229" i="4"/>
  <c r="AE228" i="4"/>
  <c r="AL228" i="4"/>
  <c r="Z228" i="4"/>
  <c r="AH228" i="4"/>
  <c r="AB228" i="4"/>
  <c r="AC228" i="4"/>
  <c r="AA228" i="4"/>
  <c r="K228" i="4"/>
  <c r="X228" i="4"/>
  <c r="AE227" i="4"/>
  <c r="AL227" i="4"/>
  <c r="Z227" i="4"/>
  <c r="AH227" i="4"/>
  <c r="AB227" i="4"/>
  <c r="AG227" i="4"/>
  <c r="AC227" i="4"/>
  <c r="AA227" i="4"/>
  <c r="K227" i="4"/>
  <c r="X227" i="4"/>
  <c r="AE226" i="4"/>
  <c r="AL226" i="4"/>
  <c r="Z226" i="4"/>
  <c r="AH226" i="4"/>
  <c r="AB226" i="4"/>
  <c r="AC226" i="4"/>
  <c r="AA226" i="4"/>
  <c r="K226" i="4"/>
  <c r="X226" i="4"/>
  <c r="AE225" i="4"/>
  <c r="AL225" i="4"/>
  <c r="Z225" i="4"/>
  <c r="AB225" i="4"/>
  <c r="AC225" i="4"/>
  <c r="AA225" i="4"/>
  <c r="K225" i="4"/>
  <c r="X225" i="4"/>
  <c r="AE224" i="4"/>
  <c r="AL224" i="4"/>
  <c r="Z224" i="4"/>
  <c r="AH224" i="4"/>
  <c r="AB224" i="4"/>
  <c r="AI224" i="4"/>
  <c r="AC224" i="4"/>
  <c r="AA224" i="4"/>
  <c r="K224" i="4"/>
  <c r="X224" i="4"/>
  <c r="AE223" i="4"/>
  <c r="AL223" i="4"/>
  <c r="Z223" i="4"/>
  <c r="AH223" i="4"/>
  <c r="AB223" i="4"/>
  <c r="AC223" i="4"/>
  <c r="AA223" i="4"/>
  <c r="K223" i="4"/>
  <c r="X223" i="4"/>
  <c r="AE222" i="4"/>
  <c r="AL222" i="4"/>
  <c r="Z222" i="4"/>
  <c r="AH222" i="4"/>
  <c r="AB222" i="4"/>
  <c r="AC222" i="4"/>
  <c r="AA222" i="4"/>
  <c r="AE221" i="4"/>
  <c r="AL221" i="4"/>
  <c r="Z221" i="4"/>
  <c r="AB221" i="4"/>
  <c r="AC221" i="4"/>
  <c r="AA221" i="4"/>
  <c r="K221" i="4"/>
  <c r="X221" i="4"/>
  <c r="AE220" i="4"/>
  <c r="AL220" i="4"/>
  <c r="Z220" i="4"/>
  <c r="AH220" i="4"/>
  <c r="AB220" i="4"/>
  <c r="AG220" i="4"/>
  <c r="AC220" i="4"/>
  <c r="AA220" i="4"/>
  <c r="K220" i="4"/>
  <c r="X220" i="4"/>
  <c r="AE219" i="4"/>
  <c r="AL219" i="4"/>
  <c r="Z219" i="4"/>
  <c r="AH219" i="4"/>
  <c r="AB219" i="4"/>
  <c r="AC219" i="4"/>
  <c r="AA219" i="4"/>
  <c r="K219" i="4"/>
  <c r="X219" i="4"/>
  <c r="AE218" i="4"/>
  <c r="AL218" i="4"/>
  <c r="Z218" i="4"/>
  <c r="AB218" i="4"/>
  <c r="AC218" i="4"/>
  <c r="AA218" i="4"/>
  <c r="K218" i="4"/>
  <c r="X218" i="4"/>
  <c r="AE217" i="4"/>
  <c r="AL217" i="4"/>
  <c r="Z217" i="4"/>
  <c r="AH217" i="4"/>
  <c r="AB217" i="4"/>
  <c r="AC217" i="4"/>
  <c r="AA217" i="4"/>
  <c r="K217" i="4"/>
  <c r="X217" i="4"/>
  <c r="AE216" i="4"/>
  <c r="AL216" i="4"/>
  <c r="Z216" i="4"/>
  <c r="AH216" i="4"/>
  <c r="AB216" i="4"/>
  <c r="AC216" i="4"/>
  <c r="AA216" i="4"/>
  <c r="K216" i="4"/>
  <c r="X216" i="4"/>
  <c r="AE215" i="4"/>
  <c r="AL215" i="4"/>
  <c r="Z215" i="4"/>
  <c r="AH215" i="4"/>
  <c r="AB215" i="4"/>
  <c r="AC215" i="4"/>
  <c r="AA215" i="4"/>
  <c r="K215" i="4"/>
  <c r="X215" i="4"/>
  <c r="AE214" i="4"/>
  <c r="AL214" i="4"/>
  <c r="Z214" i="4"/>
  <c r="AH214" i="4"/>
  <c r="AB214" i="4"/>
  <c r="AI214" i="4"/>
  <c r="AC214" i="4"/>
  <c r="AA214" i="4"/>
  <c r="K214" i="4"/>
  <c r="X214" i="4"/>
  <c r="AE213" i="4"/>
  <c r="AL213" i="4"/>
  <c r="Z213" i="4"/>
  <c r="AH213" i="4"/>
  <c r="AB213" i="4"/>
  <c r="AC213" i="4"/>
  <c r="AA213" i="4"/>
  <c r="K213" i="4"/>
  <c r="X213" i="4"/>
  <c r="AE212" i="4"/>
  <c r="AL212" i="4"/>
  <c r="Z212" i="4"/>
  <c r="AB212" i="4"/>
  <c r="AC212" i="4"/>
  <c r="AA212" i="4"/>
  <c r="K212" i="4"/>
  <c r="X212" i="4"/>
  <c r="AE211" i="4"/>
  <c r="AL211" i="4"/>
  <c r="Z211" i="4"/>
  <c r="AB211" i="4"/>
  <c r="AC211" i="4"/>
  <c r="AA211" i="4"/>
  <c r="K211" i="4"/>
  <c r="X211" i="4"/>
  <c r="AE210" i="4"/>
  <c r="AL210" i="4"/>
  <c r="Z210" i="4"/>
  <c r="AB210" i="4"/>
  <c r="AC210" i="4"/>
  <c r="AA210" i="4"/>
  <c r="K210" i="4"/>
  <c r="X210" i="4"/>
  <c r="AE209" i="4"/>
  <c r="AL209" i="4"/>
  <c r="Z209" i="4"/>
  <c r="AB209" i="4"/>
  <c r="AC209" i="4"/>
  <c r="AA209" i="4"/>
  <c r="K209" i="4"/>
  <c r="X209" i="4"/>
  <c r="AE208" i="4"/>
  <c r="AL208" i="4"/>
  <c r="Z208" i="4"/>
  <c r="AB208" i="4"/>
  <c r="AC208" i="4"/>
  <c r="AA208" i="4"/>
  <c r="K208" i="4"/>
  <c r="X208" i="4"/>
  <c r="AE207" i="4"/>
  <c r="AL207" i="4"/>
  <c r="Z207" i="4"/>
  <c r="AH207" i="4"/>
  <c r="AB207" i="4"/>
  <c r="AC207" i="4"/>
  <c r="AA207" i="4"/>
  <c r="K207" i="4"/>
  <c r="X207" i="4"/>
  <c r="AE206" i="4"/>
  <c r="AL206" i="4"/>
  <c r="Z206" i="4"/>
  <c r="AB206" i="4"/>
  <c r="AC206" i="4"/>
  <c r="AA206" i="4"/>
  <c r="AE205" i="4"/>
  <c r="AL205" i="4"/>
  <c r="Z205" i="4"/>
  <c r="AH205" i="4"/>
  <c r="AB205" i="4"/>
  <c r="AF205" i="4"/>
  <c r="AC205" i="4"/>
  <c r="AA205" i="4"/>
  <c r="K205" i="4"/>
  <c r="X205" i="4"/>
  <c r="AE204" i="4"/>
  <c r="AL204" i="4"/>
  <c r="Z204" i="4"/>
  <c r="AH204" i="4"/>
  <c r="AB204" i="4"/>
  <c r="AC204" i="4"/>
  <c r="AA204" i="4"/>
  <c r="K204" i="4"/>
  <c r="X204" i="4"/>
  <c r="AE203" i="4"/>
  <c r="AL203" i="4"/>
  <c r="Z203" i="4"/>
  <c r="AB203" i="4"/>
  <c r="AC203" i="4"/>
  <c r="AA203" i="4"/>
  <c r="K203" i="4"/>
  <c r="X203" i="4"/>
  <c r="AE202" i="4"/>
  <c r="AL202" i="4"/>
  <c r="Z202" i="4"/>
  <c r="AH202" i="4"/>
  <c r="AB202" i="4"/>
  <c r="AC202" i="4"/>
  <c r="AA202" i="4"/>
  <c r="K202" i="4"/>
  <c r="X202" i="4"/>
  <c r="AE201" i="4"/>
  <c r="AL201" i="4"/>
  <c r="Z201" i="4"/>
  <c r="AH201" i="4"/>
  <c r="AB201" i="4"/>
  <c r="AC201" i="4"/>
  <c r="AA201" i="4"/>
  <c r="K201" i="4"/>
  <c r="X201" i="4"/>
  <c r="AE200" i="4"/>
  <c r="AL200" i="4"/>
  <c r="Z200" i="4"/>
  <c r="AH200" i="4"/>
  <c r="AB200" i="4"/>
  <c r="AC200" i="4"/>
  <c r="AA200" i="4"/>
  <c r="K200" i="4"/>
  <c r="X200" i="4"/>
  <c r="AE199" i="4"/>
  <c r="AL199" i="4"/>
  <c r="Z199" i="4"/>
  <c r="AH199" i="4"/>
  <c r="AB199" i="4"/>
  <c r="AG199" i="4"/>
  <c r="AC199" i="4"/>
  <c r="AA199" i="4"/>
  <c r="K199" i="4"/>
  <c r="X199" i="4"/>
  <c r="AE198" i="4"/>
  <c r="AL198" i="4"/>
  <c r="Z198" i="4"/>
  <c r="AH198" i="4"/>
  <c r="AB198" i="4"/>
  <c r="AI198" i="4"/>
  <c r="AC198" i="4"/>
  <c r="AA198" i="4"/>
  <c r="K198" i="4"/>
  <c r="X198" i="4"/>
  <c r="AE197" i="4"/>
  <c r="AL197" i="4"/>
  <c r="Z197" i="4"/>
  <c r="AH197" i="4"/>
  <c r="AB197" i="4"/>
  <c r="AC197" i="4"/>
  <c r="AA197" i="4"/>
  <c r="K197" i="4"/>
  <c r="X197" i="4"/>
  <c r="AE196" i="4"/>
  <c r="AL196" i="4"/>
  <c r="Z196" i="4"/>
  <c r="AH196" i="4"/>
  <c r="AB196" i="4"/>
  <c r="AI196" i="4"/>
  <c r="AC196" i="4"/>
  <c r="AA196" i="4"/>
  <c r="K196" i="4"/>
  <c r="X196" i="4"/>
  <c r="AE195" i="4"/>
  <c r="AL195" i="4"/>
  <c r="Z195" i="4"/>
  <c r="AH195" i="4"/>
  <c r="AB195" i="4"/>
  <c r="AC195" i="4"/>
  <c r="AA195" i="4"/>
  <c r="K195" i="4"/>
  <c r="X195" i="4"/>
  <c r="AE194" i="4"/>
  <c r="AL194" i="4"/>
  <c r="Z194" i="4"/>
  <c r="AH194" i="4"/>
  <c r="AB194" i="4"/>
  <c r="AC194" i="4"/>
  <c r="AA194" i="4"/>
  <c r="K194" i="4"/>
  <c r="X194" i="4"/>
  <c r="AE193" i="4"/>
  <c r="AL193" i="4"/>
  <c r="Z193" i="4"/>
  <c r="AH193" i="4"/>
  <c r="AB193" i="4"/>
  <c r="AC193" i="4"/>
  <c r="AA193" i="4"/>
  <c r="K193" i="4"/>
  <c r="X193" i="4"/>
  <c r="AE192" i="4"/>
  <c r="AL192" i="4"/>
  <c r="Z192" i="4"/>
  <c r="AH192" i="4"/>
  <c r="AB192" i="4"/>
  <c r="AC192" i="4"/>
  <c r="AA192" i="4"/>
  <c r="K192" i="4"/>
  <c r="X192" i="4"/>
  <c r="AE191" i="4"/>
  <c r="AL191" i="4"/>
  <c r="Z191" i="4"/>
  <c r="AB191" i="4"/>
  <c r="AC191" i="4"/>
  <c r="AA191" i="4"/>
  <c r="K191" i="4"/>
  <c r="X191" i="4"/>
  <c r="AE190" i="4"/>
  <c r="AL190" i="4"/>
  <c r="Z190" i="4"/>
  <c r="AH190" i="4"/>
  <c r="AB190" i="4"/>
  <c r="AC190" i="4"/>
  <c r="AA190" i="4"/>
  <c r="K190" i="4"/>
  <c r="X190" i="4"/>
  <c r="AE189" i="4"/>
  <c r="AL189" i="4"/>
  <c r="Z189" i="4"/>
  <c r="AH189" i="4"/>
  <c r="AB189" i="4"/>
  <c r="AC189" i="4"/>
  <c r="AA189" i="4"/>
  <c r="K189" i="4"/>
  <c r="X189" i="4"/>
  <c r="AE188" i="4"/>
  <c r="AL188" i="4"/>
  <c r="Z188" i="4"/>
  <c r="AH188" i="4"/>
  <c r="AB188" i="4"/>
  <c r="AC188" i="4"/>
  <c r="AA188" i="4"/>
  <c r="K188" i="4"/>
  <c r="X188" i="4"/>
  <c r="AE187" i="4"/>
  <c r="AL187" i="4"/>
  <c r="AB187" i="4"/>
  <c r="AC187" i="4"/>
  <c r="AA187" i="4"/>
  <c r="K187" i="4"/>
  <c r="X187" i="4"/>
  <c r="AE186" i="4"/>
  <c r="AL186" i="4"/>
  <c r="Z186" i="4"/>
  <c r="AB186" i="4"/>
  <c r="AC186" i="4"/>
  <c r="AA186" i="4"/>
  <c r="K186" i="4"/>
  <c r="X186" i="4"/>
  <c r="AE185" i="4"/>
  <c r="AL185" i="4"/>
  <c r="Z185" i="4"/>
  <c r="AH185" i="4"/>
  <c r="AB185" i="4"/>
  <c r="AI185" i="4"/>
  <c r="AC185" i="4"/>
  <c r="AA185" i="4"/>
  <c r="AE184" i="4"/>
  <c r="AL184" i="4"/>
  <c r="Z184" i="4"/>
  <c r="AH184" i="4"/>
  <c r="AB184" i="4"/>
  <c r="AF184" i="4"/>
  <c r="AC184" i="4"/>
  <c r="AA184" i="4"/>
  <c r="K184" i="4"/>
  <c r="X184" i="4"/>
  <c r="AE183" i="4"/>
  <c r="AL183" i="4"/>
  <c r="Z183" i="4"/>
  <c r="AH183" i="4"/>
  <c r="AB183" i="4"/>
  <c r="AC183" i="4"/>
  <c r="AA183" i="4"/>
  <c r="K183" i="4"/>
  <c r="X183" i="4"/>
  <c r="AE182" i="4"/>
  <c r="AL182" i="4"/>
  <c r="Z182" i="4"/>
  <c r="AH182" i="4"/>
  <c r="AB182" i="4"/>
  <c r="AC182" i="4"/>
  <c r="AA182" i="4"/>
  <c r="K182" i="4"/>
  <c r="X182" i="4"/>
  <c r="AE181" i="4"/>
  <c r="AL181" i="4"/>
  <c r="Z181" i="4"/>
  <c r="AH181" i="4"/>
  <c r="AB181" i="4"/>
  <c r="AF181" i="4"/>
  <c r="AC181" i="4"/>
  <c r="AA181" i="4"/>
  <c r="K181" i="4"/>
  <c r="X181" i="4"/>
  <c r="AE180" i="4"/>
  <c r="AL180" i="4"/>
  <c r="Z180" i="4"/>
  <c r="AH180" i="4"/>
  <c r="AB180" i="4"/>
  <c r="AF180" i="4"/>
  <c r="AC180" i="4"/>
  <c r="AA180" i="4"/>
  <c r="K180" i="4"/>
  <c r="X180" i="4"/>
  <c r="AE179" i="4"/>
  <c r="AL179" i="4"/>
  <c r="Z179" i="4"/>
  <c r="AH179" i="4"/>
  <c r="AB179" i="4"/>
  <c r="AC179" i="4"/>
  <c r="AA179" i="4"/>
  <c r="K179" i="4"/>
  <c r="X179" i="4"/>
  <c r="AE178" i="4"/>
  <c r="AL178" i="4"/>
  <c r="Z178" i="4"/>
  <c r="AB178" i="4"/>
  <c r="AC178" i="4"/>
  <c r="AA178" i="4"/>
  <c r="K178" i="4"/>
  <c r="X178" i="4"/>
  <c r="AE177" i="4"/>
  <c r="AL177" i="4"/>
  <c r="Z177" i="4"/>
  <c r="AB177" i="4"/>
  <c r="AC177" i="4"/>
  <c r="AA177" i="4"/>
  <c r="K177" i="4"/>
  <c r="X177" i="4"/>
  <c r="AE176" i="4"/>
  <c r="AL176" i="4"/>
  <c r="Z176" i="4"/>
  <c r="AB176" i="4"/>
  <c r="AF176" i="4"/>
  <c r="AC176" i="4"/>
  <c r="AA176" i="4"/>
  <c r="K176" i="4"/>
  <c r="X176" i="4"/>
  <c r="AE175" i="4"/>
  <c r="AL175" i="4"/>
  <c r="Z175" i="4"/>
  <c r="AB175" i="4"/>
  <c r="AC175" i="4"/>
  <c r="AA175" i="4"/>
  <c r="K175" i="4"/>
  <c r="X175" i="4"/>
  <c r="AE174" i="4"/>
  <c r="AL174" i="4"/>
  <c r="Z174" i="4"/>
  <c r="AB174" i="4"/>
  <c r="AC174" i="4"/>
  <c r="AA174" i="4"/>
  <c r="K174" i="4"/>
  <c r="X174" i="4"/>
  <c r="AE173" i="4"/>
  <c r="AL173" i="4"/>
  <c r="Z173" i="4"/>
  <c r="AH173" i="4"/>
  <c r="AB173" i="4"/>
  <c r="AC173" i="4"/>
  <c r="AA173" i="4"/>
  <c r="K173" i="4"/>
  <c r="X173" i="4"/>
  <c r="AE172" i="4"/>
  <c r="AL172" i="4"/>
  <c r="AB172" i="4"/>
  <c r="AI172" i="4"/>
  <c r="AC172" i="4"/>
  <c r="AA172" i="4"/>
  <c r="K172" i="4"/>
  <c r="X172" i="4"/>
  <c r="AE171" i="4"/>
  <c r="AL171" i="4"/>
  <c r="Z171" i="4"/>
  <c r="AH171" i="4"/>
  <c r="AB171" i="4"/>
  <c r="AC171" i="4"/>
  <c r="AA171" i="4"/>
  <c r="K171" i="4"/>
  <c r="X171" i="4"/>
  <c r="AE170" i="4"/>
  <c r="AL170" i="4"/>
  <c r="Z170" i="4"/>
  <c r="AH170" i="4"/>
  <c r="AB170" i="4"/>
  <c r="AC170" i="4"/>
  <c r="AA170" i="4"/>
  <c r="K170" i="4"/>
  <c r="X170" i="4"/>
  <c r="AE169" i="4"/>
  <c r="AL169" i="4"/>
  <c r="Z169" i="4"/>
  <c r="AH169" i="4"/>
  <c r="AB169" i="4"/>
  <c r="AG169" i="4"/>
  <c r="AC169" i="4"/>
  <c r="AA169" i="4"/>
  <c r="AE168" i="4"/>
  <c r="AL168" i="4"/>
  <c r="Z168" i="4"/>
  <c r="AH168" i="4"/>
  <c r="AB168" i="4"/>
  <c r="AC168" i="4"/>
  <c r="AA168" i="4"/>
  <c r="K168" i="4"/>
  <c r="X168" i="4"/>
  <c r="AE167" i="4"/>
  <c r="AL167" i="4"/>
  <c r="Z167" i="4"/>
  <c r="AB167" i="4"/>
  <c r="AC167" i="4"/>
  <c r="AA167" i="4"/>
  <c r="K167" i="4"/>
  <c r="X167" i="4"/>
  <c r="AE166" i="4"/>
  <c r="AL166" i="4"/>
  <c r="Z166" i="4"/>
  <c r="AB166" i="4"/>
  <c r="AC166" i="4"/>
  <c r="AA166" i="4"/>
  <c r="K166" i="4"/>
  <c r="X166" i="4"/>
  <c r="AE165" i="4"/>
  <c r="AL165" i="4"/>
  <c r="Z165" i="4"/>
  <c r="AB165" i="4"/>
  <c r="AF165" i="4"/>
  <c r="AC165" i="4"/>
  <c r="AA165" i="4"/>
  <c r="K165" i="4"/>
  <c r="X165" i="4"/>
  <c r="AE164" i="4"/>
  <c r="AL164" i="4"/>
  <c r="Z164" i="4"/>
  <c r="AH164" i="4"/>
  <c r="AB164" i="4"/>
  <c r="AC164" i="4"/>
  <c r="AA164" i="4"/>
  <c r="K164" i="4"/>
  <c r="X164" i="4"/>
  <c r="AE163" i="4"/>
  <c r="AL163" i="4"/>
  <c r="Z163" i="4"/>
  <c r="AH163" i="4"/>
  <c r="AB163" i="4"/>
  <c r="AI163" i="4"/>
  <c r="AC163" i="4"/>
  <c r="AA163" i="4"/>
  <c r="K163" i="4"/>
  <c r="X163" i="4"/>
  <c r="AE162" i="4"/>
  <c r="AL162" i="4"/>
  <c r="Z162" i="4"/>
  <c r="AH162" i="4"/>
  <c r="AB162" i="4"/>
  <c r="AI162" i="4"/>
  <c r="AC162" i="4"/>
  <c r="AA162" i="4"/>
  <c r="K162" i="4"/>
  <c r="X162" i="4"/>
  <c r="AE161" i="4"/>
  <c r="AL161" i="4"/>
  <c r="Z161" i="4"/>
  <c r="AH161" i="4"/>
  <c r="AB161" i="4"/>
  <c r="AC161" i="4"/>
  <c r="AA161" i="4"/>
  <c r="K161" i="4"/>
  <c r="X161" i="4"/>
  <c r="AE160" i="4"/>
  <c r="AL160" i="4"/>
  <c r="Z160" i="4"/>
  <c r="AH160" i="4"/>
  <c r="AB160" i="4"/>
  <c r="AC160" i="4"/>
  <c r="AA160" i="4"/>
  <c r="K160" i="4"/>
  <c r="X160" i="4"/>
  <c r="AE159" i="4"/>
  <c r="AL159" i="4"/>
  <c r="Z159" i="4"/>
  <c r="AH159" i="4"/>
  <c r="AB159" i="4"/>
  <c r="AG159" i="4"/>
  <c r="AC159" i="4"/>
  <c r="AA159" i="4"/>
  <c r="K159" i="4"/>
  <c r="X159" i="4"/>
  <c r="AE158" i="4"/>
  <c r="AL158" i="4"/>
  <c r="Z158" i="4"/>
  <c r="AH158" i="4"/>
  <c r="AB158" i="4"/>
  <c r="AC158" i="4"/>
  <c r="AA158" i="4"/>
  <c r="K158" i="4"/>
  <c r="X158" i="4"/>
  <c r="AE157" i="4"/>
  <c r="AL157" i="4"/>
  <c r="Z157" i="4"/>
  <c r="AH157" i="4"/>
  <c r="AB157" i="4"/>
  <c r="AF157" i="4"/>
  <c r="AC157" i="4"/>
  <c r="AA157" i="4"/>
  <c r="K157" i="4"/>
  <c r="X157" i="4"/>
  <c r="AE156" i="4"/>
  <c r="AL156" i="4"/>
  <c r="Z156" i="4"/>
  <c r="AH156" i="4"/>
  <c r="AB156" i="4"/>
  <c r="AC156" i="4"/>
  <c r="AA156" i="4"/>
  <c r="K156" i="4"/>
  <c r="X156" i="4"/>
  <c r="AE155" i="4"/>
  <c r="AL155" i="4"/>
  <c r="Z155" i="4"/>
  <c r="AH155" i="4"/>
  <c r="AB155" i="4"/>
  <c r="AC155" i="4"/>
  <c r="AA155" i="4"/>
  <c r="K155" i="4"/>
  <c r="X155" i="4"/>
  <c r="AE154" i="4"/>
  <c r="AL154" i="4"/>
  <c r="Z154" i="4"/>
  <c r="AB154" i="4"/>
  <c r="AC154" i="4"/>
  <c r="AA154" i="4"/>
  <c r="K154" i="4"/>
  <c r="X154" i="4"/>
  <c r="AE153" i="4"/>
  <c r="AL153" i="4"/>
  <c r="Z153" i="4"/>
  <c r="AH153" i="4"/>
  <c r="AB153" i="4"/>
  <c r="AC153" i="4"/>
  <c r="AA153" i="4"/>
  <c r="K153" i="4"/>
  <c r="X153" i="4"/>
  <c r="AE152" i="4"/>
  <c r="AL152" i="4"/>
  <c r="Z152" i="4"/>
  <c r="AH152" i="4"/>
  <c r="AB152" i="4"/>
  <c r="AC152" i="4"/>
  <c r="AA152" i="4"/>
  <c r="K152" i="4"/>
  <c r="X152" i="4"/>
  <c r="AE151" i="4"/>
  <c r="AL151" i="4"/>
  <c r="Z151" i="4"/>
  <c r="AH151" i="4"/>
  <c r="AB151" i="4"/>
  <c r="AC151" i="4"/>
  <c r="AA151" i="4"/>
  <c r="K151" i="4"/>
  <c r="X151" i="4"/>
  <c r="AE150" i="4"/>
  <c r="AL150" i="4"/>
  <c r="Z150" i="4"/>
  <c r="AH150" i="4"/>
  <c r="AB150" i="4"/>
  <c r="AC150" i="4"/>
  <c r="AA150" i="4"/>
  <c r="K150" i="4"/>
  <c r="X150" i="4"/>
  <c r="AE149" i="4"/>
  <c r="AL149" i="4"/>
  <c r="Z149" i="4"/>
  <c r="AH149" i="4"/>
  <c r="AB149" i="4"/>
  <c r="AC149" i="4"/>
  <c r="AA149" i="4"/>
  <c r="K149" i="4"/>
  <c r="X149" i="4"/>
  <c r="AE148" i="4"/>
  <c r="AL148" i="4"/>
  <c r="Z148" i="4"/>
  <c r="AB148" i="4"/>
  <c r="AF148" i="4"/>
  <c r="AC148" i="4"/>
  <c r="AA148" i="4"/>
  <c r="AE147" i="4"/>
  <c r="AL147" i="4"/>
  <c r="Z147" i="4"/>
  <c r="AB147" i="4"/>
  <c r="AC147" i="4"/>
  <c r="AA147" i="4"/>
  <c r="K147" i="4"/>
  <c r="X147" i="4"/>
  <c r="AE146" i="4"/>
  <c r="AL146" i="4"/>
  <c r="Z146" i="4"/>
  <c r="AB146" i="4"/>
  <c r="AC146" i="4"/>
  <c r="AA146" i="4"/>
  <c r="K146" i="4"/>
  <c r="X146" i="4"/>
  <c r="AE145" i="4"/>
  <c r="AL145" i="4"/>
  <c r="Z145" i="4"/>
  <c r="AB145" i="4"/>
  <c r="AI145" i="4"/>
  <c r="AC145" i="4"/>
  <c r="AA145" i="4"/>
  <c r="K145" i="4"/>
  <c r="X145" i="4"/>
  <c r="AE144" i="4"/>
  <c r="AL144" i="4"/>
  <c r="Z144" i="4"/>
  <c r="AB144" i="4"/>
  <c r="AC144" i="4"/>
  <c r="AA144" i="4"/>
  <c r="K144" i="4"/>
  <c r="X144" i="4"/>
  <c r="AE143" i="4"/>
  <c r="AL143" i="4"/>
  <c r="Z143" i="4"/>
  <c r="AH143" i="4"/>
  <c r="AB143" i="4"/>
  <c r="AG143" i="4"/>
  <c r="AC143" i="4"/>
  <c r="AA143" i="4"/>
  <c r="K143" i="4"/>
  <c r="X143" i="4"/>
  <c r="AE142" i="4"/>
  <c r="AL142" i="4"/>
  <c r="Z142" i="4"/>
  <c r="AH142" i="4"/>
  <c r="AB142" i="4"/>
  <c r="AC142" i="4"/>
  <c r="AA142" i="4"/>
  <c r="K142" i="4"/>
  <c r="X142" i="4"/>
  <c r="AE141" i="4"/>
  <c r="AL141" i="4"/>
  <c r="Z141" i="4"/>
  <c r="AB141" i="4"/>
  <c r="AC141" i="4"/>
  <c r="AA141" i="4"/>
  <c r="K141" i="4"/>
  <c r="X141" i="4"/>
  <c r="AE140" i="4"/>
  <c r="AL140" i="4"/>
  <c r="Z140" i="4"/>
  <c r="AH140" i="4"/>
  <c r="AB140" i="4"/>
  <c r="AC140" i="4"/>
  <c r="AA140" i="4"/>
  <c r="K140" i="4"/>
  <c r="X140" i="4"/>
  <c r="AE139" i="4"/>
  <c r="AL139" i="4"/>
  <c r="Z139" i="4"/>
  <c r="AB139" i="4"/>
  <c r="AC139" i="4"/>
  <c r="AA139" i="4"/>
  <c r="K139" i="4"/>
  <c r="X139" i="4"/>
  <c r="AE138" i="4"/>
  <c r="AL138" i="4"/>
  <c r="Z138" i="4"/>
  <c r="AH138" i="4"/>
  <c r="AB138" i="4"/>
  <c r="AC138" i="4"/>
  <c r="AA138" i="4"/>
  <c r="K138" i="4"/>
  <c r="X138" i="4"/>
  <c r="AE137" i="4"/>
  <c r="AL137" i="4"/>
  <c r="Z137" i="4"/>
  <c r="AH137" i="4"/>
  <c r="AB137" i="4"/>
  <c r="AG137" i="4"/>
  <c r="AC137" i="4"/>
  <c r="AA137" i="4"/>
  <c r="K137" i="4"/>
  <c r="X137" i="4"/>
  <c r="AE136" i="4"/>
  <c r="AL136" i="4"/>
  <c r="Z136" i="4"/>
  <c r="AH136" i="4"/>
  <c r="AB136" i="4"/>
  <c r="AC136" i="4"/>
  <c r="AA136" i="4"/>
  <c r="K136" i="4"/>
  <c r="X136" i="4"/>
  <c r="AE135" i="4"/>
  <c r="AL135" i="4"/>
  <c r="Z135" i="4"/>
  <c r="AH135" i="4"/>
  <c r="AB135" i="4"/>
  <c r="AG135" i="4"/>
  <c r="AC135" i="4"/>
  <c r="AA135" i="4"/>
  <c r="K135" i="4"/>
  <c r="X135" i="4"/>
  <c r="AE134" i="4"/>
  <c r="AL134" i="4"/>
  <c r="Z134" i="4"/>
  <c r="AH134" i="4"/>
  <c r="AB134" i="4"/>
  <c r="AC134" i="4"/>
  <c r="AA134" i="4"/>
  <c r="K134" i="4"/>
  <c r="X134" i="4"/>
  <c r="AE133" i="4"/>
  <c r="AL133" i="4"/>
  <c r="Z133" i="4"/>
  <c r="AH133" i="4"/>
  <c r="AB133" i="4"/>
  <c r="AI133" i="4"/>
  <c r="AC133" i="4"/>
  <c r="AA133" i="4"/>
  <c r="K133" i="4"/>
  <c r="X133" i="4"/>
  <c r="AE132" i="4"/>
  <c r="AL132" i="4"/>
  <c r="Z132" i="4"/>
  <c r="AH132" i="4"/>
  <c r="AB132" i="4"/>
  <c r="AC132" i="4"/>
  <c r="AA132" i="4"/>
  <c r="K132" i="4"/>
  <c r="X132" i="4"/>
  <c r="AE131" i="4"/>
  <c r="AL131" i="4"/>
  <c r="Z131" i="4"/>
  <c r="AH131" i="4"/>
  <c r="AB131" i="4"/>
  <c r="AC131" i="4"/>
  <c r="AA131" i="4"/>
  <c r="K131" i="4"/>
  <c r="X131" i="4"/>
  <c r="AE130" i="4"/>
  <c r="AL130" i="4"/>
  <c r="Z130" i="4"/>
  <c r="AH130" i="4"/>
  <c r="AB130" i="4"/>
  <c r="AC130" i="4"/>
  <c r="AA130" i="4"/>
  <c r="K130" i="4"/>
  <c r="X130" i="4"/>
  <c r="AE129" i="4"/>
  <c r="AL129" i="4"/>
  <c r="Z129" i="4"/>
  <c r="AB129" i="4"/>
  <c r="AC129" i="4"/>
  <c r="AA129" i="4"/>
  <c r="K129" i="4"/>
  <c r="X129" i="4"/>
  <c r="AE128" i="4"/>
  <c r="AL128" i="4"/>
  <c r="Z128" i="4"/>
  <c r="AB128" i="4"/>
  <c r="AC128" i="4"/>
  <c r="AA128" i="4"/>
  <c r="K128" i="4"/>
  <c r="X128" i="4"/>
  <c r="AE127" i="4"/>
  <c r="AL127" i="4"/>
  <c r="Z127" i="4"/>
  <c r="AH127" i="4"/>
  <c r="AB127" i="4"/>
  <c r="AC127" i="4"/>
  <c r="AA127" i="4"/>
  <c r="K127" i="4"/>
  <c r="X127" i="4"/>
  <c r="AE126" i="4"/>
  <c r="AL126" i="4"/>
  <c r="Z126" i="4"/>
  <c r="AB126" i="4"/>
  <c r="AC126" i="4"/>
  <c r="AA126" i="4"/>
  <c r="K126" i="4"/>
  <c r="X126" i="4"/>
  <c r="AE125" i="4"/>
  <c r="AL125" i="4"/>
  <c r="Z125" i="4"/>
  <c r="AB125" i="4"/>
  <c r="AF125" i="4"/>
  <c r="AC125" i="4"/>
  <c r="AA125" i="4"/>
  <c r="K125" i="4"/>
  <c r="X125" i="4"/>
  <c r="AE124" i="4"/>
  <c r="AL124" i="4"/>
  <c r="Z124" i="4"/>
  <c r="AB124" i="4"/>
  <c r="AC124" i="4"/>
  <c r="AA124" i="4"/>
  <c r="K124" i="4"/>
  <c r="X124" i="4"/>
  <c r="AE123" i="4"/>
  <c r="AL123" i="4"/>
  <c r="Z123" i="4"/>
  <c r="AB123" i="4"/>
  <c r="AC123" i="4"/>
  <c r="AA123" i="4"/>
  <c r="K123" i="4"/>
  <c r="X123" i="4"/>
  <c r="AE122" i="4"/>
  <c r="AL122" i="4"/>
  <c r="Z122" i="4"/>
  <c r="AB122" i="4"/>
  <c r="AC122" i="4"/>
  <c r="AA122" i="4"/>
  <c r="K122" i="4"/>
  <c r="X122" i="4"/>
  <c r="AE121" i="4"/>
  <c r="AL121" i="4"/>
  <c r="Z121" i="4"/>
  <c r="AH121" i="4"/>
  <c r="AB121" i="4"/>
  <c r="AC121" i="4"/>
  <c r="AA121" i="4"/>
  <c r="K121" i="4"/>
  <c r="X121" i="4"/>
  <c r="AE120" i="4"/>
  <c r="AL120" i="4"/>
  <c r="Z120" i="4"/>
  <c r="AH120" i="4"/>
  <c r="AB120" i="4"/>
  <c r="AC120" i="4"/>
  <c r="AA120" i="4"/>
  <c r="K120" i="4"/>
  <c r="X120" i="4"/>
  <c r="AE119" i="4"/>
  <c r="AL119" i="4"/>
  <c r="Z119" i="4"/>
  <c r="AH119" i="4"/>
  <c r="AB119" i="4"/>
  <c r="AC119" i="4"/>
  <c r="AA119" i="4"/>
  <c r="K119" i="4"/>
  <c r="X119" i="4"/>
  <c r="AE118" i="4"/>
  <c r="AL118" i="4"/>
  <c r="Z118" i="4"/>
  <c r="AB118" i="4"/>
  <c r="AC118" i="4"/>
  <c r="AA118" i="4"/>
  <c r="K118" i="4"/>
  <c r="X118" i="4"/>
  <c r="AE117" i="4"/>
  <c r="AL117" i="4"/>
  <c r="Z117" i="4"/>
  <c r="AH117" i="4"/>
  <c r="AB117" i="4"/>
  <c r="AC117" i="4"/>
  <c r="AA117" i="4"/>
  <c r="K117" i="4"/>
  <c r="X117" i="4"/>
  <c r="AE116" i="4"/>
  <c r="AL116" i="4"/>
  <c r="Z116" i="4"/>
  <c r="AB116" i="4"/>
  <c r="AC116" i="4"/>
  <c r="AA116" i="4"/>
  <c r="K116" i="4"/>
  <c r="X116" i="4"/>
  <c r="AE115" i="4"/>
  <c r="AL115" i="4"/>
  <c r="Z115" i="4"/>
  <c r="AH115" i="4"/>
  <c r="AB115" i="4"/>
  <c r="AC115" i="4"/>
  <c r="AA115" i="4"/>
  <c r="K115" i="4"/>
  <c r="X115" i="4"/>
  <c r="AE114" i="4"/>
  <c r="AL114" i="4"/>
  <c r="Z114" i="4"/>
  <c r="AH114" i="4"/>
  <c r="AB114" i="4"/>
  <c r="AC114" i="4"/>
  <c r="AA114" i="4"/>
  <c r="K114" i="4"/>
  <c r="X114" i="4"/>
  <c r="AE113" i="4"/>
  <c r="AL113" i="4"/>
  <c r="Z113" i="4"/>
  <c r="AB113" i="4"/>
  <c r="AC113" i="4"/>
  <c r="AA113" i="4"/>
  <c r="K113" i="4"/>
  <c r="X113" i="4"/>
  <c r="AE112" i="4"/>
  <c r="AL112" i="4"/>
  <c r="Z112" i="4"/>
  <c r="AB112" i="4"/>
  <c r="AC112" i="4"/>
  <c r="AA112" i="4"/>
  <c r="K112" i="4"/>
  <c r="X112" i="4"/>
  <c r="AE111" i="4"/>
  <c r="AL111" i="4"/>
  <c r="Z111" i="4"/>
  <c r="AH111" i="4"/>
  <c r="AB111" i="4"/>
  <c r="AC111" i="4"/>
  <c r="AA111" i="4"/>
  <c r="K111" i="4"/>
  <c r="X111" i="4"/>
  <c r="AE110" i="4"/>
  <c r="AL110" i="4"/>
  <c r="Z110" i="4"/>
  <c r="AH110" i="4"/>
  <c r="AB110" i="4"/>
  <c r="AC110" i="4"/>
  <c r="AA110" i="4"/>
  <c r="K110" i="4"/>
  <c r="X110" i="4"/>
  <c r="AE109" i="4"/>
  <c r="AL109" i="4"/>
  <c r="Z109" i="4"/>
  <c r="AH109" i="4"/>
  <c r="AB109" i="4"/>
  <c r="AG109" i="4"/>
  <c r="AC109" i="4"/>
  <c r="AA109" i="4"/>
  <c r="AE108" i="4"/>
  <c r="AL108" i="4"/>
  <c r="Z108" i="4"/>
  <c r="AH108" i="4"/>
  <c r="AB108" i="4"/>
  <c r="AC108" i="4"/>
  <c r="AA108" i="4"/>
  <c r="K108" i="4"/>
  <c r="X108" i="4"/>
  <c r="AE107" i="4"/>
  <c r="AL107" i="4"/>
  <c r="Z107" i="4"/>
  <c r="AH107" i="4"/>
  <c r="AB107" i="4"/>
  <c r="AC107" i="4"/>
  <c r="AA107" i="4"/>
  <c r="K107" i="4"/>
  <c r="X107" i="4"/>
  <c r="AE106" i="4"/>
  <c r="AL106" i="4"/>
  <c r="Z106" i="4"/>
  <c r="AB106" i="4"/>
  <c r="AC106" i="4"/>
  <c r="AA106" i="4"/>
  <c r="K106" i="4"/>
  <c r="X106" i="4"/>
  <c r="AE105" i="4"/>
  <c r="AL105" i="4"/>
  <c r="Z105" i="4"/>
  <c r="AH105" i="4"/>
  <c r="AB105" i="4"/>
  <c r="AC105" i="4"/>
  <c r="AA105" i="4"/>
  <c r="K105" i="4"/>
  <c r="X105" i="4"/>
  <c r="AE104" i="4"/>
  <c r="AL104" i="4"/>
  <c r="Z104" i="4"/>
  <c r="AH104" i="4"/>
  <c r="AB104" i="4"/>
  <c r="AC104" i="4"/>
  <c r="AA104" i="4"/>
  <c r="K104" i="4"/>
  <c r="X104" i="4"/>
  <c r="AE103" i="4"/>
  <c r="AL103" i="4"/>
  <c r="Z103" i="4"/>
  <c r="AB103" i="4"/>
  <c r="AC103" i="4"/>
  <c r="AA103" i="4"/>
  <c r="K103" i="4"/>
  <c r="X103" i="4"/>
  <c r="AE102" i="4"/>
  <c r="AL102" i="4"/>
  <c r="Z102" i="4"/>
  <c r="AB102" i="4"/>
  <c r="AC102" i="4"/>
  <c r="AA102" i="4"/>
  <c r="K102" i="4"/>
  <c r="X102" i="4"/>
  <c r="AE101" i="4"/>
  <c r="AL101" i="4"/>
  <c r="Z101" i="4"/>
  <c r="AH101" i="4"/>
  <c r="AB101" i="4"/>
  <c r="AC101" i="4"/>
  <c r="AA101" i="4"/>
  <c r="K101" i="4"/>
  <c r="X101" i="4"/>
  <c r="AE100" i="4"/>
  <c r="AL100" i="4"/>
  <c r="Z100" i="4"/>
  <c r="AB100" i="4"/>
  <c r="AC100" i="4"/>
  <c r="AA100" i="4"/>
  <c r="K100" i="4"/>
  <c r="X100" i="4"/>
  <c r="AE99" i="4"/>
  <c r="AL99" i="4"/>
  <c r="Z99" i="4"/>
  <c r="AB99" i="4"/>
  <c r="AC99" i="4"/>
  <c r="AA99" i="4"/>
  <c r="K99" i="4"/>
  <c r="X99" i="4"/>
  <c r="AE98" i="4"/>
  <c r="AL98" i="4"/>
  <c r="Z98" i="4"/>
  <c r="AH98" i="4"/>
  <c r="AB98" i="4"/>
  <c r="AG98" i="4"/>
  <c r="AC98" i="4"/>
  <c r="AA98" i="4"/>
  <c r="K98" i="4"/>
  <c r="X98" i="4"/>
  <c r="AE97" i="4"/>
  <c r="AL97" i="4"/>
  <c r="Z97" i="4"/>
  <c r="AH97" i="4"/>
  <c r="AB97" i="4"/>
  <c r="AG97" i="4"/>
  <c r="AC97" i="4"/>
  <c r="AA97" i="4"/>
  <c r="K97" i="4"/>
  <c r="X97" i="4"/>
  <c r="AE96" i="4"/>
  <c r="AL96" i="4"/>
  <c r="AB96" i="4"/>
  <c r="AC96" i="4"/>
  <c r="AA96" i="4"/>
  <c r="K96" i="4"/>
  <c r="X96" i="4"/>
  <c r="AE95" i="4"/>
  <c r="AL95" i="4"/>
  <c r="Z95" i="4"/>
  <c r="AH95" i="4"/>
  <c r="AB95" i="4"/>
  <c r="AC95" i="4"/>
  <c r="AA95" i="4"/>
  <c r="K95" i="4"/>
  <c r="X95" i="4"/>
  <c r="AE94" i="4"/>
  <c r="AL94" i="4"/>
  <c r="Z94" i="4"/>
  <c r="AH94" i="4"/>
  <c r="AB94" i="4"/>
  <c r="AI94" i="4"/>
  <c r="AC94" i="4"/>
  <c r="AA94" i="4"/>
  <c r="K94" i="4"/>
  <c r="X94" i="4"/>
  <c r="AE93" i="4"/>
  <c r="AL93" i="4"/>
  <c r="Z93" i="4"/>
  <c r="AH93" i="4"/>
  <c r="AB93" i="4"/>
  <c r="AG93" i="4"/>
  <c r="AC93" i="4"/>
  <c r="AA93" i="4"/>
  <c r="AE92" i="4"/>
  <c r="AL92" i="4"/>
  <c r="Z92" i="4"/>
  <c r="AH92" i="4"/>
  <c r="AB92" i="4"/>
  <c r="AC92" i="4"/>
  <c r="AA92" i="4"/>
  <c r="K92" i="4"/>
  <c r="X92" i="4"/>
  <c r="AE91" i="4"/>
  <c r="AL91" i="4"/>
  <c r="Z91" i="4"/>
  <c r="AH91" i="4"/>
  <c r="AB91" i="4"/>
  <c r="AI91" i="4"/>
  <c r="AC91" i="4"/>
  <c r="AA91" i="4"/>
  <c r="K91" i="4"/>
  <c r="X91" i="4"/>
  <c r="AE90" i="4"/>
  <c r="AL90" i="4"/>
  <c r="Z90" i="4"/>
  <c r="AH90" i="4"/>
  <c r="AB90" i="4"/>
  <c r="AC90" i="4"/>
  <c r="AA90" i="4"/>
  <c r="K90" i="4"/>
  <c r="X90" i="4"/>
  <c r="AE89" i="4"/>
  <c r="AL89" i="4"/>
  <c r="Z89" i="4"/>
  <c r="AH89" i="4"/>
  <c r="AB89" i="4"/>
  <c r="AI89" i="4"/>
  <c r="AC89" i="4"/>
  <c r="AA89" i="4"/>
  <c r="K89" i="4"/>
  <c r="X89" i="4"/>
  <c r="AE88" i="4"/>
  <c r="AL88" i="4"/>
  <c r="Z88" i="4"/>
  <c r="AH88" i="4"/>
  <c r="AB88" i="4"/>
  <c r="AC88" i="4"/>
  <c r="AA88" i="4"/>
  <c r="K88" i="4"/>
  <c r="X88" i="4"/>
  <c r="AE87" i="4"/>
  <c r="AL87" i="4"/>
  <c r="Z87" i="4"/>
  <c r="AH87" i="4"/>
  <c r="AB87" i="4"/>
  <c r="AC87" i="4"/>
  <c r="AA87" i="4"/>
  <c r="K87" i="4"/>
  <c r="X87" i="4"/>
  <c r="AE86" i="4"/>
  <c r="AL86" i="4"/>
  <c r="Z86" i="4"/>
  <c r="AB86" i="4"/>
  <c r="AC86" i="4"/>
  <c r="AA86" i="4"/>
  <c r="K86" i="4"/>
  <c r="X86" i="4"/>
  <c r="AE85" i="4"/>
  <c r="AL85" i="4"/>
  <c r="Z85" i="4"/>
  <c r="AB85" i="4"/>
  <c r="AC85" i="4"/>
  <c r="AA85" i="4"/>
  <c r="K85" i="4"/>
  <c r="X85" i="4"/>
  <c r="AE84" i="4"/>
  <c r="AL84" i="4"/>
  <c r="Z84" i="4"/>
  <c r="AB84" i="4"/>
  <c r="AC84" i="4"/>
  <c r="AA84" i="4"/>
  <c r="K84" i="4"/>
  <c r="X84" i="4"/>
  <c r="AE83" i="4"/>
  <c r="AL83" i="4"/>
  <c r="Z83" i="4"/>
  <c r="AB83" i="4"/>
  <c r="AC83" i="4"/>
  <c r="AA83" i="4"/>
  <c r="K83" i="4"/>
  <c r="X83" i="4"/>
  <c r="AE82" i="4"/>
  <c r="AL82" i="4"/>
  <c r="Z82" i="4"/>
  <c r="AH82" i="4"/>
  <c r="AB82" i="4"/>
  <c r="AC82" i="4"/>
  <c r="AA82" i="4"/>
  <c r="K82" i="4"/>
  <c r="X82" i="4"/>
  <c r="AE81" i="4"/>
  <c r="AL81" i="4"/>
  <c r="Z81" i="4"/>
  <c r="AH81" i="4"/>
  <c r="AB81" i="4"/>
  <c r="AI81" i="4"/>
  <c r="AC81" i="4"/>
  <c r="AA81" i="4"/>
  <c r="K81" i="4"/>
  <c r="X81" i="4"/>
  <c r="AE80" i="4"/>
  <c r="AL80" i="4"/>
  <c r="Z80" i="4"/>
  <c r="AH80" i="4"/>
  <c r="AB80" i="4"/>
  <c r="AC80" i="4"/>
  <c r="AA80" i="4"/>
  <c r="K80" i="4"/>
  <c r="X80" i="4"/>
  <c r="AE79" i="4"/>
  <c r="AL79" i="4"/>
  <c r="Z79" i="4"/>
  <c r="AB79" i="4"/>
  <c r="AC79" i="4"/>
  <c r="AA79" i="4"/>
  <c r="K79" i="4"/>
  <c r="X79" i="4"/>
  <c r="AE78" i="4"/>
  <c r="AL78" i="4"/>
  <c r="Z78" i="4"/>
  <c r="AB78" i="4"/>
  <c r="AC78" i="4"/>
  <c r="AA78" i="4"/>
  <c r="K78" i="4"/>
  <c r="X78" i="4"/>
  <c r="AE77" i="4"/>
  <c r="AL77" i="4"/>
  <c r="Z77" i="4"/>
  <c r="AH77" i="4"/>
  <c r="AB77" i="4"/>
  <c r="AC77" i="4"/>
  <c r="AA77" i="4"/>
  <c r="K77" i="4"/>
  <c r="X77" i="4"/>
  <c r="AE76" i="4"/>
  <c r="AL76" i="4"/>
  <c r="Z76" i="4"/>
  <c r="AH76" i="4"/>
  <c r="AB76" i="4"/>
  <c r="AG76" i="4"/>
  <c r="AC76" i="4"/>
  <c r="AA76" i="4"/>
  <c r="K76" i="4"/>
  <c r="X76" i="4"/>
  <c r="AE75" i="4"/>
  <c r="AL75" i="4"/>
  <c r="Z75" i="4"/>
  <c r="AH75" i="4"/>
  <c r="AB75" i="4"/>
  <c r="AG75" i="4"/>
  <c r="AC75" i="4"/>
  <c r="AA75" i="4"/>
  <c r="K75" i="4"/>
  <c r="X75" i="4"/>
  <c r="AE74" i="4"/>
  <c r="AL74" i="4"/>
  <c r="Z74" i="4"/>
  <c r="AH74" i="4"/>
  <c r="AB74" i="4"/>
  <c r="AI74" i="4"/>
  <c r="AC74" i="4"/>
  <c r="AA74" i="4"/>
  <c r="K74" i="4"/>
  <c r="X74" i="4"/>
  <c r="AE73" i="4"/>
  <c r="AL73" i="4"/>
  <c r="Z73" i="4"/>
  <c r="AH73" i="4"/>
  <c r="AB73" i="4"/>
  <c r="AC73" i="4"/>
  <c r="AA73" i="4"/>
  <c r="K73" i="4"/>
  <c r="X73" i="4"/>
  <c r="AE72" i="4"/>
  <c r="AL72" i="4"/>
  <c r="Z72" i="4"/>
  <c r="AH72" i="4"/>
  <c r="AB72" i="4"/>
  <c r="AI72" i="4"/>
  <c r="AC72" i="4"/>
  <c r="AA72" i="4"/>
  <c r="K72" i="4"/>
  <c r="X72" i="4"/>
  <c r="AE71" i="4"/>
  <c r="AL71" i="4"/>
  <c r="Z71" i="4"/>
  <c r="AH71" i="4"/>
  <c r="AB71" i="4"/>
  <c r="AC71" i="4"/>
  <c r="AA71" i="4"/>
  <c r="K71" i="4"/>
  <c r="X71" i="4"/>
  <c r="AE70" i="4"/>
  <c r="AL70" i="4"/>
  <c r="Z70" i="4"/>
  <c r="AH70" i="4"/>
  <c r="AB70" i="4"/>
  <c r="AC70" i="4"/>
  <c r="AA70" i="4"/>
  <c r="K70" i="4"/>
  <c r="X70" i="4"/>
  <c r="AE69" i="4"/>
  <c r="AL69" i="4"/>
  <c r="Z69" i="4"/>
  <c r="AH69" i="4"/>
  <c r="AB69" i="4"/>
  <c r="AC69" i="4"/>
  <c r="AA69" i="4"/>
  <c r="K69" i="4"/>
  <c r="X69" i="4"/>
  <c r="AE68" i="4"/>
  <c r="AL68" i="4"/>
  <c r="Z68" i="4"/>
  <c r="AH68" i="4"/>
  <c r="AB68" i="4"/>
  <c r="AF68" i="4"/>
  <c r="AC68" i="4"/>
  <c r="AA68" i="4"/>
  <c r="K68" i="4"/>
  <c r="X68" i="4"/>
  <c r="AE67" i="4"/>
  <c r="AL67" i="4"/>
  <c r="Z67" i="4"/>
  <c r="AB67" i="4"/>
  <c r="AG67" i="4"/>
  <c r="AC67" i="4"/>
  <c r="AA67" i="4"/>
  <c r="K67" i="4"/>
  <c r="X67" i="4"/>
  <c r="AE66" i="4"/>
  <c r="AL66" i="4"/>
  <c r="Z66" i="4"/>
  <c r="AB66" i="4"/>
  <c r="AC66" i="4"/>
  <c r="AA66" i="4"/>
  <c r="K66" i="4"/>
  <c r="X66" i="4"/>
  <c r="AE65" i="4"/>
  <c r="AL65" i="4"/>
  <c r="Z65" i="4"/>
  <c r="AB65" i="4"/>
  <c r="AF65" i="4"/>
  <c r="AC65" i="4"/>
  <c r="AA65" i="4"/>
  <c r="K65" i="4"/>
  <c r="X65" i="4"/>
  <c r="AE64" i="4"/>
  <c r="AL64" i="4"/>
  <c r="Z64" i="4"/>
  <c r="AB64" i="4"/>
  <c r="AF64" i="4"/>
  <c r="AC64" i="4"/>
  <c r="AA64" i="4"/>
  <c r="K64" i="4"/>
  <c r="X64" i="4"/>
  <c r="AE63" i="4"/>
  <c r="AL63" i="4"/>
  <c r="Z63" i="4"/>
  <c r="AB63" i="4"/>
  <c r="AC63" i="4"/>
  <c r="AA63" i="4"/>
  <c r="K63" i="4"/>
  <c r="X63" i="4"/>
  <c r="AE62" i="4"/>
  <c r="AL62" i="4"/>
  <c r="Z62" i="4"/>
  <c r="AH62" i="4"/>
  <c r="AB62" i="4"/>
  <c r="AC62" i="4"/>
  <c r="AA62" i="4"/>
  <c r="K62" i="4"/>
  <c r="X62" i="4"/>
  <c r="AE61" i="4"/>
  <c r="AL61" i="4"/>
  <c r="Z61" i="4"/>
  <c r="AH61" i="4"/>
  <c r="AB61" i="4"/>
  <c r="AC61" i="4"/>
  <c r="AA61" i="4"/>
  <c r="K61" i="4"/>
  <c r="X61" i="4"/>
  <c r="AE60" i="4"/>
  <c r="AL60" i="4"/>
  <c r="Z60" i="4"/>
  <c r="AH60" i="4"/>
  <c r="AB60" i="4"/>
  <c r="AF60" i="4"/>
  <c r="AC60" i="4"/>
  <c r="AA60" i="4"/>
  <c r="K60" i="4"/>
  <c r="X60" i="4"/>
  <c r="AE59" i="4"/>
  <c r="AL59" i="4"/>
  <c r="Z59" i="4"/>
  <c r="AB59" i="4"/>
  <c r="AC59" i="4"/>
  <c r="AA59" i="4"/>
  <c r="K59" i="4"/>
  <c r="X59" i="4"/>
  <c r="AE58" i="4"/>
  <c r="AL58" i="4"/>
  <c r="Z58" i="4"/>
  <c r="AB58" i="4"/>
  <c r="AC58" i="4"/>
  <c r="AA58" i="4"/>
  <c r="K58" i="4"/>
  <c r="X58" i="4"/>
  <c r="AE57" i="4"/>
  <c r="AL57" i="4"/>
  <c r="Z57" i="4"/>
  <c r="AH57" i="4"/>
  <c r="AB57" i="4"/>
  <c r="AC57" i="4"/>
  <c r="AA57" i="4"/>
  <c r="K57" i="4"/>
  <c r="X57" i="4"/>
  <c r="AE56" i="4"/>
  <c r="AL56" i="4"/>
  <c r="Z56" i="4"/>
  <c r="AH56" i="4"/>
  <c r="AB56" i="4"/>
  <c r="AI56" i="4"/>
  <c r="AC56" i="4"/>
  <c r="AA56" i="4"/>
  <c r="K56" i="4"/>
  <c r="X56" i="4"/>
  <c r="AE55" i="4"/>
  <c r="AL55" i="4"/>
  <c r="Z55" i="4"/>
  <c r="AH55" i="4"/>
  <c r="AB55" i="4"/>
  <c r="AC55" i="4"/>
  <c r="AA55" i="4"/>
  <c r="K55" i="4"/>
  <c r="X55" i="4"/>
  <c r="AE54" i="4"/>
  <c r="AL54" i="4"/>
  <c r="Z54" i="4"/>
  <c r="AH54" i="4"/>
  <c r="AB54" i="4"/>
  <c r="AG54" i="4"/>
  <c r="AC54" i="4"/>
  <c r="AA54" i="4"/>
  <c r="K54" i="4"/>
  <c r="X54" i="4"/>
  <c r="AE53" i="4"/>
  <c r="AL53" i="4"/>
  <c r="Z53" i="4"/>
  <c r="AH53" i="4"/>
  <c r="AB53" i="4"/>
  <c r="AG53" i="4"/>
  <c r="AF53" i="4"/>
  <c r="AC53" i="4"/>
  <c r="AA53" i="4"/>
  <c r="K53" i="4"/>
  <c r="X53" i="4"/>
  <c r="AE52" i="4"/>
  <c r="AL52" i="4"/>
  <c r="Z52" i="4"/>
  <c r="AH52" i="4"/>
  <c r="AB52" i="4"/>
  <c r="AC52" i="4"/>
  <c r="AA52" i="4"/>
  <c r="K52" i="4"/>
  <c r="X52" i="4"/>
  <c r="AE51" i="4"/>
  <c r="AL51" i="4"/>
  <c r="Z51" i="4"/>
  <c r="AH51" i="4"/>
  <c r="AB51" i="4"/>
  <c r="AC51" i="4"/>
  <c r="AA51" i="4"/>
  <c r="K51" i="4"/>
  <c r="X51" i="4"/>
  <c r="AE50" i="4"/>
  <c r="AL50" i="4"/>
  <c r="Z50" i="4"/>
  <c r="AH50" i="4"/>
  <c r="AB50" i="4"/>
  <c r="AC50" i="4"/>
  <c r="AA50" i="4"/>
  <c r="K50" i="4"/>
  <c r="X50" i="4"/>
  <c r="AE49" i="4"/>
  <c r="AL49" i="4"/>
  <c r="Z49" i="4"/>
  <c r="AB49" i="4"/>
  <c r="AC49" i="4"/>
  <c r="AA49" i="4"/>
  <c r="K49" i="4"/>
  <c r="X49" i="4"/>
  <c r="AE48" i="4"/>
  <c r="AL48" i="4"/>
  <c r="Z48" i="4"/>
  <c r="AB48" i="4"/>
  <c r="AC48" i="4"/>
  <c r="AA48" i="4"/>
  <c r="K48" i="4"/>
  <c r="X48" i="4"/>
  <c r="AE47" i="4"/>
  <c r="AL47" i="4"/>
  <c r="Z47" i="4"/>
  <c r="AH47" i="4"/>
  <c r="AB47" i="4"/>
  <c r="AC47" i="4"/>
  <c r="AA47" i="4"/>
  <c r="K47" i="4"/>
  <c r="X47" i="4"/>
  <c r="AE46" i="4"/>
  <c r="AL46" i="4"/>
  <c r="Z46" i="4"/>
  <c r="AB46" i="4"/>
  <c r="AC46" i="4"/>
  <c r="AA46" i="4"/>
  <c r="K46" i="4"/>
  <c r="X46" i="4"/>
  <c r="AE45" i="4"/>
  <c r="AL45" i="4"/>
  <c r="Z45" i="4"/>
  <c r="AB45" i="4"/>
  <c r="AC45" i="4"/>
  <c r="AA45" i="4"/>
  <c r="K45" i="4"/>
  <c r="X45" i="4"/>
  <c r="AE44" i="4"/>
  <c r="AL44" i="4"/>
  <c r="Z44" i="4"/>
  <c r="AH44" i="4"/>
  <c r="AB44" i="4"/>
  <c r="AG44" i="4"/>
  <c r="AC44" i="4"/>
  <c r="AA44" i="4"/>
  <c r="K44" i="4"/>
  <c r="X44" i="4"/>
  <c r="AE43" i="4"/>
  <c r="AL43" i="4"/>
  <c r="Z43" i="4"/>
  <c r="AH43" i="4"/>
  <c r="AB43" i="4"/>
  <c r="AC43" i="4"/>
  <c r="AA43" i="4"/>
  <c r="K43" i="4"/>
  <c r="X43" i="4"/>
  <c r="AE42" i="4"/>
  <c r="AL42" i="4"/>
  <c r="Z42" i="4"/>
  <c r="AH42" i="4"/>
  <c r="AB42" i="4"/>
  <c r="AG42" i="4"/>
  <c r="AC42" i="4"/>
  <c r="AA42" i="4"/>
  <c r="K42" i="4"/>
  <c r="X42" i="4"/>
  <c r="AE41" i="4"/>
  <c r="AL41" i="4"/>
  <c r="Z41" i="4"/>
  <c r="AH41" i="4"/>
  <c r="AB41" i="4"/>
  <c r="AI41" i="4"/>
  <c r="AF41" i="4"/>
  <c r="AC41" i="4"/>
  <c r="AA41" i="4"/>
  <c r="K41" i="4"/>
  <c r="X41" i="4"/>
  <c r="AE40" i="4"/>
  <c r="AL40" i="4"/>
  <c r="Z40" i="4"/>
  <c r="AB40" i="4"/>
  <c r="AC40" i="4"/>
  <c r="AA40" i="4"/>
  <c r="K40" i="4"/>
  <c r="X40" i="4"/>
  <c r="AE39" i="4"/>
  <c r="AL39" i="4"/>
  <c r="Z39" i="4"/>
  <c r="AH39" i="4"/>
  <c r="AB39" i="4"/>
  <c r="AI39" i="4"/>
  <c r="AC39" i="4"/>
  <c r="AA39" i="4"/>
  <c r="K39" i="4"/>
  <c r="X39" i="4"/>
  <c r="AE38" i="4"/>
  <c r="AL38" i="4"/>
  <c r="Z38" i="4"/>
  <c r="AH38" i="4"/>
  <c r="AB38" i="4"/>
  <c r="AC38" i="4"/>
  <c r="AA38" i="4"/>
  <c r="K38" i="4"/>
  <c r="X38" i="4"/>
  <c r="AE37" i="4"/>
  <c r="AL37" i="4"/>
  <c r="Z37" i="4"/>
  <c r="AH37" i="4"/>
  <c r="AB37" i="4"/>
  <c r="AC37" i="4"/>
  <c r="AA37" i="4"/>
  <c r="K37" i="4"/>
  <c r="X37" i="4"/>
  <c r="AE36" i="4"/>
  <c r="AL36" i="4"/>
  <c r="AB36" i="4"/>
  <c r="AC36" i="4"/>
  <c r="AA36" i="4"/>
  <c r="K36" i="4"/>
  <c r="X36" i="4"/>
  <c r="AE35" i="4"/>
  <c r="AL35" i="4"/>
  <c r="Z35" i="4"/>
  <c r="AH35" i="4"/>
  <c r="AB35" i="4"/>
  <c r="AI35" i="4"/>
  <c r="AC35" i="4"/>
  <c r="AA35" i="4"/>
  <c r="K35" i="4"/>
  <c r="X35" i="4"/>
  <c r="AE34" i="4"/>
  <c r="AL34" i="4"/>
  <c r="Z34" i="4"/>
  <c r="AH34" i="4"/>
  <c r="AB34" i="4"/>
  <c r="AG34" i="4"/>
  <c r="AC34" i="4"/>
  <c r="AA34" i="4"/>
  <c r="AE33" i="4"/>
  <c r="AL33" i="4"/>
  <c r="Z33" i="4"/>
  <c r="AH33" i="4"/>
  <c r="AB33" i="4"/>
  <c r="AF33" i="4"/>
  <c r="AC33" i="4"/>
  <c r="AA33" i="4"/>
  <c r="K33" i="4"/>
  <c r="X33" i="4"/>
  <c r="AE32" i="4"/>
  <c r="AL32" i="4"/>
  <c r="Z32" i="4"/>
  <c r="AH32" i="4"/>
  <c r="AB32" i="4"/>
  <c r="AG32" i="4"/>
  <c r="AF32" i="4"/>
  <c r="AC32" i="4"/>
  <c r="AA32" i="4"/>
  <c r="K32" i="4"/>
  <c r="X32" i="4"/>
  <c r="AE31" i="4"/>
  <c r="AL31" i="4"/>
  <c r="Z31" i="4"/>
  <c r="AH31" i="4"/>
  <c r="AB31" i="4"/>
  <c r="AC31" i="4"/>
  <c r="AA31" i="4"/>
  <c r="K31" i="4"/>
  <c r="X31" i="4"/>
  <c r="AE30" i="4"/>
  <c r="AL30" i="4"/>
  <c r="Z30" i="4"/>
  <c r="AH30" i="4"/>
  <c r="AB30" i="4"/>
  <c r="AC30" i="4"/>
  <c r="AA30" i="4"/>
  <c r="K30" i="4"/>
  <c r="X30" i="4"/>
  <c r="AE29" i="4"/>
  <c r="AL29" i="4"/>
  <c r="Z29" i="4"/>
  <c r="AH29" i="4"/>
  <c r="AB29" i="4"/>
  <c r="AG29" i="4"/>
  <c r="AC29" i="4"/>
  <c r="AA29" i="4"/>
  <c r="K29" i="4"/>
  <c r="X29" i="4"/>
  <c r="AE28" i="4"/>
  <c r="AL28" i="4"/>
  <c r="Z28" i="4"/>
  <c r="AH28" i="4"/>
  <c r="AB28" i="4"/>
  <c r="AI28" i="4"/>
  <c r="AF28" i="4"/>
  <c r="AC28" i="4"/>
  <c r="AA28" i="4"/>
  <c r="K28" i="4"/>
  <c r="X28" i="4"/>
  <c r="AE27" i="4"/>
  <c r="AL27" i="4"/>
  <c r="Z27" i="4"/>
  <c r="AH27" i="4"/>
  <c r="AB27" i="4"/>
  <c r="AC27" i="4"/>
  <c r="AA27" i="4"/>
  <c r="K27" i="4"/>
  <c r="X27" i="4"/>
  <c r="AE26" i="4"/>
  <c r="AL26" i="4"/>
  <c r="Z26" i="4"/>
  <c r="AH26" i="4"/>
  <c r="AB26" i="4"/>
  <c r="AC26" i="4"/>
  <c r="AA26" i="4"/>
  <c r="K26" i="4"/>
  <c r="X26" i="4"/>
  <c r="AE25" i="4"/>
  <c r="AL25" i="4"/>
  <c r="Z25" i="4"/>
  <c r="AH25" i="4"/>
  <c r="AB25" i="4"/>
  <c r="AI25" i="4"/>
  <c r="AC25" i="4"/>
  <c r="AA25" i="4"/>
  <c r="K25" i="4"/>
  <c r="X25" i="4"/>
  <c r="AE24" i="4"/>
  <c r="AL24" i="4"/>
  <c r="Z24" i="4"/>
  <c r="AH24" i="4"/>
  <c r="AB24" i="4"/>
  <c r="AC24" i="4"/>
  <c r="AA24" i="4"/>
  <c r="K24" i="4"/>
  <c r="X24" i="4"/>
  <c r="AE23" i="4"/>
  <c r="AL23" i="4"/>
  <c r="Z23" i="4"/>
  <c r="AH23" i="4"/>
  <c r="AB23" i="4"/>
  <c r="AG23" i="4"/>
  <c r="AC23" i="4"/>
  <c r="AA23" i="4"/>
  <c r="K23" i="4"/>
  <c r="X23" i="4"/>
  <c r="AE22" i="4"/>
  <c r="AL22" i="4"/>
  <c r="Z22" i="4"/>
  <c r="AH22" i="4"/>
  <c r="AB22" i="4"/>
  <c r="AC22" i="4"/>
  <c r="AA22" i="4"/>
  <c r="K22" i="4"/>
  <c r="X22" i="4"/>
  <c r="AE21" i="4"/>
  <c r="AL21" i="4"/>
  <c r="AB21" i="4"/>
  <c r="AC21" i="4"/>
  <c r="AA21" i="4"/>
  <c r="K21" i="4"/>
  <c r="X21" i="4"/>
  <c r="AE20" i="4"/>
  <c r="AL20" i="4"/>
  <c r="Z20" i="4"/>
  <c r="AB20" i="4"/>
  <c r="AC20" i="4"/>
  <c r="AA20" i="4"/>
  <c r="K20" i="4"/>
  <c r="X20" i="4"/>
  <c r="AE19" i="4"/>
  <c r="AL19" i="4"/>
  <c r="Z19" i="4"/>
  <c r="AH19" i="4"/>
  <c r="AB19" i="4"/>
  <c r="AC19" i="4"/>
  <c r="AA19" i="4"/>
  <c r="K19" i="4"/>
  <c r="X19" i="4"/>
  <c r="AE18" i="4"/>
  <c r="AL18" i="4"/>
  <c r="Z18" i="4"/>
  <c r="AH18" i="4"/>
  <c r="AB18" i="4"/>
  <c r="AC18" i="4"/>
  <c r="AA18" i="4"/>
  <c r="K18" i="4"/>
  <c r="X18" i="4"/>
  <c r="AE17" i="4"/>
  <c r="AL17" i="4"/>
  <c r="Z17" i="4"/>
  <c r="AH17" i="4"/>
  <c r="AB17" i="4"/>
  <c r="AG17" i="4"/>
  <c r="AC17" i="4"/>
  <c r="AA17" i="4"/>
  <c r="AE16" i="4"/>
  <c r="AL16" i="4"/>
  <c r="Z16" i="4"/>
  <c r="AH16" i="4"/>
  <c r="AB16" i="4"/>
  <c r="AC16" i="4"/>
  <c r="AA16" i="4"/>
  <c r="K16" i="4"/>
  <c r="X16" i="4"/>
  <c r="AE15" i="4"/>
  <c r="AL15" i="4"/>
  <c r="Z15" i="4"/>
  <c r="AH15" i="4"/>
  <c r="AB15" i="4"/>
  <c r="AG15" i="4"/>
  <c r="AC15" i="4"/>
  <c r="AA15" i="4"/>
  <c r="K15" i="4"/>
  <c r="X15" i="4"/>
  <c r="AE14" i="4"/>
  <c r="AL14" i="4"/>
  <c r="Z14" i="4"/>
  <c r="AH14" i="4"/>
  <c r="AB14" i="4"/>
  <c r="AA14" i="4"/>
  <c r="K14" i="4"/>
  <c r="X14" i="4"/>
  <c r="AE13" i="4"/>
  <c r="AL13" i="4"/>
  <c r="Z13" i="4"/>
  <c r="AB13" i="4"/>
  <c r="AA13" i="4"/>
  <c r="K13" i="4"/>
  <c r="X13" i="4"/>
  <c r="M305" i="4"/>
  <c r="I304" i="4"/>
  <c r="G304" i="4"/>
  <c r="M301" i="4"/>
  <c r="H301" i="4"/>
  <c r="D301" i="4"/>
  <c r="G300" i="4"/>
  <c r="I296" i="4"/>
  <c r="M293" i="4"/>
  <c r="I293" i="4"/>
  <c r="G293" i="4"/>
  <c r="E290" i="4"/>
  <c r="E286" i="4"/>
  <c r="E278" i="4"/>
  <c r="J272" i="4"/>
  <c r="H269" i="4"/>
  <c r="E262" i="4"/>
  <c r="E258" i="4"/>
  <c r="J256" i="4"/>
  <c r="J252" i="4"/>
  <c r="E252" i="4"/>
  <c r="E251" i="4"/>
  <c r="D249" i="4"/>
  <c r="E240" i="4"/>
  <c r="I239" i="4"/>
  <c r="E238" i="4"/>
  <c r="L236" i="4"/>
  <c r="L231" i="4"/>
  <c r="E231" i="4"/>
  <c r="J229" i="4"/>
  <c r="D229" i="4"/>
  <c r="G226" i="4"/>
  <c r="E207" i="4"/>
  <c r="H201" i="4"/>
  <c r="J201" i="4"/>
  <c r="I188" i="4"/>
  <c r="L177" i="4"/>
  <c r="M177" i="4"/>
  <c r="F177" i="4"/>
  <c r="E177" i="4"/>
  <c r="G175" i="4"/>
  <c r="F174" i="4"/>
  <c r="L172" i="4"/>
  <c r="H172" i="4"/>
  <c r="G172" i="4"/>
  <c r="C172" i="4"/>
  <c r="H164" i="4"/>
  <c r="G164" i="4"/>
  <c r="C164" i="4"/>
  <c r="J162" i="4"/>
  <c r="J159" i="4"/>
  <c r="J153" i="4"/>
  <c r="F153" i="4"/>
  <c r="E152" i="4"/>
  <c r="L148" i="4"/>
  <c r="C148" i="4"/>
  <c r="F130" i="4"/>
  <c r="L128" i="4"/>
  <c r="G128" i="4"/>
  <c r="E128" i="4"/>
  <c r="F126" i="4"/>
  <c r="F122" i="4"/>
  <c r="I119" i="4"/>
  <c r="D119" i="4"/>
  <c r="F111" i="4"/>
  <c r="M104" i="4"/>
  <c r="E103" i="4"/>
  <c r="J97" i="4"/>
  <c r="G96" i="4"/>
  <c r="C96" i="4"/>
  <c r="H89" i="4"/>
  <c r="F89" i="4"/>
  <c r="C88" i="4"/>
  <c r="F86" i="4"/>
  <c r="J77" i="4"/>
  <c r="J73" i="4"/>
  <c r="G72" i="4"/>
  <c r="C71" i="4"/>
  <c r="C60" i="4"/>
  <c r="I59" i="4"/>
  <c r="M48" i="4"/>
  <c r="M47" i="4"/>
  <c r="C44" i="4"/>
  <c r="J41" i="4"/>
  <c r="H41" i="4"/>
  <c r="F38" i="4"/>
  <c r="G36" i="4"/>
  <c r="H35" i="4"/>
  <c r="M32" i="4"/>
  <c r="H32" i="4"/>
  <c r="C28" i="4"/>
  <c r="C24" i="4"/>
  <c r="K12" i="4"/>
  <c r="X12" i="4"/>
  <c r="AE12" i="4"/>
  <c r="AL12" i="4"/>
  <c r="A111" i="3"/>
  <c r="U111" i="3"/>
  <c r="Q111" i="3"/>
  <c r="N111" i="3"/>
  <c r="S111" i="3"/>
  <c r="P111" i="3"/>
  <c r="O111" i="3"/>
  <c r="M111" i="3"/>
  <c r="K111" i="3"/>
  <c r="A110" i="3"/>
  <c r="U110" i="3"/>
  <c r="Q110" i="3"/>
  <c r="N110" i="3"/>
  <c r="S110" i="3"/>
  <c r="P110" i="3"/>
  <c r="O110" i="3"/>
  <c r="M110" i="3"/>
  <c r="K110" i="3"/>
  <c r="A109" i="3"/>
  <c r="U109" i="3"/>
  <c r="Q109" i="3"/>
  <c r="N109" i="3"/>
  <c r="S109" i="3"/>
  <c r="P109" i="3"/>
  <c r="O109" i="3"/>
  <c r="M109" i="3"/>
  <c r="K109" i="3"/>
  <c r="A108" i="3"/>
  <c r="U108" i="3"/>
  <c r="Q108" i="3"/>
  <c r="N108" i="3"/>
  <c r="S108" i="3"/>
  <c r="P108" i="3"/>
  <c r="O108" i="3"/>
  <c r="M108" i="3"/>
  <c r="K108" i="3"/>
  <c r="A107" i="3"/>
  <c r="U107" i="3"/>
  <c r="Q107" i="3"/>
  <c r="N107" i="3"/>
  <c r="S107" i="3"/>
  <c r="P107" i="3"/>
  <c r="O107" i="3"/>
  <c r="M107" i="3"/>
  <c r="K107" i="3"/>
  <c r="A106" i="3"/>
  <c r="U106" i="3"/>
  <c r="Q106" i="3"/>
  <c r="N106" i="3"/>
  <c r="S106" i="3"/>
  <c r="P106" i="3"/>
  <c r="O106" i="3"/>
  <c r="M106" i="3"/>
  <c r="K106" i="3"/>
  <c r="A105" i="3"/>
  <c r="U105" i="3"/>
  <c r="Q105" i="3"/>
  <c r="N105" i="3"/>
  <c r="S105" i="3"/>
  <c r="P105" i="3"/>
  <c r="O105" i="3"/>
  <c r="M105" i="3"/>
  <c r="K105" i="3"/>
  <c r="A104" i="3"/>
  <c r="U104" i="3"/>
  <c r="Q104" i="3"/>
  <c r="N104" i="3"/>
  <c r="S104" i="3"/>
  <c r="P104" i="3"/>
  <c r="O104" i="3"/>
  <c r="M104" i="3"/>
  <c r="K104" i="3"/>
  <c r="A103" i="3"/>
  <c r="U103" i="3"/>
  <c r="Q103" i="3"/>
  <c r="N103" i="3"/>
  <c r="P103" i="3"/>
  <c r="O103" i="3"/>
  <c r="M103" i="3"/>
  <c r="K103" i="3"/>
  <c r="A102" i="3"/>
  <c r="U102" i="3"/>
  <c r="Q102" i="3"/>
  <c r="N102" i="3"/>
  <c r="S102" i="3"/>
  <c r="P102" i="3"/>
  <c r="O102" i="3"/>
  <c r="M102" i="3"/>
  <c r="K102" i="3"/>
  <c r="A101" i="3"/>
  <c r="U101" i="3"/>
  <c r="Q101" i="3"/>
  <c r="N101" i="3"/>
  <c r="S101" i="3"/>
  <c r="P101" i="3"/>
  <c r="O101" i="3"/>
  <c r="M101" i="3"/>
  <c r="K101" i="3"/>
  <c r="A100" i="3"/>
  <c r="U100" i="3"/>
  <c r="Q100" i="3"/>
  <c r="N100" i="3"/>
  <c r="S100" i="3"/>
  <c r="P100" i="3"/>
  <c r="O100" i="3"/>
  <c r="M100" i="3"/>
  <c r="K100" i="3"/>
  <c r="A99" i="3"/>
  <c r="U99" i="3"/>
  <c r="Q99" i="3"/>
  <c r="N99" i="3"/>
  <c r="S99" i="3"/>
  <c r="P99" i="3"/>
  <c r="O99" i="3"/>
  <c r="M99" i="3"/>
  <c r="K99" i="3"/>
  <c r="A98" i="3"/>
  <c r="U98" i="3"/>
  <c r="Q98" i="3"/>
  <c r="N98" i="3"/>
  <c r="S98" i="3"/>
  <c r="P98" i="3"/>
  <c r="O98" i="3"/>
  <c r="M98" i="3"/>
  <c r="K98" i="3"/>
  <c r="A97" i="3"/>
  <c r="U97" i="3"/>
  <c r="Q97" i="3"/>
  <c r="N97" i="3"/>
  <c r="P97" i="3"/>
  <c r="O97" i="3"/>
  <c r="M97" i="3"/>
  <c r="K97" i="3"/>
  <c r="A96" i="3"/>
  <c r="U96" i="3"/>
  <c r="Q96" i="3"/>
  <c r="N96" i="3"/>
  <c r="S96" i="3"/>
  <c r="P96" i="3"/>
  <c r="O96" i="3"/>
  <c r="M96" i="3"/>
  <c r="K96" i="3"/>
  <c r="A95" i="3"/>
  <c r="U95" i="3"/>
  <c r="Q95" i="3"/>
  <c r="N95" i="3"/>
  <c r="P95" i="3"/>
  <c r="O95" i="3"/>
  <c r="M95" i="3"/>
  <c r="K95" i="3"/>
  <c r="A94" i="3"/>
  <c r="U94" i="3"/>
  <c r="Q94" i="3"/>
  <c r="N94" i="3"/>
  <c r="S94" i="3"/>
  <c r="P94" i="3"/>
  <c r="O94" i="3"/>
  <c r="M94" i="3"/>
  <c r="K94" i="3"/>
  <c r="A93" i="3"/>
  <c r="U93" i="3"/>
  <c r="Q93" i="3"/>
  <c r="N93" i="3"/>
  <c r="S93" i="3"/>
  <c r="P93" i="3"/>
  <c r="O93" i="3"/>
  <c r="M93" i="3"/>
  <c r="K93" i="3"/>
  <c r="A92" i="3"/>
  <c r="U92" i="3"/>
  <c r="Q92" i="3"/>
  <c r="N92" i="3"/>
  <c r="S92" i="3"/>
  <c r="P92" i="3"/>
  <c r="O92" i="3"/>
  <c r="M92" i="3"/>
  <c r="K92" i="3"/>
  <c r="A91" i="3"/>
  <c r="U91" i="3"/>
  <c r="Q91" i="3"/>
  <c r="N91" i="3"/>
  <c r="P91" i="3"/>
  <c r="O91" i="3"/>
  <c r="M91" i="3"/>
  <c r="K91" i="3"/>
  <c r="A90" i="3"/>
  <c r="U90" i="3"/>
  <c r="Q90" i="3"/>
  <c r="N90" i="3"/>
  <c r="S90" i="3"/>
  <c r="P90" i="3"/>
  <c r="O90" i="3"/>
  <c r="M90" i="3"/>
  <c r="K90" i="3"/>
  <c r="A89" i="3"/>
  <c r="U89" i="3"/>
  <c r="Q89" i="3"/>
  <c r="N89" i="3"/>
  <c r="S89" i="3"/>
  <c r="P89" i="3"/>
  <c r="O89" i="3"/>
  <c r="M89" i="3"/>
  <c r="K89" i="3"/>
  <c r="A88" i="3"/>
  <c r="U88" i="3"/>
  <c r="Q88" i="3"/>
  <c r="N88" i="3"/>
  <c r="S88" i="3"/>
  <c r="P88" i="3"/>
  <c r="O88" i="3"/>
  <c r="M88" i="3"/>
  <c r="K88" i="3"/>
  <c r="A87" i="3"/>
  <c r="U87" i="3"/>
  <c r="Q87" i="3"/>
  <c r="N87" i="3"/>
  <c r="S87" i="3"/>
  <c r="P87" i="3"/>
  <c r="O87" i="3"/>
  <c r="M87" i="3"/>
  <c r="K87" i="3"/>
  <c r="A86" i="3"/>
  <c r="U86" i="3"/>
  <c r="Q86" i="3"/>
  <c r="N86" i="3"/>
  <c r="S86" i="3"/>
  <c r="P86" i="3"/>
  <c r="O86" i="3"/>
  <c r="M86" i="3"/>
  <c r="K86" i="3"/>
  <c r="A85" i="3"/>
  <c r="U85" i="3"/>
  <c r="Q85" i="3"/>
  <c r="N85" i="3"/>
  <c r="S85" i="3"/>
  <c r="P85" i="3"/>
  <c r="O85" i="3"/>
  <c r="M85" i="3"/>
  <c r="K85" i="3"/>
  <c r="A84" i="3"/>
  <c r="U84" i="3"/>
  <c r="Q84" i="3"/>
  <c r="N84" i="3"/>
  <c r="S84" i="3"/>
  <c r="P84" i="3"/>
  <c r="O84" i="3"/>
  <c r="M84" i="3"/>
  <c r="K84" i="3"/>
  <c r="A83" i="3"/>
  <c r="U83" i="3"/>
  <c r="Q83" i="3"/>
  <c r="N83" i="3"/>
  <c r="S83" i="3"/>
  <c r="P83" i="3"/>
  <c r="O83" i="3"/>
  <c r="M83" i="3"/>
  <c r="K83" i="3"/>
  <c r="A82" i="3"/>
  <c r="U82" i="3"/>
  <c r="Q82" i="3"/>
  <c r="N82" i="3"/>
  <c r="S82" i="3"/>
  <c r="P82" i="3"/>
  <c r="O82" i="3"/>
  <c r="M82" i="3"/>
  <c r="K82" i="3"/>
  <c r="A81" i="3"/>
  <c r="U81" i="3"/>
  <c r="Q81" i="3"/>
  <c r="N81" i="3"/>
  <c r="S81" i="3"/>
  <c r="P81" i="3"/>
  <c r="O81" i="3"/>
  <c r="M81" i="3"/>
  <c r="K81" i="3"/>
  <c r="A80" i="3"/>
  <c r="U80" i="3"/>
  <c r="Q80" i="3"/>
  <c r="N80" i="3"/>
  <c r="S80" i="3"/>
  <c r="P80" i="3"/>
  <c r="O80" i="3"/>
  <c r="M80" i="3"/>
  <c r="K80" i="3"/>
  <c r="A79" i="3"/>
  <c r="U79" i="3"/>
  <c r="Q79" i="3"/>
  <c r="N79" i="3"/>
  <c r="S79" i="3"/>
  <c r="P79" i="3"/>
  <c r="O79" i="3"/>
  <c r="M79" i="3"/>
  <c r="K79" i="3"/>
  <c r="A78" i="3"/>
  <c r="U78" i="3"/>
  <c r="Q78" i="3"/>
  <c r="N78" i="3"/>
  <c r="S78" i="3"/>
  <c r="P78" i="3"/>
  <c r="O78" i="3"/>
  <c r="M78" i="3"/>
  <c r="K78" i="3"/>
  <c r="A77" i="3"/>
  <c r="U77" i="3"/>
  <c r="Q77" i="3"/>
  <c r="N77" i="3"/>
  <c r="S77" i="3"/>
  <c r="P77" i="3"/>
  <c r="O77" i="3"/>
  <c r="M77" i="3"/>
  <c r="K77" i="3"/>
  <c r="A76" i="3"/>
  <c r="U76" i="3"/>
  <c r="Q76" i="3"/>
  <c r="N76" i="3"/>
  <c r="S76" i="3"/>
  <c r="P76" i="3"/>
  <c r="O76" i="3"/>
  <c r="M76" i="3"/>
  <c r="K76" i="3"/>
  <c r="A75" i="3"/>
  <c r="U75" i="3"/>
  <c r="Q75" i="3"/>
  <c r="N75" i="3"/>
  <c r="S75" i="3"/>
  <c r="P75" i="3"/>
  <c r="O75" i="3"/>
  <c r="M75" i="3"/>
  <c r="K75" i="3"/>
  <c r="A74" i="3"/>
  <c r="U74" i="3"/>
  <c r="Q74" i="3"/>
  <c r="N74" i="3"/>
  <c r="S74" i="3"/>
  <c r="P74" i="3"/>
  <c r="O74" i="3"/>
  <c r="M74" i="3"/>
  <c r="K74" i="3"/>
  <c r="A73" i="3"/>
  <c r="U73" i="3"/>
  <c r="Q73" i="3"/>
  <c r="N73" i="3"/>
  <c r="S73" i="3"/>
  <c r="P73" i="3"/>
  <c r="O73" i="3"/>
  <c r="M73" i="3"/>
  <c r="K73" i="3"/>
  <c r="A72" i="3"/>
  <c r="U72" i="3"/>
  <c r="Q72" i="3"/>
  <c r="N72" i="3"/>
  <c r="S72" i="3"/>
  <c r="P72" i="3"/>
  <c r="O72" i="3"/>
  <c r="M72" i="3"/>
  <c r="K72" i="3"/>
  <c r="A71" i="3"/>
  <c r="U71" i="3"/>
  <c r="Q71" i="3"/>
  <c r="N71" i="3"/>
  <c r="S71" i="3"/>
  <c r="P71" i="3"/>
  <c r="O71" i="3"/>
  <c r="M71" i="3"/>
  <c r="K71" i="3"/>
  <c r="A70" i="3"/>
  <c r="U70" i="3"/>
  <c r="Q70" i="3"/>
  <c r="N70" i="3"/>
  <c r="P70" i="3"/>
  <c r="O70" i="3"/>
  <c r="M70" i="3"/>
  <c r="K70" i="3"/>
  <c r="A69" i="3"/>
  <c r="U69" i="3"/>
  <c r="Q69" i="3"/>
  <c r="N69" i="3"/>
  <c r="S69" i="3"/>
  <c r="P69" i="3"/>
  <c r="O69" i="3"/>
  <c r="M69" i="3"/>
  <c r="K69" i="3"/>
  <c r="A68" i="3"/>
  <c r="U68" i="3"/>
  <c r="Q68" i="3"/>
  <c r="N68" i="3"/>
  <c r="S68" i="3"/>
  <c r="P68" i="3"/>
  <c r="O68" i="3"/>
  <c r="M68" i="3"/>
  <c r="K68" i="3"/>
  <c r="A67" i="3"/>
  <c r="U67" i="3"/>
  <c r="Q67" i="3"/>
  <c r="N67" i="3"/>
  <c r="S67" i="3"/>
  <c r="P67" i="3"/>
  <c r="O67" i="3"/>
  <c r="M67" i="3"/>
  <c r="K67" i="3"/>
  <c r="A66" i="3"/>
  <c r="U66" i="3"/>
  <c r="Q66" i="3"/>
  <c r="N66" i="3"/>
  <c r="S66" i="3"/>
  <c r="P66" i="3"/>
  <c r="O66" i="3"/>
  <c r="M66" i="3"/>
  <c r="K66" i="3"/>
  <c r="A65" i="3"/>
  <c r="U65" i="3"/>
  <c r="Q65" i="3"/>
  <c r="N65" i="3"/>
  <c r="S65" i="3"/>
  <c r="P65" i="3"/>
  <c r="O65" i="3"/>
  <c r="M65" i="3"/>
  <c r="K65" i="3"/>
  <c r="A64" i="3"/>
  <c r="U64" i="3"/>
  <c r="Q64" i="3"/>
  <c r="N64" i="3"/>
  <c r="S64" i="3"/>
  <c r="P64" i="3"/>
  <c r="O64" i="3"/>
  <c r="M64" i="3"/>
  <c r="K64" i="3"/>
  <c r="A63" i="3"/>
  <c r="U63" i="3"/>
  <c r="Q63" i="3"/>
  <c r="N63" i="3"/>
  <c r="S63" i="3"/>
  <c r="P63" i="3"/>
  <c r="O63" i="3"/>
  <c r="M63" i="3"/>
  <c r="K63" i="3"/>
  <c r="A62" i="3"/>
  <c r="U62" i="3"/>
  <c r="Q62" i="3"/>
  <c r="N62" i="3"/>
  <c r="S62" i="3"/>
  <c r="P62" i="3"/>
  <c r="O62" i="3"/>
  <c r="M62" i="3"/>
  <c r="K62" i="3"/>
  <c r="A61" i="3"/>
  <c r="U61" i="3"/>
  <c r="Q61" i="3"/>
  <c r="N61" i="3"/>
  <c r="S61" i="3"/>
  <c r="P61" i="3"/>
  <c r="O61" i="3"/>
  <c r="M61" i="3"/>
  <c r="K61" i="3"/>
  <c r="A60" i="3"/>
  <c r="U60" i="3"/>
  <c r="Q60" i="3"/>
  <c r="N60" i="3"/>
  <c r="S60" i="3"/>
  <c r="P60" i="3"/>
  <c r="O60" i="3"/>
  <c r="M60" i="3"/>
  <c r="K60" i="3"/>
  <c r="A59" i="3"/>
  <c r="U59" i="3"/>
  <c r="Q59" i="3"/>
  <c r="N59" i="3"/>
  <c r="S59" i="3"/>
  <c r="P59" i="3"/>
  <c r="O59" i="3"/>
  <c r="M59" i="3"/>
  <c r="K59" i="3"/>
  <c r="A58" i="3"/>
  <c r="U58" i="3"/>
  <c r="Q58" i="3"/>
  <c r="N58" i="3"/>
  <c r="P58" i="3"/>
  <c r="O58" i="3"/>
  <c r="M58" i="3"/>
  <c r="K58" i="3"/>
  <c r="A57" i="3"/>
  <c r="U57" i="3"/>
  <c r="Q57" i="3"/>
  <c r="N57" i="3"/>
  <c r="S57" i="3"/>
  <c r="P57" i="3"/>
  <c r="O57" i="3"/>
  <c r="M57" i="3"/>
  <c r="K57" i="3"/>
  <c r="A56" i="3"/>
  <c r="U56" i="3"/>
  <c r="Q56" i="3"/>
  <c r="N56" i="3"/>
  <c r="S56" i="3"/>
  <c r="P56" i="3"/>
  <c r="O56" i="3"/>
  <c r="M56" i="3"/>
  <c r="K56" i="3"/>
  <c r="A55" i="3"/>
  <c r="U55" i="3"/>
  <c r="Q55" i="3"/>
  <c r="N55" i="3"/>
  <c r="S55" i="3"/>
  <c r="P55" i="3"/>
  <c r="O55" i="3"/>
  <c r="M55" i="3"/>
  <c r="K55" i="3"/>
  <c r="A54" i="3"/>
  <c r="U54" i="3"/>
  <c r="Q54" i="3"/>
  <c r="N54" i="3"/>
  <c r="S54" i="3"/>
  <c r="P54" i="3"/>
  <c r="O54" i="3"/>
  <c r="M54" i="3"/>
  <c r="K54" i="3"/>
  <c r="A53" i="3"/>
  <c r="U53" i="3"/>
  <c r="Q53" i="3"/>
  <c r="N53" i="3"/>
  <c r="S53" i="3"/>
  <c r="P53" i="3"/>
  <c r="O53" i="3"/>
  <c r="M53" i="3"/>
  <c r="K53" i="3"/>
  <c r="A52" i="3"/>
  <c r="U52" i="3"/>
  <c r="Q52" i="3"/>
  <c r="N52" i="3"/>
  <c r="S52" i="3"/>
  <c r="P52" i="3"/>
  <c r="O52" i="3"/>
  <c r="M52" i="3"/>
  <c r="K52" i="3"/>
  <c r="A51" i="3"/>
  <c r="U51" i="3"/>
  <c r="Q51" i="3"/>
  <c r="N51" i="3"/>
  <c r="S51" i="3"/>
  <c r="P51" i="3"/>
  <c r="O51" i="3"/>
  <c r="M51" i="3"/>
  <c r="K51" i="3"/>
  <c r="A50" i="3"/>
  <c r="U50" i="3"/>
  <c r="Q50" i="3"/>
  <c r="N50" i="3"/>
  <c r="S50" i="3"/>
  <c r="P50" i="3"/>
  <c r="O50" i="3"/>
  <c r="M50" i="3"/>
  <c r="K50" i="3"/>
  <c r="A49" i="3"/>
  <c r="U49" i="3"/>
  <c r="Q49" i="3"/>
  <c r="N49" i="3"/>
  <c r="P49" i="3"/>
  <c r="O49" i="3"/>
  <c r="M49" i="3"/>
  <c r="K49" i="3"/>
  <c r="A48" i="3"/>
  <c r="U48" i="3"/>
  <c r="Q48" i="3"/>
  <c r="N48" i="3"/>
  <c r="S48" i="3"/>
  <c r="P48" i="3"/>
  <c r="O48" i="3"/>
  <c r="M48" i="3"/>
  <c r="K48" i="3"/>
  <c r="A47" i="3"/>
  <c r="U47" i="3"/>
  <c r="Q47" i="3"/>
  <c r="N47" i="3"/>
  <c r="S47" i="3"/>
  <c r="P47" i="3"/>
  <c r="O47" i="3"/>
  <c r="M47" i="3"/>
  <c r="K47" i="3"/>
  <c r="A46" i="3"/>
  <c r="U46" i="3"/>
  <c r="Q46" i="3"/>
  <c r="N46" i="3"/>
  <c r="S46" i="3"/>
  <c r="P46" i="3"/>
  <c r="O46" i="3"/>
  <c r="M46" i="3"/>
  <c r="K46" i="3"/>
  <c r="A45" i="3"/>
  <c r="U45" i="3"/>
  <c r="Q45" i="3"/>
  <c r="N45" i="3"/>
  <c r="P45" i="3"/>
  <c r="O45" i="3"/>
  <c r="M45" i="3"/>
  <c r="K45" i="3"/>
  <c r="A44" i="3"/>
  <c r="U44" i="3"/>
  <c r="Q44" i="3"/>
  <c r="N44" i="3"/>
  <c r="S44" i="3"/>
  <c r="P44" i="3"/>
  <c r="O44" i="3"/>
  <c r="M44" i="3"/>
  <c r="K44" i="3"/>
  <c r="A43" i="3"/>
  <c r="U43" i="3"/>
  <c r="Q43" i="3"/>
  <c r="N43" i="3"/>
  <c r="S43" i="3"/>
  <c r="P43" i="3"/>
  <c r="O43" i="3"/>
  <c r="M43" i="3"/>
  <c r="K43" i="3"/>
  <c r="A42" i="3"/>
  <c r="U42" i="3"/>
  <c r="Q42" i="3"/>
  <c r="N42" i="3"/>
  <c r="S42" i="3"/>
  <c r="P42" i="3"/>
  <c r="O42" i="3"/>
  <c r="M42" i="3"/>
  <c r="K42" i="3"/>
  <c r="A41" i="3"/>
  <c r="U41" i="3"/>
  <c r="Q41" i="3"/>
  <c r="N41" i="3"/>
  <c r="P41" i="3"/>
  <c r="O41" i="3"/>
  <c r="M41" i="3"/>
  <c r="K41" i="3"/>
  <c r="A40" i="3"/>
  <c r="U40" i="3"/>
  <c r="Q40" i="3"/>
  <c r="N40" i="3"/>
  <c r="S40" i="3"/>
  <c r="P40" i="3"/>
  <c r="O40" i="3"/>
  <c r="M40" i="3"/>
  <c r="K40" i="3"/>
  <c r="A39" i="3"/>
  <c r="U39" i="3"/>
  <c r="Q39" i="3"/>
  <c r="N39" i="3"/>
  <c r="S39" i="3"/>
  <c r="P39" i="3"/>
  <c r="O39" i="3"/>
  <c r="M39" i="3"/>
  <c r="K39" i="3"/>
  <c r="A38" i="3"/>
  <c r="U38" i="3"/>
  <c r="Q38" i="3"/>
  <c r="N38" i="3"/>
  <c r="S38" i="3"/>
  <c r="P38" i="3"/>
  <c r="O38" i="3"/>
  <c r="M38" i="3"/>
  <c r="K38" i="3"/>
  <c r="A37" i="3"/>
  <c r="U37" i="3"/>
  <c r="Q37" i="3"/>
  <c r="N37" i="3"/>
  <c r="S37" i="3"/>
  <c r="P37" i="3"/>
  <c r="O37" i="3"/>
  <c r="M37" i="3"/>
  <c r="K37" i="3"/>
  <c r="A36" i="3"/>
  <c r="U36" i="3"/>
  <c r="Q36" i="3"/>
  <c r="N36" i="3"/>
  <c r="S36" i="3"/>
  <c r="P36" i="3"/>
  <c r="O36" i="3"/>
  <c r="M36" i="3"/>
  <c r="K36" i="3"/>
  <c r="A35" i="3"/>
  <c r="U35" i="3"/>
  <c r="Q35" i="3"/>
  <c r="N35" i="3"/>
  <c r="S35" i="3"/>
  <c r="P35" i="3"/>
  <c r="O35" i="3"/>
  <c r="M35" i="3"/>
  <c r="K35" i="3"/>
  <c r="A34" i="3"/>
  <c r="U34" i="3"/>
  <c r="Q34" i="3"/>
  <c r="N34" i="3"/>
  <c r="S34" i="3"/>
  <c r="P34" i="3"/>
  <c r="O34" i="3"/>
  <c r="M34" i="3"/>
  <c r="K34" i="3"/>
  <c r="A33" i="3"/>
  <c r="U33" i="3"/>
  <c r="Q33" i="3"/>
  <c r="N33" i="3"/>
  <c r="P33" i="3"/>
  <c r="O33" i="3"/>
  <c r="M33" i="3"/>
  <c r="K33" i="3"/>
  <c r="A32" i="3"/>
  <c r="U32" i="3"/>
  <c r="Q32" i="3"/>
  <c r="N32" i="3"/>
  <c r="S32" i="3"/>
  <c r="P32" i="3"/>
  <c r="O32" i="3"/>
  <c r="M32" i="3"/>
  <c r="K32" i="3"/>
  <c r="A31" i="3"/>
  <c r="U31" i="3"/>
  <c r="Q31" i="3"/>
  <c r="N31" i="3"/>
  <c r="S31" i="3"/>
  <c r="P31" i="3"/>
  <c r="O31" i="3"/>
  <c r="M31" i="3"/>
  <c r="K31" i="3"/>
  <c r="A30" i="3"/>
  <c r="U30" i="3"/>
  <c r="Q30" i="3"/>
  <c r="N30" i="3"/>
  <c r="S30" i="3"/>
  <c r="P30" i="3"/>
  <c r="O30" i="3"/>
  <c r="M30" i="3"/>
  <c r="K30" i="3"/>
  <c r="A29" i="3"/>
  <c r="U29" i="3"/>
  <c r="Q29" i="3"/>
  <c r="N29" i="3"/>
  <c r="P29" i="3"/>
  <c r="O29" i="3"/>
  <c r="M29" i="3"/>
  <c r="K29" i="3"/>
  <c r="A28" i="3"/>
  <c r="U28" i="3"/>
  <c r="Q28" i="3"/>
  <c r="N28" i="3"/>
  <c r="S28" i="3"/>
  <c r="P28" i="3"/>
  <c r="O28" i="3"/>
  <c r="M28" i="3"/>
  <c r="K28" i="3"/>
  <c r="A27" i="3"/>
  <c r="U27" i="3"/>
  <c r="Q27" i="3"/>
  <c r="N27" i="3"/>
  <c r="S27" i="3"/>
  <c r="P27" i="3"/>
  <c r="O27" i="3"/>
  <c r="M27" i="3"/>
  <c r="K27" i="3"/>
  <c r="A26" i="3"/>
  <c r="U26" i="3"/>
  <c r="Q26" i="3"/>
  <c r="N26" i="3"/>
  <c r="S26" i="3"/>
  <c r="P26" i="3"/>
  <c r="O26" i="3"/>
  <c r="M26" i="3"/>
  <c r="K26" i="3"/>
  <c r="A25" i="3"/>
  <c r="U25" i="3"/>
  <c r="Q25" i="3"/>
  <c r="N25" i="3"/>
  <c r="S25" i="3"/>
  <c r="P25" i="3"/>
  <c r="O25" i="3"/>
  <c r="M25" i="3"/>
  <c r="K25" i="3"/>
  <c r="A24" i="3"/>
  <c r="U24" i="3"/>
  <c r="Q24" i="3"/>
  <c r="N24" i="3"/>
  <c r="S24" i="3"/>
  <c r="P24" i="3"/>
  <c r="O24" i="3"/>
  <c r="M24" i="3"/>
  <c r="K24" i="3"/>
  <c r="A23" i="3"/>
  <c r="U23" i="3"/>
  <c r="Q23" i="3"/>
  <c r="N23" i="3"/>
  <c r="P23" i="3"/>
  <c r="O23" i="3"/>
  <c r="M23" i="3"/>
  <c r="K23" i="3"/>
  <c r="A22" i="3"/>
  <c r="U22" i="3"/>
  <c r="Q22" i="3"/>
  <c r="N22" i="3"/>
  <c r="S22" i="3"/>
  <c r="P22" i="3"/>
  <c r="O22" i="3"/>
  <c r="M22" i="3"/>
  <c r="K22" i="3"/>
  <c r="A21" i="3"/>
  <c r="U21" i="3"/>
  <c r="Q21" i="3"/>
  <c r="N21" i="3"/>
  <c r="P21" i="3"/>
  <c r="O21" i="3"/>
  <c r="M21" i="3"/>
  <c r="K21" i="3"/>
  <c r="A20" i="3"/>
  <c r="U20" i="3"/>
  <c r="Q20" i="3"/>
  <c r="N20" i="3"/>
  <c r="S20" i="3"/>
  <c r="P20" i="3"/>
  <c r="O20" i="3"/>
  <c r="M20" i="3"/>
  <c r="K20" i="3"/>
  <c r="A19" i="3"/>
  <c r="U19" i="3"/>
  <c r="Q19" i="3"/>
  <c r="N19" i="3"/>
  <c r="P19" i="3"/>
  <c r="O19" i="3"/>
  <c r="M19" i="3"/>
  <c r="K19" i="3"/>
  <c r="A18" i="3"/>
  <c r="U18" i="3"/>
  <c r="Q18" i="3"/>
  <c r="N18" i="3"/>
  <c r="S18" i="3"/>
  <c r="P18" i="3"/>
  <c r="O18" i="3"/>
  <c r="M18" i="3"/>
  <c r="K18" i="3"/>
  <c r="A17" i="3"/>
  <c r="U17" i="3"/>
  <c r="Q17" i="3"/>
  <c r="N17" i="3"/>
  <c r="P17" i="3"/>
  <c r="O17" i="3"/>
  <c r="M17" i="3"/>
  <c r="K17" i="3"/>
  <c r="A16" i="3"/>
  <c r="U16" i="3"/>
  <c r="Q16" i="3"/>
  <c r="N16" i="3"/>
  <c r="S16" i="3"/>
  <c r="P16" i="3"/>
  <c r="O16" i="3"/>
  <c r="M16" i="3"/>
  <c r="K16" i="3"/>
  <c r="A15" i="3"/>
  <c r="U15" i="3"/>
  <c r="Q15" i="3"/>
  <c r="N15" i="3"/>
  <c r="S15" i="3"/>
  <c r="P15" i="3"/>
  <c r="O15" i="3"/>
  <c r="M15" i="3"/>
  <c r="K15" i="3"/>
  <c r="A14" i="3"/>
  <c r="U14" i="3"/>
  <c r="Q14" i="3"/>
  <c r="N14" i="3"/>
  <c r="S14" i="3"/>
  <c r="P14" i="3"/>
  <c r="O14" i="3"/>
  <c r="M14" i="3"/>
  <c r="K14" i="3"/>
  <c r="A13" i="3"/>
  <c r="U13" i="3"/>
  <c r="Q13" i="3"/>
  <c r="N13" i="3"/>
  <c r="S13" i="3"/>
  <c r="P13" i="3"/>
  <c r="O13" i="3"/>
  <c r="M13" i="3"/>
  <c r="K13" i="3"/>
  <c r="N12" i="3"/>
  <c r="Q12" i="3"/>
  <c r="S12" i="3"/>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c r="B949" i="13"/>
  <c r="D949" i="13"/>
  <c r="B948" i="13"/>
  <c r="D948" i="13"/>
  <c r="B947" i="13"/>
  <c r="D947" i="13"/>
  <c r="B946" i="13"/>
  <c r="D946" i="13"/>
  <c r="B945" i="13"/>
  <c r="D945" i="13"/>
  <c r="B944" i="13"/>
  <c r="D944" i="13"/>
  <c r="B943" i="13"/>
  <c r="D943" i="13"/>
  <c r="B942" i="13"/>
  <c r="D942" i="13"/>
  <c r="B941" i="13"/>
  <c r="D941" i="13"/>
  <c r="B940" i="13"/>
  <c r="D940" i="13"/>
  <c r="B939" i="13"/>
  <c r="D939" i="13"/>
  <c r="B938" i="13"/>
  <c r="D938" i="13"/>
  <c r="B937" i="13"/>
  <c r="D937" i="13"/>
  <c r="B936" i="13"/>
  <c r="D936" i="13"/>
  <c r="B935" i="13"/>
  <c r="D935" i="13"/>
  <c r="B934" i="13"/>
  <c r="D934" i="13"/>
  <c r="B933" i="13"/>
  <c r="D933" i="13"/>
  <c r="B932" i="13"/>
  <c r="D932" i="13"/>
  <c r="B931" i="13"/>
  <c r="D931" i="13"/>
  <c r="B930" i="13"/>
  <c r="D930" i="13"/>
  <c r="B929" i="13"/>
  <c r="D929" i="13"/>
  <c r="B928" i="13"/>
  <c r="D928" i="13"/>
  <c r="B927" i="13"/>
  <c r="D927" i="13"/>
  <c r="B926" i="13"/>
  <c r="D926" i="13"/>
  <c r="B925" i="13"/>
  <c r="D925" i="13"/>
  <c r="B924" i="13"/>
  <c r="D924" i="13"/>
  <c r="B923" i="13"/>
  <c r="D923" i="13"/>
  <c r="B922" i="13"/>
  <c r="D922" i="13"/>
  <c r="B921" i="13"/>
  <c r="D921" i="13"/>
  <c r="B920" i="13"/>
  <c r="D920" i="13"/>
  <c r="B919" i="13"/>
  <c r="D919" i="13"/>
  <c r="B918" i="13"/>
  <c r="D918" i="13"/>
  <c r="B917" i="13"/>
  <c r="D917" i="13"/>
  <c r="B916" i="13"/>
  <c r="D916" i="13"/>
  <c r="B915" i="13"/>
  <c r="D915" i="13"/>
  <c r="B914" i="13"/>
  <c r="D914" i="13"/>
  <c r="B913" i="13"/>
  <c r="D913" i="13"/>
  <c r="B912" i="13"/>
  <c r="D912" i="13"/>
  <c r="B911" i="13"/>
  <c r="D911" i="13"/>
  <c r="B910" i="13"/>
  <c r="D910" i="13"/>
  <c r="B909" i="13"/>
  <c r="D909" i="13"/>
  <c r="B908" i="13"/>
  <c r="D908" i="13"/>
  <c r="B907" i="13"/>
  <c r="D907" i="13"/>
  <c r="B906" i="13"/>
  <c r="D906" i="13"/>
  <c r="B905" i="13"/>
  <c r="D905" i="13"/>
  <c r="B904" i="13"/>
  <c r="D904" i="13"/>
  <c r="B903" i="13"/>
  <c r="D903" i="13"/>
  <c r="B902" i="13"/>
  <c r="D902" i="13"/>
  <c r="B901" i="13"/>
  <c r="D901" i="13"/>
  <c r="B900" i="13"/>
  <c r="D900" i="13"/>
  <c r="B899" i="13"/>
  <c r="D899" i="13"/>
  <c r="B898" i="13"/>
  <c r="D898" i="13"/>
  <c r="B897" i="13"/>
  <c r="D897" i="13"/>
  <c r="B896" i="13"/>
  <c r="D896" i="13"/>
  <c r="B895" i="13"/>
  <c r="D895" i="13"/>
  <c r="B894" i="13"/>
  <c r="D894" i="13"/>
  <c r="B893" i="13"/>
  <c r="D893" i="13"/>
  <c r="B892" i="13"/>
  <c r="D892" i="13"/>
  <c r="B891" i="13"/>
  <c r="D891" i="13"/>
  <c r="B890" i="13"/>
  <c r="D890" i="13"/>
  <c r="B889" i="13"/>
  <c r="D889" i="13"/>
  <c r="B888" i="13"/>
  <c r="D888" i="13"/>
  <c r="B887" i="13"/>
  <c r="D887" i="13"/>
  <c r="B886" i="13"/>
  <c r="D886" i="13"/>
  <c r="B885" i="13"/>
  <c r="D885" i="13"/>
  <c r="B884" i="13"/>
  <c r="D884" i="13"/>
  <c r="B883" i="13"/>
  <c r="D883" i="13"/>
  <c r="B882" i="13"/>
  <c r="D882" i="13"/>
  <c r="B881" i="13"/>
  <c r="D881" i="13"/>
  <c r="B880" i="13"/>
  <c r="D880" i="13"/>
  <c r="B879" i="13"/>
  <c r="D879" i="13"/>
  <c r="B878" i="13"/>
  <c r="D878" i="13"/>
  <c r="B877" i="13"/>
  <c r="D877" i="13"/>
  <c r="B876" i="13"/>
  <c r="D876" i="13"/>
  <c r="B875" i="13"/>
  <c r="D875" i="13"/>
  <c r="B874" i="13"/>
  <c r="D874" i="13"/>
  <c r="B873" i="13"/>
  <c r="D873" i="13"/>
  <c r="B872" i="13"/>
  <c r="D872" i="13"/>
  <c r="B871" i="13"/>
  <c r="D871" i="13"/>
  <c r="B870" i="13"/>
  <c r="D870" i="13"/>
  <c r="B869" i="13"/>
  <c r="D869" i="13"/>
  <c r="B868" i="13"/>
  <c r="D868" i="13"/>
  <c r="B867" i="13"/>
  <c r="D867" i="13"/>
  <c r="B866" i="13"/>
  <c r="D866" i="13"/>
  <c r="B865" i="13"/>
  <c r="D865" i="13"/>
  <c r="B864" i="13"/>
  <c r="D864" i="13"/>
  <c r="B863" i="13"/>
  <c r="D863" i="13"/>
  <c r="B862" i="13"/>
  <c r="D862" i="13"/>
  <c r="B861" i="13"/>
  <c r="D861" i="13"/>
  <c r="B860" i="13"/>
  <c r="D860" i="13"/>
  <c r="B859" i="13"/>
  <c r="D859" i="13"/>
  <c r="B858" i="13"/>
  <c r="D858" i="13"/>
  <c r="B857" i="13"/>
  <c r="D857" i="13"/>
  <c r="B856" i="13"/>
  <c r="D856" i="13"/>
  <c r="B855" i="13"/>
  <c r="D855" i="13"/>
  <c r="B854" i="13"/>
  <c r="D854" i="13"/>
  <c r="B853" i="13"/>
  <c r="D853" i="13"/>
  <c r="B852" i="13"/>
  <c r="D852" i="13"/>
  <c r="B851" i="13"/>
  <c r="D851" i="13"/>
  <c r="B850" i="13"/>
  <c r="D850" i="13"/>
  <c r="B849" i="13"/>
  <c r="D849" i="13"/>
  <c r="B848" i="13"/>
  <c r="D848" i="13"/>
  <c r="B847" i="13"/>
  <c r="D847" i="13"/>
  <c r="B846" i="13"/>
  <c r="D846" i="13"/>
  <c r="B845" i="13"/>
  <c r="D845" i="13"/>
  <c r="B844" i="13"/>
  <c r="D844" i="13"/>
  <c r="B843" i="13"/>
  <c r="D843" i="13"/>
  <c r="B842" i="13"/>
  <c r="D842" i="13"/>
  <c r="B841" i="13"/>
  <c r="D841" i="13"/>
  <c r="B840" i="13"/>
  <c r="D840" i="13"/>
  <c r="B839" i="13"/>
  <c r="D839" i="13"/>
  <c r="B838" i="13"/>
  <c r="D838" i="13"/>
  <c r="B837" i="13"/>
  <c r="D837" i="13"/>
  <c r="B836" i="13"/>
  <c r="D836" i="13"/>
  <c r="B835" i="13"/>
  <c r="D835" i="13"/>
  <c r="B834" i="13"/>
  <c r="D834" i="13"/>
  <c r="B833" i="13"/>
  <c r="D833" i="13"/>
  <c r="B832" i="13"/>
  <c r="D832" i="13"/>
  <c r="B831" i="13"/>
  <c r="D831" i="13"/>
  <c r="B830" i="13"/>
  <c r="D830" i="13"/>
  <c r="B829" i="13"/>
  <c r="D829" i="13"/>
  <c r="B828" i="13"/>
  <c r="D828" i="13"/>
  <c r="B827" i="13"/>
  <c r="D827" i="13"/>
  <c r="B826" i="13"/>
  <c r="D826" i="13"/>
  <c r="B825" i="13"/>
  <c r="D825" i="13"/>
  <c r="B824" i="13"/>
  <c r="D824" i="13"/>
  <c r="B823" i="13"/>
  <c r="D823" i="13"/>
  <c r="B822" i="13"/>
  <c r="D822" i="13"/>
  <c r="B821" i="13"/>
  <c r="D821" i="13"/>
  <c r="B820" i="13"/>
  <c r="D820" i="13"/>
  <c r="B819" i="13"/>
  <c r="D819" i="13"/>
  <c r="B818" i="13"/>
  <c r="D818" i="13"/>
  <c r="B817" i="13"/>
  <c r="D817" i="13"/>
  <c r="B816" i="13"/>
  <c r="D816" i="13"/>
  <c r="B815" i="13"/>
  <c r="D815" i="13"/>
  <c r="B814" i="13"/>
  <c r="D814" i="13"/>
  <c r="B813" i="13"/>
  <c r="D813" i="13"/>
  <c r="B812" i="13"/>
  <c r="D812" i="13"/>
  <c r="B811" i="13"/>
  <c r="D811" i="13"/>
  <c r="B810" i="13"/>
  <c r="D810" i="13"/>
  <c r="B809" i="13"/>
  <c r="D809" i="13"/>
  <c r="B808" i="13"/>
  <c r="D808" i="13"/>
  <c r="B807" i="13"/>
  <c r="D807" i="13"/>
  <c r="B806" i="13"/>
  <c r="D806" i="13"/>
  <c r="B805" i="13"/>
  <c r="D805" i="13"/>
  <c r="B804" i="13"/>
  <c r="D804" i="13"/>
  <c r="B803" i="13"/>
  <c r="D803" i="13"/>
  <c r="B802" i="13"/>
  <c r="D802" i="13"/>
  <c r="B801" i="13"/>
  <c r="D801" i="13"/>
  <c r="B800" i="13"/>
  <c r="D800" i="13"/>
  <c r="B799" i="13"/>
  <c r="D799" i="13"/>
  <c r="B798" i="13"/>
  <c r="D798" i="13"/>
  <c r="B797" i="13"/>
  <c r="D797" i="13"/>
  <c r="B796" i="13"/>
  <c r="D796" i="13"/>
  <c r="B795" i="13"/>
  <c r="D795" i="13"/>
  <c r="B794" i="13"/>
  <c r="D794" i="13"/>
  <c r="B793" i="13"/>
  <c r="D793" i="13"/>
  <c r="B792" i="13"/>
  <c r="D792" i="13"/>
  <c r="B791" i="13"/>
  <c r="D791" i="13"/>
  <c r="B790" i="13"/>
  <c r="D790" i="13"/>
  <c r="B789" i="13"/>
  <c r="D789" i="13"/>
  <c r="B788" i="13"/>
  <c r="D788" i="13"/>
  <c r="B787" i="13"/>
  <c r="D787" i="13"/>
  <c r="B786" i="13"/>
  <c r="D786" i="13"/>
  <c r="B785" i="13"/>
  <c r="D785" i="13"/>
  <c r="B784" i="13"/>
  <c r="D784" i="13"/>
  <c r="B783" i="13"/>
  <c r="D783" i="13"/>
  <c r="B782" i="13"/>
  <c r="D782" i="13"/>
  <c r="B781" i="13"/>
  <c r="D781" i="13"/>
  <c r="B780" i="13"/>
  <c r="D780" i="13"/>
  <c r="B779" i="13"/>
  <c r="D779" i="13"/>
  <c r="B778" i="13"/>
  <c r="D778" i="13"/>
  <c r="B777" i="13"/>
  <c r="D777" i="13"/>
  <c r="B776" i="13"/>
  <c r="D776" i="13"/>
  <c r="B775" i="13"/>
  <c r="D775" i="13"/>
  <c r="B774" i="13"/>
  <c r="D774" i="13"/>
  <c r="B773" i="13"/>
  <c r="D773" i="13"/>
  <c r="B772" i="13"/>
  <c r="D772" i="13"/>
  <c r="B771" i="13"/>
  <c r="D771" i="13"/>
  <c r="B770" i="13"/>
  <c r="D770" i="13"/>
  <c r="B769" i="13"/>
  <c r="D769" i="13"/>
  <c r="B768" i="13"/>
  <c r="D768" i="13"/>
  <c r="B767" i="13"/>
  <c r="D767" i="13"/>
  <c r="B766" i="13"/>
  <c r="D766" i="13"/>
  <c r="B765" i="13"/>
  <c r="D765" i="13"/>
  <c r="B764" i="13"/>
  <c r="D764" i="13"/>
  <c r="B763" i="13"/>
  <c r="D763" i="13"/>
  <c r="B762" i="13"/>
  <c r="D762" i="13"/>
  <c r="B761" i="13"/>
  <c r="D761" i="13"/>
  <c r="B760" i="13"/>
  <c r="D760" i="13"/>
  <c r="B759" i="13"/>
  <c r="D759" i="13"/>
  <c r="B758" i="13"/>
  <c r="D758" i="13"/>
  <c r="B757" i="13"/>
  <c r="D757" i="13"/>
  <c r="B756" i="13"/>
  <c r="D756" i="13"/>
  <c r="B755" i="13"/>
  <c r="D755" i="13"/>
  <c r="B754" i="13"/>
  <c r="D754" i="13"/>
  <c r="B753" i="13"/>
  <c r="D753" i="13"/>
  <c r="B752" i="13"/>
  <c r="D752" i="13"/>
  <c r="B751" i="13"/>
  <c r="D751" i="13"/>
  <c r="B750" i="13"/>
  <c r="D750" i="13"/>
  <c r="B749" i="13"/>
  <c r="D749" i="13"/>
  <c r="B748" i="13"/>
  <c r="D748" i="13"/>
  <c r="B747" i="13"/>
  <c r="D747" i="13"/>
  <c r="B746" i="13"/>
  <c r="D746" i="13"/>
  <c r="B745" i="13"/>
  <c r="D745" i="13"/>
  <c r="B744" i="13"/>
  <c r="D744" i="13"/>
  <c r="B743" i="13"/>
  <c r="D743" i="13"/>
  <c r="B742" i="13"/>
  <c r="D742" i="13"/>
  <c r="B741" i="13"/>
  <c r="D741" i="13"/>
  <c r="B740" i="13"/>
  <c r="D740" i="13"/>
  <c r="B739" i="13"/>
  <c r="D739" i="13"/>
  <c r="B738" i="13"/>
  <c r="D738" i="13"/>
  <c r="B737" i="13"/>
  <c r="D737" i="13"/>
  <c r="B736" i="13"/>
  <c r="D736" i="13"/>
  <c r="B735" i="13"/>
  <c r="D735" i="13"/>
  <c r="B734" i="13"/>
  <c r="D734" i="13"/>
  <c r="B733" i="13"/>
  <c r="D733" i="13"/>
  <c r="B732" i="13"/>
  <c r="D732" i="13"/>
  <c r="B731" i="13"/>
  <c r="D731" i="13"/>
  <c r="B730" i="13"/>
  <c r="D730" i="13"/>
  <c r="B729" i="13"/>
  <c r="D729" i="13"/>
  <c r="B728" i="13"/>
  <c r="D728" i="13"/>
  <c r="B727" i="13"/>
  <c r="D727" i="13"/>
  <c r="B726" i="13"/>
  <c r="D726" i="13"/>
  <c r="B725" i="13"/>
  <c r="D725" i="13"/>
  <c r="B724" i="13"/>
  <c r="D724" i="13"/>
  <c r="B723" i="13"/>
  <c r="D723" i="13"/>
  <c r="B722" i="13"/>
  <c r="D722" i="13"/>
  <c r="B721" i="13"/>
  <c r="D721" i="13"/>
  <c r="B720" i="13"/>
  <c r="D720" i="13"/>
  <c r="B719" i="13"/>
  <c r="D719" i="13"/>
  <c r="B718" i="13"/>
  <c r="D718" i="13"/>
  <c r="B717" i="13"/>
  <c r="D717" i="13"/>
  <c r="B716" i="13"/>
  <c r="D716" i="13"/>
  <c r="B715" i="13"/>
  <c r="D715" i="13"/>
  <c r="B714" i="13"/>
  <c r="D714" i="13"/>
  <c r="B713" i="13"/>
  <c r="D713" i="13"/>
  <c r="B712" i="13"/>
  <c r="D712" i="13"/>
  <c r="B711" i="13"/>
  <c r="D711" i="13"/>
  <c r="B710" i="13"/>
  <c r="D710" i="13"/>
  <c r="B709" i="13"/>
  <c r="D709" i="13"/>
  <c r="B708" i="13"/>
  <c r="D708" i="13"/>
  <c r="B707" i="13"/>
  <c r="D707" i="13"/>
  <c r="B706" i="13"/>
  <c r="D706" i="13"/>
  <c r="B705" i="13"/>
  <c r="D705" i="13"/>
  <c r="B704" i="13"/>
  <c r="D704" i="13"/>
  <c r="B703" i="13"/>
  <c r="D703" i="13"/>
  <c r="B702" i="13"/>
  <c r="D702" i="13"/>
  <c r="B701" i="13"/>
  <c r="D701" i="13"/>
  <c r="B700" i="13"/>
  <c r="D700" i="13"/>
  <c r="B699" i="13"/>
  <c r="D699" i="13"/>
  <c r="B698" i="13"/>
  <c r="D698" i="13"/>
  <c r="B697" i="13"/>
  <c r="D697" i="13"/>
  <c r="B696" i="13"/>
  <c r="D696" i="13"/>
  <c r="B695" i="13"/>
  <c r="D695" i="13"/>
  <c r="B694" i="13"/>
  <c r="D694" i="13"/>
  <c r="B693" i="13"/>
  <c r="D693" i="13"/>
  <c r="B692" i="13"/>
  <c r="D692" i="13"/>
  <c r="B691" i="13"/>
  <c r="D691" i="13"/>
  <c r="B690" i="13"/>
  <c r="D690" i="13"/>
  <c r="B689" i="13"/>
  <c r="D689" i="13"/>
  <c r="B688" i="13"/>
  <c r="D688" i="13"/>
  <c r="B687" i="13"/>
  <c r="D687" i="13"/>
  <c r="B686" i="13"/>
  <c r="D686" i="13"/>
  <c r="B685" i="13"/>
  <c r="D685" i="13"/>
  <c r="B684" i="13"/>
  <c r="D684" i="13"/>
  <c r="B683" i="13"/>
  <c r="D683" i="13"/>
  <c r="B682" i="13"/>
  <c r="D682" i="13"/>
  <c r="B681" i="13"/>
  <c r="D681" i="13"/>
  <c r="B680" i="13"/>
  <c r="D680" i="13"/>
  <c r="B679" i="13"/>
  <c r="D679" i="13"/>
  <c r="B678" i="13"/>
  <c r="D678" i="13"/>
  <c r="B677" i="13"/>
  <c r="D677" i="13"/>
  <c r="B676" i="13"/>
  <c r="D676" i="13"/>
  <c r="B675" i="13"/>
  <c r="D675" i="13"/>
  <c r="B674" i="13"/>
  <c r="D674" i="13"/>
  <c r="B673" i="13"/>
  <c r="D673" i="13"/>
  <c r="B672" i="13"/>
  <c r="D672" i="13"/>
  <c r="B671" i="13"/>
  <c r="D671" i="13"/>
  <c r="B670" i="13"/>
  <c r="D670" i="13"/>
  <c r="B669" i="13"/>
  <c r="D669" i="13"/>
  <c r="B668" i="13"/>
  <c r="D668" i="13"/>
  <c r="B667" i="13"/>
  <c r="D667" i="13"/>
  <c r="B666" i="13"/>
  <c r="D666" i="13"/>
  <c r="B665" i="13"/>
  <c r="D665" i="13"/>
  <c r="B664" i="13"/>
  <c r="D664" i="13"/>
  <c r="B663" i="13"/>
  <c r="D663" i="13"/>
  <c r="B662" i="13"/>
  <c r="D662" i="13"/>
  <c r="B661" i="13"/>
  <c r="D661" i="13"/>
  <c r="B660" i="13"/>
  <c r="D660" i="13"/>
  <c r="B659" i="13"/>
  <c r="D659" i="13"/>
  <c r="B658" i="13"/>
  <c r="D658" i="13"/>
  <c r="B657" i="13"/>
  <c r="D657" i="13"/>
  <c r="B656" i="13"/>
  <c r="D656" i="13"/>
  <c r="B655" i="13"/>
  <c r="D655" i="13"/>
  <c r="B654" i="13"/>
  <c r="D654" i="13"/>
  <c r="B653" i="13"/>
  <c r="D653" i="13"/>
  <c r="B652" i="13"/>
  <c r="D652" i="13"/>
  <c r="B651" i="13"/>
  <c r="D651" i="13"/>
  <c r="B650" i="13"/>
  <c r="D650" i="13"/>
  <c r="B649" i="13"/>
  <c r="D649" i="13"/>
  <c r="B648" i="13"/>
  <c r="D648" i="13"/>
  <c r="B647" i="13"/>
  <c r="D647" i="13"/>
  <c r="B646" i="13"/>
  <c r="D646" i="13"/>
  <c r="B645" i="13"/>
  <c r="D645" i="13"/>
  <c r="B644" i="13"/>
  <c r="D644" i="13"/>
  <c r="B643" i="13"/>
  <c r="D643" i="13"/>
  <c r="B642" i="13"/>
  <c r="D642" i="13"/>
  <c r="B641" i="13"/>
  <c r="D641" i="13"/>
  <c r="B640" i="13"/>
  <c r="D640" i="13"/>
  <c r="B639" i="13"/>
  <c r="D639" i="13"/>
  <c r="B638" i="13"/>
  <c r="D638" i="13"/>
  <c r="B637" i="13"/>
  <c r="D637" i="13"/>
  <c r="B636" i="13"/>
  <c r="D636" i="13"/>
  <c r="B635" i="13"/>
  <c r="D635" i="13"/>
  <c r="B634" i="13"/>
  <c r="D634" i="13"/>
  <c r="B633" i="13"/>
  <c r="D633" i="13"/>
  <c r="B632" i="13"/>
  <c r="D632" i="13"/>
  <c r="B631" i="13"/>
  <c r="D631" i="13"/>
  <c r="B630" i="13"/>
  <c r="D630" i="13"/>
  <c r="B629" i="13"/>
  <c r="D629" i="13"/>
  <c r="B628" i="13"/>
  <c r="D628" i="13"/>
  <c r="B627" i="13"/>
  <c r="D627" i="13"/>
  <c r="B626" i="13"/>
  <c r="D626" i="13"/>
  <c r="B625" i="13"/>
  <c r="D625" i="13"/>
  <c r="B624" i="13"/>
  <c r="D624" i="13"/>
  <c r="B623" i="13"/>
  <c r="D623" i="13"/>
  <c r="B622" i="13"/>
  <c r="D622" i="13"/>
  <c r="B621" i="13"/>
  <c r="D621" i="13"/>
  <c r="B620" i="13"/>
  <c r="D620" i="13"/>
  <c r="B619" i="13"/>
  <c r="D619" i="13"/>
  <c r="B618" i="13"/>
  <c r="D618" i="13"/>
  <c r="B617" i="13"/>
  <c r="D617" i="13"/>
  <c r="B616" i="13"/>
  <c r="D616" i="13"/>
  <c r="B615" i="13"/>
  <c r="D615" i="13"/>
  <c r="B614" i="13"/>
  <c r="D614" i="13"/>
  <c r="B613" i="13"/>
  <c r="D613" i="13"/>
  <c r="B612" i="13"/>
  <c r="D612" i="13"/>
  <c r="B611" i="13"/>
  <c r="D611" i="13"/>
  <c r="B610" i="13"/>
  <c r="D610" i="13"/>
  <c r="B609" i="13"/>
  <c r="D609" i="13"/>
  <c r="B608" i="13"/>
  <c r="D608" i="13"/>
  <c r="B607" i="13"/>
  <c r="D607" i="13"/>
  <c r="B606" i="13"/>
  <c r="D606" i="13"/>
  <c r="B605" i="13"/>
  <c r="D605" i="13"/>
  <c r="B604" i="13"/>
  <c r="D604" i="13"/>
  <c r="B603" i="13"/>
  <c r="D603" i="13"/>
  <c r="B602" i="13"/>
  <c r="D602" i="13"/>
  <c r="B601" i="13"/>
  <c r="D601" i="13"/>
  <c r="B600" i="13"/>
  <c r="D600" i="13"/>
  <c r="B599" i="13"/>
  <c r="D599" i="13"/>
  <c r="B598" i="13"/>
  <c r="D598" i="13"/>
  <c r="B597" i="13"/>
  <c r="D597" i="13"/>
  <c r="B596" i="13"/>
  <c r="D596" i="13"/>
  <c r="B595" i="13"/>
  <c r="D595" i="13"/>
  <c r="B594" i="13"/>
  <c r="D594" i="13"/>
  <c r="B593" i="13"/>
  <c r="D593" i="13"/>
  <c r="B592" i="13"/>
  <c r="D592" i="13"/>
  <c r="B591" i="13"/>
  <c r="D591" i="13"/>
  <c r="B590" i="13"/>
  <c r="D590" i="13"/>
  <c r="B589" i="13"/>
  <c r="D589" i="13"/>
  <c r="B588" i="13"/>
  <c r="D588" i="13"/>
  <c r="B587" i="13"/>
  <c r="D587" i="13"/>
  <c r="B586" i="13"/>
  <c r="D586" i="13"/>
  <c r="B585" i="13"/>
  <c r="D585" i="13"/>
  <c r="B584" i="13"/>
  <c r="D584" i="13"/>
  <c r="B583" i="13"/>
  <c r="D583" i="13"/>
  <c r="B582" i="13"/>
  <c r="D582" i="13"/>
  <c r="B581" i="13"/>
  <c r="D581" i="13"/>
  <c r="B580" i="13"/>
  <c r="D580" i="13"/>
  <c r="B579" i="13"/>
  <c r="D579" i="13"/>
  <c r="B578" i="13"/>
  <c r="D578" i="13"/>
  <c r="B577" i="13"/>
  <c r="D577" i="13"/>
  <c r="B576" i="13"/>
  <c r="D576" i="13"/>
  <c r="B575" i="13"/>
  <c r="D575" i="13"/>
  <c r="B574" i="13"/>
  <c r="D574" i="13"/>
  <c r="B573" i="13"/>
  <c r="D573" i="13"/>
  <c r="B572" i="13"/>
  <c r="D572" i="13"/>
  <c r="B571" i="13"/>
  <c r="D571" i="13"/>
  <c r="B570" i="13"/>
  <c r="D570" i="13"/>
  <c r="B569" i="13"/>
  <c r="D569" i="13"/>
  <c r="B568" i="13"/>
  <c r="D568" i="13"/>
  <c r="B567" i="13"/>
  <c r="D567" i="13"/>
  <c r="B566" i="13"/>
  <c r="D566" i="13"/>
  <c r="B565" i="13"/>
  <c r="D565" i="13"/>
  <c r="B564" i="13"/>
  <c r="D564" i="13"/>
  <c r="B563" i="13"/>
  <c r="D563" i="13"/>
  <c r="B562" i="13"/>
  <c r="D562" i="13"/>
  <c r="B561" i="13"/>
  <c r="D561" i="13"/>
  <c r="B560" i="13"/>
  <c r="D560" i="13"/>
  <c r="B559" i="13"/>
  <c r="D559" i="13"/>
  <c r="B558" i="13"/>
  <c r="D558" i="13"/>
  <c r="B557" i="13"/>
  <c r="D557" i="13"/>
  <c r="B556" i="13"/>
  <c r="D556" i="13"/>
  <c r="B555" i="13"/>
  <c r="D555" i="13"/>
  <c r="B554" i="13"/>
  <c r="D554" i="13"/>
  <c r="B553" i="13"/>
  <c r="D553" i="13"/>
  <c r="B552" i="13"/>
  <c r="D552" i="13"/>
  <c r="B551" i="13"/>
  <c r="D551" i="13"/>
  <c r="B550" i="13"/>
  <c r="D550" i="13"/>
  <c r="B549" i="13"/>
  <c r="D549" i="13"/>
  <c r="B548" i="13"/>
  <c r="D548" i="13"/>
  <c r="B547" i="13"/>
  <c r="D547" i="13"/>
  <c r="B546" i="13"/>
  <c r="D546" i="13"/>
  <c r="B545" i="13"/>
  <c r="D545" i="13"/>
  <c r="B544" i="13"/>
  <c r="D544" i="13"/>
  <c r="B543" i="13"/>
  <c r="D543" i="13"/>
  <c r="B542" i="13"/>
  <c r="D542" i="13"/>
  <c r="B541" i="13"/>
  <c r="D541" i="13"/>
  <c r="B540" i="13"/>
  <c r="D540" i="13"/>
  <c r="B539" i="13"/>
  <c r="D539" i="13"/>
  <c r="B538" i="13"/>
  <c r="D538" i="13"/>
  <c r="B537" i="13"/>
  <c r="D537" i="13"/>
  <c r="B536" i="13"/>
  <c r="D536" i="13"/>
  <c r="B535" i="13"/>
  <c r="D535" i="13"/>
  <c r="B534" i="13"/>
  <c r="D534" i="13"/>
  <c r="B533" i="13"/>
  <c r="D533" i="13"/>
  <c r="B532" i="13"/>
  <c r="D532" i="13"/>
  <c r="B531" i="13"/>
  <c r="D531" i="13"/>
  <c r="B530" i="13"/>
  <c r="D530" i="13"/>
  <c r="B529" i="13"/>
  <c r="D529" i="13"/>
  <c r="B528" i="13"/>
  <c r="D528" i="13"/>
  <c r="B527" i="13"/>
  <c r="D527" i="13"/>
  <c r="B526" i="13"/>
  <c r="D526" i="13"/>
  <c r="B525" i="13"/>
  <c r="D525" i="13"/>
  <c r="B524" i="13"/>
  <c r="D524" i="13"/>
  <c r="B523" i="13"/>
  <c r="D523" i="13"/>
  <c r="B522" i="13"/>
  <c r="D522" i="13"/>
  <c r="B521" i="13"/>
  <c r="D521" i="13"/>
  <c r="B520" i="13"/>
  <c r="D520" i="13"/>
  <c r="B519" i="13"/>
  <c r="D519" i="13"/>
  <c r="B518" i="13"/>
  <c r="D518" i="13"/>
  <c r="B517" i="13"/>
  <c r="D517" i="13"/>
  <c r="B516" i="13"/>
  <c r="D516" i="13"/>
  <c r="B515" i="13"/>
  <c r="D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C479" i="13"/>
  <c r="D479" i="13"/>
  <c r="B478" i="13"/>
  <c r="C478" i="13"/>
  <c r="D478" i="13"/>
  <c r="B477" i="13"/>
  <c r="C477" i="13"/>
  <c r="D477" i="13"/>
  <c r="B476" i="13"/>
  <c r="C476" i="13"/>
  <c r="D476" i="13"/>
  <c r="B475" i="13"/>
  <c r="C475" i="13"/>
  <c r="D475" i="13"/>
  <c r="B474" i="13"/>
  <c r="C474" i="13"/>
  <c r="D474" i="13"/>
  <c r="B473" i="13"/>
  <c r="C473" i="13"/>
  <c r="D473" i="13"/>
  <c r="B472" i="13"/>
  <c r="C472" i="13"/>
  <c r="D472" i="13"/>
  <c r="B471" i="13"/>
  <c r="C471" i="13"/>
  <c r="D471" i="13"/>
  <c r="B470" i="13"/>
  <c r="C470" i="13"/>
  <c r="D470" i="13"/>
  <c r="B469" i="13"/>
  <c r="C469" i="13"/>
  <c r="D469" i="13"/>
  <c r="B468" i="13"/>
  <c r="C468" i="13"/>
  <c r="D468" i="13"/>
  <c r="B467" i="13"/>
  <c r="C467" i="13"/>
  <c r="D467" i="13"/>
  <c r="B466" i="13"/>
  <c r="C466" i="13"/>
  <c r="D466" i="13"/>
  <c r="B465" i="13"/>
  <c r="C465" i="13"/>
  <c r="D465" i="13"/>
  <c r="B464" i="13"/>
  <c r="C464" i="13"/>
  <c r="D464" i="13"/>
  <c r="B463" i="13"/>
  <c r="C463" i="13"/>
  <c r="D463" i="13"/>
  <c r="B462" i="13"/>
  <c r="C462" i="13"/>
  <c r="D462" i="13"/>
  <c r="B461" i="13"/>
  <c r="C461" i="13"/>
  <c r="D461" i="13"/>
  <c r="B460" i="13"/>
  <c r="C460" i="13"/>
  <c r="D460" i="13"/>
  <c r="B459" i="13"/>
  <c r="C459" i="13"/>
  <c r="D459" i="13"/>
  <c r="B458" i="13"/>
  <c r="C458" i="13"/>
  <c r="D458" i="13"/>
  <c r="B457" i="13"/>
  <c r="C457" i="13"/>
  <c r="D457" i="13"/>
  <c r="B456" i="13"/>
  <c r="C456" i="13"/>
  <c r="D456" i="13"/>
  <c r="B455" i="13"/>
  <c r="C455" i="13"/>
  <c r="D455" i="13"/>
  <c r="B454" i="13"/>
  <c r="C454" i="13"/>
  <c r="D454" i="13"/>
  <c r="B453" i="13"/>
  <c r="C453" i="13"/>
  <c r="D453" i="13"/>
  <c r="B452" i="13"/>
  <c r="C452" i="13"/>
  <c r="D452" i="13"/>
  <c r="B451" i="13"/>
  <c r="C451" i="13"/>
  <c r="D451" i="13"/>
  <c r="B450" i="13"/>
  <c r="C450" i="13"/>
  <c r="D450" i="13"/>
  <c r="B449" i="13"/>
  <c r="C449" i="13"/>
  <c r="D449" i="13"/>
  <c r="B448" i="13"/>
  <c r="C448" i="13"/>
  <c r="D448" i="13"/>
  <c r="B447" i="13"/>
  <c r="C447" i="13"/>
  <c r="D447" i="13"/>
  <c r="B446" i="13"/>
  <c r="C446" i="13"/>
  <c r="D446" i="13"/>
  <c r="B445" i="13"/>
  <c r="C445" i="13"/>
  <c r="D445" i="13"/>
  <c r="B444" i="13"/>
  <c r="C444" i="13"/>
  <c r="D444" i="13"/>
  <c r="B443" i="13"/>
  <c r="C443" i="13"/>
  <c r="D443" i="13"/>
  <c r="B442" i="13"/>
  <c r="C442" i="13"/>
  <c r="D442" i="13"/>
  <c r="B441" i="13"/>
  <c r="C441" i="13"/>
  <c r="D441" i="13"/>
  <c r="B440" i="13"/>
  <c r="C440" i="13"/>
  <c r="D440" i="13"/>
  <c r="B439" i="13"/>
  <c r="C439" i="13"/>
  <c r="D439" i="13"/>
  <c r="B438" i="13"/>
  <c r="C438" i="13"/>
  <c r="D438" i="13"/>
  <c r="B437" i="13"/>
  <c r="C437" i="13"/>
  <c r="D437" i="13"/>
  <c r="B436" i="13"/>
  <c r="C436" i="13"/>
  <c r="D436" i="13"/>
  <c r="B435" i="13"/>
  <c r="C435" i="13"/>
  <c r="D435" i="13"/>
  <c r="B434" i="13"/>
  <c r="C434" i="13"/>
  <c r="D434" i="13"/>
  <c r="B433" i="13"/>
  <c r="C433" i="13"/>
  <c r="D433" i="13"/>
  <c r="B432" i="13"/>
  <c r="C432" i="13"/>
  <c r="D432" i="13"/>
  <c r="B431" i="13"/>
  <c r="C431" i="13"/>
  <c r="D431" i="13"/>
  <c r="B430" i="13"/>
  <c r="C430" i="13"/>
  <c r="D430" i="13"/>
  <c r="B429" i="13"/>
  <c r="C429" i="13"/>
  <c r="D429" i="13"/>
  <c r="B428" i="13"/>
  <c r="C428" i="13"/>
  <c r="D428" i="13"/>
  <c r="B427" i="13"/>
  <c r="C427" i="13"/>
  <c r="D427" i="13"/>
  <c r="B426" i="13"/>
  <c r="C426" i="13"/>
  <c r="D426" i="13"/>
  <c r="B425" i="13"/>
  <c r="C425" i="13"/>
  <c r="D425" i="13"/>
  <c r="B424" i="13"/>
  <c r="C424" i="13"/>
  <c r="D424" i="13"/>
  <c r="B423" i="13"/>
  <c r="C423" i="13"/>
  <c r="D423" i="13"/>
  <c r="B422" i="13"/>
  <c r="C422" i="13"/>
  <c r="D422" i="13"/>
  <c r="B421" i="13"/>
  <c r="C421" i="13"/>
  <c r="D421" i="13"/>
  <c r="B420" i="13"/>
  <c r="C420" i="13"/>
  <c r="D420" i="13"/>
  <c r="B419" i="13"/>
  <c r="C419" i="13"/>
  <c r="D419" i="13"/>
  <c r="B418" i="13"/>
  <c r="C418" i="13"/>
  <c r="D418" i="13"/>
  <c r="B417" i="13"/>
  <c r="C417" i="13"/>
  <c r="D417" i="13"/>
  <c r="B416" i="13"/>
  <c r="C416" i="13"/>
  <c r="D416" i="13"/>
  <c r="B415" i="13"/>
  <c r="C415" i="13"/>
  <c r="D415" i="13"/>
  <c r="B414" i="13"/>
  <c r="C414" i="13"/>
  <c r="D414" i="13"/>
  <c r="B413" i="13"/>
  <c r="C413" i="13"/>
  <c r="D413" i="13"/>
  <c r="B412" i="13"/>
  <c r="C412" i="13"/>
  <c r="D412" i="13"/>
  <c r="B411" i="13"/>
  <c r="C411" i="13"/>
  <c r="D411" i="13"/>
  <c r="B410" i="13"/>
  <c r="C410" i="13"/>
  <c r="D410" i="13"/>
  <c r="B409" i="13"/>
  <c r="C409" i="13"/>
  <c r="D409" i="13"/>
  <c r="B408" i="13"/>
  <c r="C408" i="13"/>
  <c r="D408" i="13"/>
  <c r="B407" i="13"/>
  <c r="C407" i="13"/>
  <c r="D407" i="13"/>
  <c r="B406" i="13"/>
  <c r="C406" i="13"/>
  <c r="D406" i="13"/>
  <c r="B405" i="13"/>
  <c r="C405" i="13"/>
  <c r="D405" i="13"/>
  <c r="B404" i="13"/>
  <c r="C404" i="13"/>
  <c r="D404" i="13"/>
  <c r="B403" i="13"/>
  <c r="C403" i="13"/>
  <c r="D403" i="13"/>
  <c r="B402" i="13"/>
  <c r="C402" i="13"/>
  <c r="D402" i="13"/>
  <c r="B401" i="13"/>
  <c r="C401" i="13"/>
  <c r="D401" i="13"/>
  <c r="B400" i="13"/>
  <c r="C400" i="13"/>
  <c r="D400" i="13"/>
  <c r="B399" i="13"/>
  <c r="C399" i="13"/>
  <c r="D399" i="13"/>
  <c r="B398" i="13"/>
  <c r="C398" i="13"/>
  <c r="D398" i="13"/>
  <c r="B397" i="13"/>
  <c r="C397" i="13"/>
  <c r="D397" i="13"/>
  <c r="B396" i="13"/>
  <c r="C396" i="13"/>
  <c r="D396" i="13"/>
  <c r="B395" i="13"/>
  <c r="C395" i="13"/>
  <c r="D395" i="13"/>
  <c r="B394" i="13"/>
  <c r="C394" i="13"/>
  <c r="D394" i="13"/>
  <c r="B393" i="13"/>
  <c r="C393" i="13"/>
  <c r="D393" i="13"/>
  <c r="B392" i="13"/>
  <c r="C392" i="13"/>
  <c r="D392" i="13"/>
  <c r="B391" i="13"/>
  <c r="C391" i="13"/>
  <c r="D391" i="13"/>
  <c r="B390" i="13"/>
  <c r="C390" i="13"/>
  <c r="D390" i="13"/>
  <c r="B389" i="13"/>
  <c r="C389" i="13"/>
  <c r="D389" i="13"/>
  <c r="B388" i="13"/>
  <c r="C388" i="13"/>
  <c r="D388" i="13"/>
  <c r="B387" i="13"/>
  <c r="C387" i="13"/>
  <c r="D387" i="13"/>
  <c r="B386" i="13"/>
  <c r="C386" i="13"/>
  <c r="D386" i="13"/>
  <c r="B385" i="13"/>
  <c r="C385" i="13"/>
  <c r="D385" i="13"/>
  <c r="B384" i="13"/>
  <c r="C384" i="13"/>
  <c r="D384" i="13"/>
  <c r="B383" i="13"/>
  <c r="C383" i="13"/>
  <c r="D383" i="13"/>
  <c r="B382" i="13"/>
  <c r="C382" i="13"/>
  <c r="D382" i="13"/>
  <c r="B381" i="13"/>
  <c r="C381" i="13"/>
  <c r="D381" i="13"/>
  <c r="B380" i="13"/>
  <c r="C380" i="13"/>
  <c r="D380" i="13"/>
  <c r="B379" i="13"/>
  <c r="C379" i="13"/>
  <c r="D379" i="13"/>
  <c r="B378" i="13"/>
  <c r="C378" i="13"/>
  <c r="D378" i="13"/>
  <c r="B377" i="13"/>
  <c r="C377" i="13"/>
  <c r="D377" i="13"/>
  <c r="B376" i="13"/>
  <c r="C376" i="13"/>
  <c r="D376" i="13"/>
  <c r="B375" i="13"/>
  <c r="C375" i="13"/>
  <c r="D375" i="13"/>
  <c r="B374" i="13"/>
  <c r="C374" i="13"/>
  <c r="D374" i="13"/>
  <c r="B373" i="13"/>
  <c r="C373" i="13"/>
  <c r="D373" i="13"/>
  <c r="B372" i="13"/>
  <c r="C372" i="13"/>
  <c r="D372" i="13"/>
  <c r="B371" i="13"/>
  <c r="C371" i="13"/>
  <c r="D371" i="13"/>
  <c r="B370" i="13"/>
  <c r="C370" i="13"/>
  <c r="D370" i="13"/>
  <c r="B369" i="13"/>
  <c r="C369" i="13"/>
  <c r="D369" i="13"/>
  <c r="B368" i="13"/>
  <c r="C368" i="13"/>
  <c r="D368" i="13"/>
  <c r="B367" i="13"/>
  <c r="C367" i="13"/>
  <c r="D367" i="13"/>
  <c r="B366" i="13"/>
  <c r="C366" i="13"/>
  <c r="D366" i="13"/>
  <c r="B365" i="13"/>
  <c r="C365" i="13"/>
  <c r="D365" i="13"/>
  <c r="B364" i="13"/>
  <c r="C364" i="13"/>
  <c r="D364" i="13"/>
  <c r="B363" i="13"/>
  <c r="C363" i="13"/>
  <c r="D363" i="13"/>
  <c r="B362" i="13"/>
  <c r="C362" i="13"/>
  <c r="D362" i="13"/>
  <c r="B361" i="13"/>
  <c r="C361" i="13"/>
  <c r="D361" i="13"/>
  <c r="B360" i="13"/>
  <c r="C360" i="13"/>
  <c r="D360" i="13"/>
  <c r="B359" i="13"/>
  <c r="C359" i="13"/>
  <c r="D359" i="13"/>
  <c r="B358" i="13"/>
  <c r="C358" i="13"/>
  <c r="D358" i="13"/>
  <c r="B357" i="13"/>
  <c r="C357" i="13"/>
  <c r="D357" i="13"/>
  <c r="B356" i="13"/>
  <c r="C356" i="13"/>
  <c r="D356" i="13"/>
  <c r="B355" i="13"/>
  <c r="C355" i="13"/>
  <c r="D355" i="13"/>
  <c r="B354" i="13"/>
  <c r="C354" i="13"/>
  <c r="D354" i="13"/>
  <c r="B353" i="13"/>
  <c r="C353" i="13"/>
  <c r="D353" i="13"/>
  <c r="B352" i="13"/>
  <c r="C352" i="13"/>
  <c r="D352" i="13"/>
  <c r="B351" i="13"/>
  <c r="C351" i="13"/>
  <c r="D351" i="13"/>
  <c r="B350" i="13"/>
  <c r="C350" i="13"/>
  <c r="D350" i="13"/>
  <c r="B349" i="13"/>
  <c r="C349" i="13"/>
  <c r="D349" i="13"/>
  <c r="B348" i="13"/>
  <c r="C348" i="13"/>
  <c r="D348" i="13"/>
  <c r="B347" i="13"/>
  <c r="C347" i="13"/>
  <c r="D347" i="13"/>
  <c r="B346" i="13"/>
  <c r="C346" i="13"/>
  <c r="D346" i="13"/>
  <c r="B345" i="13"/>
  <c r="C345" i="13"/>
  <c r="D345" i="13"/>
  <c r="B344" i="13"/>
  <c r="C344" i="13"/>
  <c r="D344" i="13"/>
  <c r="B343" i="13"/>
  <c r="C343" i="13"/>
  <c r="D343" i="13"/>
  <c r="B342" i="13"/>
  <c r="C342" i="13"/>
  <c r="D342" i="13"/>
  <c r="B341" i="13"/>
  <c r="C341" i="13"/>
  <c r="D341" i="13"/>
  <c r="B340" i="13"/>
  <c r="C340" i="13"/>
  <c r="D340" i="13"/>
  <c r="B339" i="13"/>
  <c r="C339" i="13"/>
  <c r="D339" i="13"/>
  <c r="B338" i="13"/>
  <c r="C338" i="13"/>
  <c r="D338" i="13"/>
  <c r="B337" i="13"/>
  <c r="C337" i="13"/>
  <c r="D337" i="13"/>
  <c r="B336" i="13"/>
  <c r="C336" i="13"/>
  <c r="D336" i="13"/>
  <c r="B335" i="13"/>
  <c r="C335" i="13"/>
  <c r="D335" i="13"/>
  <c r="B334" i="13"/>
  <c r="C334" i="13"/>
  <c r="D334" i="13"/>
  <c r="B333" i="13"/>
  <c r="C333" i="13"/>
  <c r="D333" i="13"/>
  <c r="B332" i="13"/>
  <c r="C332" i="13"/>
  <c r="D332" i="13"/>
  <c r="B331" i="13"/>
  <c r="C331" i="13"/>
  <c r="D331" i="13"/>
  <c r="B330" i="13"/>
  <c r="C330" i="13"/>
  <c r="D330" i="13"/>
  <c r="B329" i="13"/>
  <c r="C329" i="13"/>
  <c r="D329" i="13"/>
  <c r="B328" i="13"/>
  <c r="C328" i="13"/>
  <c r="D328" i="13"/>
  <c r="B327" i="13"/>
  <c r="C327" i="13"/>
  <c r="D327" i="13"/>
  <c r="B326" i="13"/>
  <c r="C326" i="13"/>
  <c r="D326" i="13"/>
  <c r="B325" i="13"/>
  <c r="C325" i="13"/>
  <c r="D325" i="13"/>
  <c r="B324" i="13"/>
  <c r="C324" i="13"/>
  <c r="D324" i="13"/>
  <c r="B323" i="13"/>
  <c r="C323" i="13"/>
  <c r="D323" i="13"/>
  <c r="B322" i="13"/>
  <c r="C322" i="13"/>
  <c r="D322" i="13"/>
  <c r="B321" i="13"/>
  <c r="C321" i="13"/>
  <c r="D321" i="13"/>
  <c r="B320" i="13"/>
  <c r="C320" i="13"/>
  <c r="D320" i="13"/>
  <c r="B319" i="13"/>
  <c r="C319" i="13"/>
  <c r="D319" i="13"/>
  <c r="B318" i="13"/>
  <c r="C318" i="13"/>
  <c r="D318" i="13"/>
  <c r="B317" i="13"/>
  <c r="C317" i="13"/>
  <c r="D317" i="13"/>
  <c r="B316" i="13"/>
  <c r="C316" i="13"/>
  <c r="D316" i="13"/>
  <c r="B315" i="13"/>
  <c r="C315" i="13"/>
  <c r="D315" i="13"/>
  <c r="B314" i="13"/>
  <c r="C314" i="13"/>
  <c r="D314" i="13"/>
  <c r="B313" i="13"/>
  <c r="C313" i="13"/>
  <c r="D313" i="13"/>
  <c r="B312" i="13"/>
  <c r="C312" i="13"/>
  <c r="D312" i="13"/>
  <c r="B311" i="13"/>
  <c r="C311" i="13"/>
  <c r="D311" i="13"/>
  <c r="B310" i="13"/>
  <c r="C310" i="13"/>
  <c r="D310" i="13"/>
  <c r="B309" i="13"/>
  <c r="C309" i="13"/>
  <c r="D309" i="13"/>
  <c r="B308" i="13"/>
  <c r="C308" i="13"/>
  <c r="D308" i="13"/>
  <c r="B307" i="13"/>
  <c r="C307" i="13"/>
  <c r="D307" i="13"/>
  <c r="B306" i="13"/>
  <c r="C306" i="13"/>
  <c r="D306" i="13"/>
  <c r="B305" i="13"/>
  <c r="C305" i="13"/>
  <c r="D305" i="13"/>
  <c r="B304" i="13"/>
  <c r="C304" i="13"/>
  <c r="D304" i="13"/>
  <c r="B303" i="13"/>
  <c r="C303" i="13"/>
  <c r="D303" i="13"/>
  <c r="B302" i="13"/>
  <c r="C302" i="13"/>
  <c r="D302" i="13"/>
  <c r="B301" i="13"/>
  <c r="C301" i="13"/>
  <c r="D301" i="13"/>
  <c r="B300" i="13"/>
  <c r="C300" i="13"/>
  <c r="D300" i="13"/>
  <c r="B299" i="13"/>
  <c r="C299" i="13"/>
  <c r="D299" i="13"/>
  <c r="B298" i="13"/>
  <c r="C298" i="13"/>
  <c r="D298" i="13"/>
  <c r="B297" i="13"/>
  <c r="C297" i="13"/>
  <c r="D297" i="13"/>
  <c r="B296" i="13"/>
  <c r="C296" i="13"/>
  <c r="D296" i="13"/>
  <c r="B295" i="13"/>
  <c r="C295" i="13"/>
  <c r="D295" i="13"/>
  <c r="B294" i="13"/>
  <c r="C294" i="13"/>
  <c r="D294" i="13"/>
  <c r="B293" i="13"/>
  <c r="C293" i="13"/>
  <c r="D293" i="13"/>
  <c r="B292" i="13"/>
  <c r="C292" i="13"/>
  <c r="D292" i="13"/>
  <c r="B291" i="13"/>
  <c r="C291" i="13"/>
  <c r="D291" i="13"/>
  <c r="B290" i="13"/>
  <c r="C290" i="13"/>
  <c r="D290" i="13"/>
  <c r="B289" i="13"/>
  <c r="C289" i="13"/>
  <c r="D289" i="13"/>
  <c r="B288" i="13"/>
  <c r="C288" i="13"/>
  <c r="D288" i="13"/>
  <c r="B287" i="13"/>
  <c r="C287" i="13"/>
  <c r="D287" i="13"/>
  <c r="B286" i="13"/>
  <c r="C286" i="13"/>
  <c r="D286" i="13"/>
  <c r="B285" i="13"/>
  <c r="C285" i="13"/>
  <c r="D285" i="13"/>
  <c r="B284" i="13"/>
  <c r="C284" i="13"/>
  <c r="D284" i="13"/>
  <c r="B283" i="13"/>
  <c r="C283" i="13"/>
  <c r="D283" i="13"/>
  <c r="B282" i="13"/>
  <c r="C282" i="13"/>
  <c r="D282" i="13"/>
  <c r="B281" i="13"/>
  <c r="C281" i="13"/>
  <c r="D281" i="13"/>
  <c r="B280" i="13"/>
  <c r="C280" i="13"/>
  <c r="D280" i="13"/>
  <c r="B279" i="13"/>
  <c r="C279" i="13"/>
  <c r="D279" i="13"/>
  <c r="B278" i="13"/>
  <c r="C278" i="13"/>
  <c r="D278" i="13"/>
  <c r="B277" i="13"/>
  <c r="C277" i="13"/>
  <c r="D277" i="13"/>
  <c r="B276" i="13"/>
  <c r="C276" i="13"/>
  <c r="D276" i="13"/>
  <c r="B275" i="13"/>
  <c r="C275" i="13"/>
  <c r="D275" i="13"/>
  <c r="B274" i="13"/>
  <c r="C274" i="13"/>
  <c r="D274" i="13"/>
  <c r="B273" i="13"/>
  <c r="C273" i="13"/>
  <c r="D273" i="13"/>
  <c r="B272" i="13"/>
  <c r="C272" i="13"/>
  <c r="D272" i="13"/>
  <c r="B271" i="13"/>
  <c r="C271" i="13"/>
  <c r="D271" i="13"/>
  <c r="B270" i="13"/>
  <c r="C270" i="13"/>
  <c r="D270" i="13"/>
  <c r="B269" i="13"/>
  <c r="C269" i="13"/>
  <c r="D269" i="13"/>
  <c r="B268" i="13"/>
  <c r="C268" i="13"/>
  <c r="D268" i="13"/>
  <c r="B267" i="13"/>
  <c r="C267" i="13"/>
  <c r="D267" i="13"/>
  <c r="B266" i="13"/>
  <c r="C266" i="13"/>
  <c r="D266" i="13"/>
  <c r="B265" i="13"/>
  <c r="C265" i="13"/>
  <c r="D265" i="13"/>
  <c r="B264" i="13"/>
  <c r="C264" i="13"/>
  <c r="D264" i="13"/>
  <c r="B263" i="13"/>
  <c r="C263" i="13"/>
  <c r="D263" i="13"/>
  <c r="B262" i="13"/>
  <c r="C262" i="13"/>
  <c r="D262" i="13"/>
  <c r="B261" i="13"/>
  <c r="C261" i="13"/>
  <c r="D261" i="13"/>
  <c r="B260" i="13"/>
  <c r="C260" i="13"/>
  <c r="D260" i="13"/>
  <c r="B259" i="13"/>
  <c r="C259" i="13"/>
  <c r="D259" i="13"/>
  <c r="B258" i="13"/>
  <c r="C258" i="13"/>
  <c r="D258" i="13"/>
  <c r="B257" i="13"/>
  <c r="C257" i="13"/>
  <c r="D257" i="13"/>
  <c r="B256" i="13"/>
  <c r="C256" i="13"/>
  <c r="D256" i="13"/>
  <c r="B255" i="13"/>
  <c r="C255" i="13"/>
  <c r="D255" i="13"/>
  <c r="B254" i="13"/>
  <c r="C254" i="13"/>
  <c r="D254" i="13"/>
  <c r="B253" i="13"/>
  <c r="C253" i="13"/>
  <c r="D253" i="13"/>
  <c r="B252" i="13"/>
  <c r="C252" i="13"/>
  <c r="D252" i="13"/>
  <c r="B251" i="13"/>
  <c r="C251" i="13"/>
  <c r="D251" i="13"/>
  <c r="B250" i="13"/>
  <c r="C250" i="13"/>
  <c r="D250" i="13"/>
  <c r="B249" i="13"/>
  <c r="C249" i="13"/>
  <c r="D249" i="13"/>
  <c r="B248" i="13"/>
  <c r="C248" i="13"/>
  <c r="D248" i="13"/>
  <c r="B247" i="13"/>
  <c r="C247" i="13"/>
  <c r="D247" i="13"/>
  <c r="B246" i="13"/>
  <c r="C246" i="13"/>
  <c r="D246" i="13"/>
  <c r="B245" i="13"/>
  <c r="C245" i="13"/>
  <c r="D245" i="13"/>
  <c r="B244" i="13"/>
  <c r="C244" i="13"/>
  <c r="D244" i="13"/>
  <c r="B243" i="13"/>
  <c r="C243" i="13"/>
  <c r="D243" i="13"/>
  <c r="B242" i="13"/>
  <c r="C242" i="13"/>
  <c r="D242" i="13"/>
  <c r="B241" i="13"/>
  <c r="C241" i="13"/>
  <c r="D241" i="13"/>
  <c r="B240" i="13"/>
  <c r="C240" i="13"/>
  <c r="D240" i="13"/>
  <c r="B239" i="13"/>
  <c r="C239" i="13"/>
  <c r="D239" i="13"/>
  <c r="B238" i="13"/>
  <c r="C238" i="13"/>
  <c r="D238" i="13"/>
  <c r="B237" i="13"/>
  <c r="C237" i="13"/>
  <c r="D237" i="13"/>
  <c r="B236" i="13"/>
  <c r="C236" i="13"/>
  <c r="D236" i="13"/>
  <c r="B235" i="13"/>
  <c r="C235" i="13"/>
  <c r="D235" i="13"/>
  <c r="B234" i="13"/>
  <c r="C234" i="13"/>
  <c r="D234" i="13"/>
  <c r="B233" i="13"/>
  <c r="C233" i="13"/>
  <c r="D233" i="13"/>
  <c r="B232" i="13"/>
  <c r="C232" i="13"/>
  <c r="D232" i="13"/>
  <c r="B231" i="13"/>
  <c r="C231" i="13"/>
  <c r="D231" i="13"/>
  <c r="B230" i="13"/>
  <c r="C230" i="13"/>
  <c r="D230" i="13"/>
  <c r="B229" i="13"/>
  <c r="C229" i="13"/>
  <c r="D229" i="13"/>
  <c r="B228" i="13"/>
  <c r="C228" i="13"/>
  <c r="D228" i="13"/>
  <c r="B227" i="13"/>
  <c r="C227" i="13"/>
  <c r="D227" i="13"/>
  <c r="B226" i="13"/>
  <c r="C226" i="13"/>
  <c r="D226" i="13"/>
  <c r="B225" i="13"/>
  <c r="C225" i="13"/>
  <c r="D225" i="13"/>
  <c r="B224" i="13"/>
  <c r="C224" i="13"/>
  <c r="D224" i="13"/>
  <c r="B223" i="13"/>
  <c r="C223" i="13"/>
  <c r="D223" i="13"/>
  <c r="B222" i="13"/>
  <c r="C222" i="13"/>
  <c r="D222" i="13"/>
  <c r="B221" i="13"/>
  <c r="C221" i="13"/>
  <c r="D221" i="13"/>
  <c r="B220" i="13"/>
  <c r="C220" i="13"/>
  <c r="D220" i="13"/>
  <c r="B219" i="13"/>
  <c r="C219" i="13"/>
  <c r="D219" i="13"/>
  <c r="B218" i="13"/>
  <c r="C218" i="13"/>
  <c r="D218" i="13"/>
  <c r="B217" i="13"/>
  <c r="C217" i="13"/>
  <c r="D217" i="13"/>
  <c r="B216" i="13"/>
  <c r="C216" i="13"/>
  <c r="D216" i="13"/>
  <c r="B215" i="13"/>
  <c r="C215" i="13"/>
  <c r="D215" i="13"/>
  <c r="B214" i="13"/>
  <c r="C214" i="13"/>
  <c r="D214" i="13"/>
  <c r="B213" i="13"/>
  <c r="C213" i="13"/>
  <c r="D213" i="13"/>
  <c r="B212" i="13"/>
  <c r="C212" i="13"/>
  <c r="D212" i="13"/>
  <c r="B211" i="13"/>
  <c r="C211" i="13"/>
  <c r="D211" i="13"/>
  <c r="B210" i="13"/>
  <c r="C210" i="13"/>
  <c r="D210" i="13"/>
  <c r="B209" i="13"/>
  <c r="C209" i="13"/>
  <c r="D209" i="13"/>
  <c r="B208" i="13"/>
  <c r="C208" i="13"/>
  <c r="D208" i="13"/>
  <c r="B207" i="13"/>
  <c r="C207" i="13"/>
  <c r="D207" i="13"/>
  <c r="B206" i="13"/>
  <c r="C206" i="13"/>
  <c r="D206" i="13"/>
  <c r="B205" i="13"/>
  <c r="C205" i="13"/>
  <c r="D205" i="13"/>
  <c r="B204" i="13"/>
  <c r="C204" i="13"/>
  <c r="D204" i="13"/>
  <c r="B203" i="13"/>
  <c r="C203" i="13"/>
  <c r="D203" i="13"/>
  <c r="B202" i="13"/>
  <c r="C202" i="13"/>
  <c r="D202" i="13"/>
  <c r="B201" i="13"/>
  <c r="C201" i="13"/>
  <c r="D201" i="13"/>
  <c r="B200" i="13"/>
  <c r="C200" i="13"/>
  <c r="D200" i="13"/>
  <c r="B199" i="13"/>
  <c r="C199" i="13"/>
  <c r="D199" i="13"/>
  <c r="B198" i="13"/>
  <c r="C198" i="13"/>
  <c r="D198" i="13"/>
  <c r="B197" i="13"/>
  <c r="C197" i="13"/>
  <c r="D197" i="13"/>
  <c r="B196" i="13"/>
  <c r="C196" i="13"/>
  <c r="D196" i="13"/>
  <c r="B195" i="13"/>
  <c r="C195" i="13"/>
  <c r="D195" i="13"/>
  <c r="B194" i="13"/>
  <c r="C194" i="13"/>
  <c r="D194" i="13"/>
  <c r="B193" i="13"/>
  <c r="C193" i="13"/>
  <c r="D193" i="13"/>
  <c r="B192" i="13"/>
  <c r="C192" i="13"/>
  <c r="D192" i="13"/>
  <c r="B191" i="13"/>
  <c r="C191" i="13"/>
  <c r="D191" i="13"/>
  <c r="B190" i="13"/>
  <c r="C190" i="13"/>
  <c r="D190" i="13"/>
  <c r="B189" i="13"/>
  <c r="C189" i="13"/>
  <c r="D189" i="13"/>
  <c r="B188" i="13"/>
  <c r="C188" i="13"/>
  <c r="D188" i="13"/>
  <c r="B187" i="13"/>
  <c r="B186" i="13"/>
  <c r="C186" i="13"/>
  <c r="D186" i="13"/>
  <c r="B185" i="13"/>
  <c r="C185" i="13"/>
  <c r="D185" i="13"/>
  <c r="B184" i="13"/>
  <c r="C184" i="13"/>
  <c r="D184" i="13"/>
  <c r="B183" i="13"/>
  <c r="C183" i="13"/>
  <c r="D183" i="13"/>
  <c r="B182" i="13"/>
  <c r="B181" i="13"/>
  <c r="C181" i="13"/>
  <c r="D181" i="13"/>
  <c r="B180" i="13"/>
  <c r="C180" i="13"/>
  <c r="D180" i="13"/>
  <c r="B179" i="13"/>
  <c r="C179" i="13"/>
  <c r="D179" i="13"/>
  <c r="B178" i="13"/>
  <c r="C178" i="13"/>
  <c r="D178" i="13"/>
  <c r="B177" i="13"/>
  <c r="C177" i="13"/>
  <c r="D177" i="13"/>
  <c r="B176" i="13"/>
  <c r="C176" i="13"/>
  <c r="D176" i="13"/>
  <c r="B175" i="13"/>
  <c r="C175" i="13"/>
  <c r="D175" i="13"/>
  <c r="B174" i="13"/>
  <c r="C174" i="13"/>
  <c r="D174" i="13"/>
  <c r="B173" i="13"/>
  <c r="C173" i="13"/>
  <c r="B172" i="13"/>
  <c r="C172" i="13"/>
  <c r="B171" i="13"/>
  <c r="C171" i="13"/>
  <c r="D171" i="13"/>
  <c r="B170" i="13"/>
  <c r="C170" i="13"/>
  <c r="B169" i="13"/>
  <c r="C169" i="13"/>
  <c r="D169" i="13"/>
  <c r="B168" i="13"/>
  <c r="C168" i="13"/>
  <c r="D168" i="13"/>
  <c r="B167" i="13"/>
  <c r="C167" i="13"/>
  <c r="D167" i="13"/>
  <c r="B166" i="13"/>
  <c r="C166" i="13"/>
  <c r="B165" i="13"/>
  <c r="C165" i="13"/>
  <c r="D165" i="13"/>
  <c r="B164" i="13"/>
  <c r="C164" i="13"/>
  <c r="D164" i="13"/>
  <c r="B163" i="13"/>
  <c r="C163" i="13"/>
  <c r="D163" i="13"/>
  <c r="B162" i="13"/>
  <c r="C162" i="13"/>
  <c r="B161" i="13"/>
  <c r="C161" i="13"/>
  <c r="D161" i="13"/>
  <c r="B160" i="13"/>
  <c r="C160" i="13"/>
  <c r="D160" i="13"/>
  <c r="B159" i="13"/>
  <c r="C159" i="13"/>
  <c r="D159" i="13"/>
  <c r="B158" i="13"/>
  <c r="C158" i="13"/>
  <c r="D158" i="13"/>
  <c r="B157" i="13"/>
  <c r="C157" i="13"/>
  <c r="B156" i="13"/>
  <c r="C156" i="13"/>
  <c r="D156" i="13"/>
  <c r="B155" i="13"/>
  <c r="C155" i="13"/>
  <c r="D155" i="13"/>
  <c r="B154" i="13"/>
  <c r="C154" i="13"/>
  <c r="D154" i="13"/>
  <c r="B153" i="13"/>
  <c r="C153" i="13"/>
  <c r="B152" i="13"/>
  <c r="C152" i="13"/>
  <c r="D152" i="13"/>
  <c r="B151" i="13"/>
  <c r="C151" i="13"/>
  <c r="D151" i="13"/>
  <c r="B150" i="13"/>
  <c r="C150" i="13"/>
  <c r="D150" i="13"/>
  <c r="B149" i="13"/>
  <c r="C149" i="13"/>
  <c r="D149" i="13"/>
  <c r="B148" i="13"/>
  <c r="C148" i="13"/>
  <c r="B147" i="13"/>
  <c r="C147" i="13"/>
  <c r="D147" i="13"/>
  <c r="B146" i="13"/>
  <c r="C146" i="13"/>
  <c r="B145" i="13"/>
  <c r="C145" i="13"/>
  <c r="D145" i="13"/>
  <c r="B144" i="13"/>
  <c r="C144" i="13"/>
  <c r="D144" i="13"/>
  <c r="B143" i="13"/>
  <c r="C143" i="13"/>
  <c r="D143" i="13"/>
  <c r="B142" i="13"/>
  <c r="C142" i="13"/>
  <c r="D142" i="13"/>
  <c r="B141" i="13"/>
  <c r="C141" i="13"/>
  <c r="D141" i="13"/>
  <c r="B140" i="13"/>
  <c r="C140" i="13"/>
  <c r="D140" i="13"/>
  <c r="B139" i="13"/>
  <c r="C139" i="13"/>
  <c r="B138" i="13"/>
  <c r="C138" i="13"/>
  <c r="D138" i="13"/>
  <c r="B137" i="13"/>
  <c r="C137" i="13"/>
  <c r="D137" i="13"/>
  <c r="B136" i="13"/>
  <c r="C136" i="13"/>
  <c r="D136" i="13"/>
  <c r="B135" i="13"/>
  <c r="C135" i="13"/>
  <c r="D135" i="13"/>
  <c r="B134" i="13"/>
  <c r="C134" i="13"/>
  <c r="D134" i="13"/>
  <c r="B133" i="13"/>
  <c r="C133" i="13"/>
  <c r="D133" i="13"/>
  <c r="B132" i="13"/>
  <c r="C132" i="13"/>
  <c r="D132" i="13"/>
  <c r="B131" i="13"/>
  <c r="C131" i="13"/>
  <c r="D131" i="13"/>
  <c r="B130" i="13"/>
  <c r="C130" i="13"/>
  <c r="B129" i="13"/>
  <c r="C129" i="13"/>
  <c r="D129" i="13"/>
  <c r="B128" i="13"/>
  <c r="C128" i="13"/>
  <c r="D128" i="13"/>
  <c r="B127" i="13"/>
  <c r="C127" i="13"/>
  <c r="D127" i="13"/>
  <c r="B126" i="13"/>
  <c r="C126" i="13"/>
  <c r="D126" i="13"/>
  <c r="B125" i="13"/>
  <c r="C125" i="13"/>
  <c r="D125" i="13"/>
  <c r="B124" i="13"/>
  <c r="C124" i="13"/>
  <c r="B123" i="13"/>
  <c r="C123" i="13"/>
  <c r="D123" i="13"/>
  <c r="B122" i="13"/>
  <c r="C122" i="13"/>
  <c r="D122" i="13"/>
  <c r="B121" i="13"/>
  <c r="C121" i="13"/>
  <c r="D121" i="13"/>
  <c r="B120" i="13"/>
  <c r="C120" i="13"/>
  <c r="D120" i="13"/>
  <c r="B119" i="13"/>
  <c r="C119" i="13"/>
  <c r="D119" i="13"/>
  <c r="B118" i="13"/>
  <c r="C118" i="13"/>
  <c r="D118" i="13"/>
  <c r="B117" i="13"/>
  <c r="C117" i="13"/>
  <c r="D117" i="13"/>
  <c r="B116" i="13"/>
  <c r="C116" i="13"/>
  <c r="D116" i="13"/>
  <c r="B115" i="13"/>
  <c r="C115" i="13"/>
  <c r="D115" i="13"/>
  <c r="B114" i="13"/>
  <c r="C114" i="13"/>
  <c r="D114" i="13"/>
  <c r="B113" i="13"/>
  <c r="C113" i="13"/>
  <c r="B112" i="13"/>
  <c r="C112" i="13"/>
  <c r="B111" i="13"/>
  <c r="C111" i="13"/>
  <c r="B110" i="13"/>
  <c r="C110" i="13"/>
  <c r="D110" i="13"/>
  <c r="B109" i="13"/>
  <c r="C109" i="13"/>
  <c r="D109" i="13"/>
  <c r="B108" i="13"/>
  <c r="C108" i="13"/>
  <c r="D108" i="13"/>
  <c r="B107" i="13"/>
  <c r="C107" i="13"/>
  <c r="D107" i="13"/>
  <c r="B106" i="13"/>
  <c r="C106" i="13"/>
  <c r="D106" i="13"/>
  <c r="B105" i="13"/>
  <c r="C105" i="13"/>
  <c r="B104" i="13"/>
  <c r="C104" i="13"/>
  <c r="B103" i="13"/>
  <c r="C103" i="13"/>
  <c r="B102" i="13"/>
  <c r="C102" i="13"/>
  <c r="D102" i="13"/>
  <c r="B101" i="13"/>
  <c r="C101" i="13"/>
  <c r="D101" i="13"/>
  <c r="B100" i="13"/>
  <c r="C100" i="13"/>
  <c r="B99" i="13"/>
  <c r="C99" i="13"/>
  <c r="B98" i="13"/>
  <c r="C98" i="13"/>
  <c r="D98" i="13"/>
  <c r="B97" i="13"/>
  <c r="C97" i="13"/>
  <c r="D97" i="13"/>
  <c r="B96" i="13"/>
  <c r="C96" i="13"/>
  <c r="D96" i="13"/>
  <c r="B95" i="13"/>
  <c r="C95" i="13"/>
  <c r="D95" i="13"/>
  <c r="B94" i="13"/>
  <c r="C94" i="13"/>
  <c r="D94" i="13"/>
  <c r="B93" i="13"/>
  <c r="C93" i="13"/>
  <c r="D93" i="13"/>
  <c r="B92" i="13"/>
  <c r="C92" i="13"/>
  <c r="D92" i="13"/>
  <c r="B91" i="13"/>
  <c r="C91" i="13"/>
  <c r="D91" i="13"/>
  <c r="B90" i="13"/>
  <c r="C90" i="13"/>
  <c r="D90" i="13"/>
  <c r="B89" i="13"/>
  <c r="C89" i="13"/>
  <c r="D89" i="13"/>
  <c r="B88" i="13"/>
  <c r="C88" i="13"/>
  <c r="D88" i="13"/>
  <c r="B87" i="13"/>
  <c r="C87" i="13"/>
  <c r="D87" i="13"/>
  <c r="B86" i="13"/>
  <c r="C86" i="13"/>
  <c r="D86" i="13"/>
  <c r="B85" i="13"/>
  <c r="C85" i="13"/>
  <c r="D85" i="13"/>
  <c r="B84" i="13"/>
  <c r="C84" i="13"/>
  <c r="D84" i="13"/>
  <c r="B83" i="13"/>
  <c r="C83" i="13"/>
  <c r="B82" i="13"/>
  <c r="C82" i="13"/>
  <c r="B81" i="13"/>
  <c r="C81" i="13"/>
  <c r="D81" i="13"/>
  <c r="B80" i="13"/>
  <c r="C80" i="13"/>
  <c r="D80" i="13"/>
  <c r="B79" i="13"/>
  <c r="C79" i="13"/>
  <c r="D79" i="13"/>
  <c r="B78" i="13"/>
  <c r="C78" i="13"/>
  <c r="D78" i="13"/>
  <c r="B77" i="13"/>
  <c r="C77" i="13"/>
  <c r="D77" i="13"/>
  <c r="B76" i="13"/>
  <c r="C76" i="13"/>
  <c r="B75" i="13"/>
  <c r="C75" i="13"/>
  <c r="B74" i="13"/>
  <c r="C74" i="13"/>
  <c r="D74" i="13"/>
  <c r="B73" i="13"/>
  <c r="C73" i="13"/>
  <c r="D73" i="13"/>
  <c r="B72" i="13"/>
  <c r="C72" i="13"/>
  <c r="D72" i="13"/>
  <c r="B71" i="13"/>
  <c r="C71" i="13"/>
  <c r="D71" i="13"/>
  <c r="B70" i="13"/>
  <c r="C70" i="13"/>
  <c r="D70" i="13"/>
  <c r="B69" i="13"/>
  <c r="C69" i="13"/>
  <c r="D69" i="13"/>
  <c r="B68" i="13"/>
  <c r="C68" i="13"/>
  <c r="D68" i="13"/>
  <c r="B67" i="13"/>
  <c r="C67" i="13"/>
  <c r="D67" i="13"/>
  <c r="B66" i="13"/>
  <c r="C66" i="13"/>
  <c r="D66" i="13"/>
  <c r="B65" i="13"/>
  <c r="C65" i="13"/>
  <c r="D65" i="13"/>
  <c r="B64" i="13"/>
  <c r="C64" i="13"/>
  <c r="B63" i="13"/>
  <c r="C63" i="13"/>
  <c r="B62" i="13"/>
  <c r="C62" i="13"/>
  <c r="D62" i="13"/>
  <c r="B61" i="13"/>
  <c r="C61" i="13"/>
  <c r="D61" i="13"/>
  <c r="B60" i="13"/>
  <c r="C60" i="13"/>
  <c r="B59" i="13"/>
  <c r="C59" i="13"/>
  <c r="D59" i="13"/>
  <c r="B58" i="13"/>
  <c r="C58" i="13"/>
  <c r="D58" i="13"/>
  <c r="B57" i="13"/>
  <c r="C57" i="13"/>
  <c r="D57" i="13"/>
  <c r="B56" i="13"/>
  <c r="C56" i="13"/>
  <c r="D56" i="13"/>
  <c r="B55" i="13"/>
  <c r="C55" i="13"/>
  <c r="B54" i="13"/>
  <c r="C54" i="13"/>
  <c r="D54" i="13"/>
  <c r="B53" i="13"/>
  <c r="C53" i="13"/>
  <c r="D53" i="13"/>
  <c r="B52" i="13"/>
  <c r="C52" i="13"/>
  <c r="D52" i="13"/>
  <c r="B51" i="13"/>
  <c r="C51" i="13"/>
  <c r="B50" i="13"/>
  <c r="C50" i="13"/>
  <c r="B49" i="13"/>
  <c r="C49" i="13"/>
  <c r="B48" i="13"/>
  <c r="C48" i="13"/>
  <c r="D48" i="13"/>
  <c r="B47" i="13"/>
  <c r="C47" i="13"/>
  <c r="D47" i="13"/>
  <c r="B46" i="13"/>
  <c r="C46" i="13"/>
  <c r="D46" i="13"/>
  <c r="B45" i="13"/>
  <c r="C45" i="13"/>
  <c r="D45" i="13"/>
  <c r="B44" i="13"/>
  <c r="C44" i="13"/>
  <c r="D44" i="13"/>
  <c r="B43" i="13"/>
  <c r="C43" i="13"/>
  <c r="B42" i="13"/>
  <c r="C42" i="13"/>
  <c r="B41" i="13"/>
  <c r="C41" i="13"/>
  <c r="D41" i="13"/>
  <c r="B40" i="13"/>
  <c r="C40" i="13"/>
  <c r="D40" i="13"/>
  <c r="B39" i="13"/>
  <c r="C39" i="13"/>
  <c r="B38" i="13"/>
  <c r="C38" i="13"/>
  <c r="B37" i="13"/>
  <c r="C37" i="13"/>
  <c r="D37" i="13"/>
  <c r="B36" i="13"/>
  <c r="C36" i="13"/>
  <c r="D36" i="13"/>
  <c r="B35" i="13"/>
  <c r="C35" i="13"/>
  <c r="D35" i="13"/>
  <c r="B34" i="13"/>
  <c r="C34" i="13"/>
  <c r="B33" i="13"/>
  <c r="C33" i="13"/>
  <c r="D33" i="13"/>
  <c r="B32" i="13"/>
  <c r="C32" i="13"/>
  <c r="D32" i="13"/>
  <c r="B31" i="13"/>
  <c r="C31" i="13"/>
  <c r="D31" i="13"/>
  <c r="B30" i="13"/>
  <c r="C30" i="13"/>
  <c r="D30" i="13"/>
  <c r="B29" i="13"/>
  <c r="C29" i="13"/>
  <c r="D29" i="13"/>
  <c r="B28" i="13"/>
  <c r="C28" i="13"/>
  <c r="B27" i="13"/>
  <c r="C27" i="13"/>
  <c r="B26" i="13"/>
  <c r="C26" i="13"/>
  <c r="D26" i="13"/>
  <c r="B25" i="13"/>
  <c r="C25" i="13"/>
  <c r="D25" i="13"/>
  <c r="B24" i="13"/>
  <c r="C24" i="13"/>
  <c r="B23" i="13"/>
  <c r="C23" i="13"/>
  <c r="B22" i="13"/>
  <c r="C22" i="13"/>
  <c r="D22" i="13"/>
  <c r="B21" i="13"/>
  <c r="C21" i="13"/>
  <c r="D21" i="13"/>
  <c r="B20" i="13"/>
  <c r="C20" i="13"/>
  <c r="B19" i="13"/>
  <c r="C19" i="13"/>
  <c r="B18" i="13"/>
  <c r="C18" i="13"/>
  <c r="D18" i="13"/>
  <c r="B17" i="13"/>
  <c r="C17" i="13"/>
  <c r="D17" i="13"/>
  <c r="B16" i="13"/>
  <c r="C16" i="13"/>
  <c r="D16" i="13"/>
  <c r="B15" i="13"/>
  <c r="C15" i="13"/>
  <c r="B14" i="13"/>
  <c r="C14" i="13"/>
  <c r="D14" i="13"/>
  <c r="B13" i="13"/>
  <c r="C13" i="13"/>
  <c r="D13" i="13"/>
  <c r="B12" i="13"/>
  <c r="C12" i="13"/>
  <c r="B11" i="13"/>
  <c r="C11" i="13"/>
  <c r="D11" i="13"/>
  <c r="B10" i="13"/>
  <c r="C10" i="13"/>
  <c r="D10" i="13"/>
  <c r="B9" i="13"/>
  <c r="C9" i="13"/>
  <c r="B8" i="13"/>
  <c r="C8" i="13"/>
  <c r="D8" i="13"/>
  <c r="B7" i="13"/>
  <c r="C7" i="13"/>
  <c r="D7" i="13"/>
  <c r="B6" i="13"/>
  <c r="C6" i="13"/>
  <c r="B5" i="13"/>
  <c r="C5" i="13"/>
  <c r="B4" i="13"/>
  <c r="AC12" i="4"/>
  <c r="AM12" i="4"/>
  <c r="C4" i="13"/>
  <c r="D4" i="13"/>
  <c r="B12" i="6"/>
  <c r="E1" i="5"/>
  <c r="B4" i="10"/>
  <c r="Z12" i="4"/>
  <c r="B5" i="10"/>
  <c r="A5" i="10"/>
  <c r="B4" i="14"/>
  <c r="B5" i="14"/>
  <c r="B6" i="14"/>
  <c r="B7" i="14"/>
  <c r="A4" i="10"/>
  <c r="C7" i="14"/>
  <c r="D7" i="14"/>
  <c r="B4" i="12"/>
  <c r="B5" i="12"/>
  <c r="B6" i="12"/>
  <c r="B4" i="11"/>
  <c r="AA12" i="4"/>
  <c r="C4" i="14"/>
  <c r="D4" i="14"/>
  <c r="B7" i="12"/>
  <c r="B8" i="12"/>
  <c r="B5" i="11"/>
  <c r="B9" i="12"/>
  <c r="B10" i="12"/>
  <c r="B11" i="12"/>
  <c r="B4" i="9"/>
  <c r="B5" i="9"/>
  <c r="B4" i="8"/>
  <c r="O12" i="3"/>
  <c r="B6" i="9"/>
  <c r="B7" i="9"/>
  <c r="B8" i="9"/>
  <c r="B9" i="9"/>
  <c r="B10" i="9"/>
  <c r="B11" i="9"/>
  <c r="B12" i="9"/>
  <c r="B13" i="9"/>
  <c r="B14" i="9"/>
  <c r="B15" i="9"/>
  <c r="B5" i="8"/>
  <c r="K12" i="3"/>
  <c r="A5" i="12"/>
  <c r="A5" i="9"/>
  <c r="A4" i="8"/>
  <c r="A7" i="14"/>
  <c r="A6" i="13"/>
  <c r="A4" i="12"/>
  <c r="A4" i="14"/>
  <c r="A4" i="13"/>
  <c r="A6" i="12"/>
  <c r="A4" i="11"/>
  <c r="A15" i="9"/>
  <c r="A16" i="13"/>
  <c r="A8" i="12"/>
  <c r="A5" i="11"/>
  <c r="A4" i="9"/>
  <c r="A17" i="13"/>
  <c r="A11" i="12"/>
  <c r="A5" i="8"/>
  <c r="D1" i="5"/>
  <c r="B4" i="6"/>
  <c r="B5" i="6"/>
  <c r="B6" i="6"/>
  <c r="A6" i="6"/>
  <c r="F11" i="2"/>
  <c r="B7" i="6"/>
  <c r="B8" i="6"/>
  <c r="B9" i="6"/>
  <c r="B10" i="6"/>
  <c r="B11" i="6"/>
  <c r="A12" i="6"/>
  <c r="A1" i="5"/>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D9" i="14"/>
  <c r="C9" i="14"/>
  <c r="D8" i="14"/>
  <c r="C8" i="14"/>
  <c r="D6" i="14"/>
  <c r="C6" i="14"/>
  <c r="D5" i="14"/>
  <c r="C5"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C187" i="13"/>
  <c r="D187" i="13"/>
  <c r="A187" i="13"/>
  <c r="A186" i="13"/>
  <c r="A185" i="13"/>
  <c r="A184" i="13"/>
  <c r="A183" i="13"/>
  <c r="C182" i="13"/>
  <c r="D182"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5" i="13"/>
  <c r="A14" i="13"/>
  <c r="A13" i="13"/>
  <c r="A12" i="13"/>
  <c r="A11" i="13"/>
  <c r="A10" i="13"/>
  <c r="A9" i="13"/>
  <c r="A8" i="13"/>
  <c r="A7" i="13"/>
  <c r="A5"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B293" i="9"/>
  <c r="A293" i="9"/>
  <c r="B292" i="9"/>
  <c r="A292" i="9"/>
  <c r="B291" i="9"/>
  <c r="A291" i="9"/>
  <c r="B290" i="9"/>
  <c r="A290" i="9"/>
  <c r="B289" i="9"/>
  <c r="A289" i="9"/>
  <c r="B288" i="9"/>
  <c r="A288" i="9"/>
  <c r="B287" i="9"/>
  <c r="A287" i="9"/>
  <c r="B286" i="9"/>
  <c r="A286" i="9"/>
  <c r="B285" i="9"/>
  <c r="A285" i="9"/>
  <c r="B284" i="9"/>
  <c r="A284" i="9"/>
  <c r="B283" i="9"/>
  <c r="A283" i="9"/>
  <c r="B282" i="9"/>
  <c r="A282" i="9"/>
  <c r="B281" i="9"/>
  <c r="A281" i="9"/>
  <c r="B280" i="9"/>
  <c r="A280" i="9"/>
  <c r="B279" i="9"/>
  <c r="A279" i="9"/>
  <c r="B278" i="9"/>
  <c r="A278" i="9"/>
  <c r="B277" i="9"/>
  <c r="A277" i="9"/>
  <c r="B276" i="9"/>
  <c r="A276" i="9"/>
  <c r="B275" i="9"/>
  <c r="A275" i="9"/>
  <c r="B274" i="9"/>
  <c r="A274" i="9"/>
  <c r="B273" i="9"/>
  <c r="A273" i="9"/>
  <c r="B272" i="9"/>
  <c r="A272" i="9"/>
  <c r="B271" i="9"/>
  <c r="A271" i="9"/>
  <c r="B270" i="9"/>
  <c r="A270" i="9"/>
  <c r="B269" i="9"/>
  <c r="A269" i="9"/>
  <c r="B268" i="9"/>
  <c r="A268" i="9"/>
  <c r="B267" i="9"/>
  <c r="A267" i="9"/>
  <c r="B266" i="9"/>
  <c r="A266" i="9"/>
  <c r="B265" i="9"/>
  <c r="A265" i="9"/>
  <c r="B264" i="9"/>
  <c r="A264" i="9"/>
  <c r="B263" i="9"/>
  <c r="A263" i="9"/>
  <c r="B262" i="9"/>
  <c r="A262" i="9"/>
  <c r="B261" i="9"/>
  <c r="A261" i="9"/>
  <c r="B260" i="9"/>
  <c r="A260" i="9"/>
  <c r="B259" i="9"/>
  <c r="A259" i="9"/>
  <c r="B258" i="9"/>
  <c r="A258" i="9"/>
  <c r="B257" i="9"/>
  <c r="A257" i="9"/>
  <c r="B256" i="9"/>
  <c r="A256" i="9"/>
  <c r="B255" i="9"/>
  <c r="A255" i="9"/>
  <c r="B254" i="9"/>
  <c r="A254" i="9"/>
  <c r="B253" i="9"/>
  <c r="A253" i="9"/>
  <c r="B252" i="9"/>
  <c r="A252" i="9"/>
  <c r="B251" i="9"/>
  <c r="A251" i="9"/>
  <c r="B250" i="9"/>
  <c r="A250" i="9"/>
  <c r="B249" i="9"/>
  <c r="A249" i="9"/>
  <c r="B248" i="9"/>
  <c r="A248" i="9"/>
  <c r="B247" i="9"/>
  <c r="A247" i="9"/>
  <c r="B246" i="9"/>
  <c r="A246" i="9"/>
  <c r="B245" i="9"/>
  <c r="A245" i="9"/>
  <c r="B244" i="9"/>
  <c r="A244" i="9"/>
  <c r="B243" i="9"/>
  <c r="A243" i="9"/>
  <c r="B242" i="9"/>
  <c r="A242" i="9"/>
  <c r="B241" i="9"/>
  <c r="A241" i="9"/>
  <c r="B240" i="9"/>
  <c r="A240" i="9"/>
  <c r="B239" i="9"/>
  <c r="A239" i="9"/>
  <c r="B238" i="9"/>
  <c r="A238" i="9"/>
  <c r="B237" i="9"/>
  <c r="A237" i="9"/>
  <c r="B236" i="9"/>
  <c r="A236" i="9"/>
  <c r="B235" i="9"/>
  <c r="A235" i="9"/>
  <c r="B234" i="9"/>
  <c r="A234" i="9"/>
  <c r="B233" i="9"/>
  <c r="A233" i="9"/>
  <c r="B232" i="9"/>
  <c r="A232" i="9"/>
  <c r="B231" i="9"/>
  <c r="A231" i="9"/>
  <c r="B230" i="9"/>
  <c r="A230" i="9"/>
  <c r="B229" i="9"/>
  <c r="A229" i="9"/>
  <c r="B228" i="9"/>
  <c r="A228" i="9"/>
  <c r="B227" i="9"/>
  <c r="A227" i="9"/>
  <c r="B226" i="9"/>
  <c r="A226" i="9"/>
  <c r="B225" i="9"/>
  <c r="A225" i="9"/>
  <c r="B224" i="9"/>
  <c r="A224" i="9"/>
  <c r="B223" i="9"/>
  <c r="A223" i="9"/>
  <c r="B222" i="9"/>
  <c r="A222" i="9"/>
  <c r="B221" i="9"/>
  <c r="A221" i="9"/>
  <c r="B220" i="9"/>
  <c r="A220" i="9"/>
  <c r="B219" i="9"/>
  <c r="A219" i="9"/>
  <c r="B218" i="9"/>
  <c r="A218" i="9"/>
  <c r="B217" i="9"/>
  <c r="A217" i="9"/>
  <c r="B216" i="9"/>
  <c r="A216" i="9"/>
  <c r="B215" i="9"/>
  <c r="A215" i="9"/>
  <c r="B214" i="9"/>
  <c r="A214" i="9"/>
  <c r="B213" i="9"/>
  <c r="A213" i="9"/>
  <c r="B212" i="9"/>
  <c r="A212" i="9"/>
  <c r="B211" i="9"/>
  <c r="A211" i="9"/>
  <c r="B210" i="9"/>
  <c r="A210" i="9"/>
  <c r="B209" i="9"/>
  <c r="A209" i="9"/>
  <c r="B208" i="9"/>
  <c r="A208" i="9"/>
  <c r="B207" i="9"/>
  <c r="A207" i="9"/>
  <c r="B206" i="9"/>
  <c r="A206" i="9"/>
  <c r="B205" i="9"/>
  <c r="A205" i="9"/>
  <c r="B204" i="9"/>
  <c r="A204" i="9"/>
  <c r="B203" i="9"/>
  <c r="A203" i="9"/>
  <c r="B202" i="9"/>
  <c r="A202" i="9"/>
  <c r="B201" i="9"/>
  <c r="A201" i="9"/>
  <c r="B200" i="9"/>
  <c r="A200" i="9"/>
  <c r="B199" i="9"/>
  <c r="A199" i="9"/>
  <c r="B198" i="9"/>
  <c r="A198" i="9"/>
  <c r="B197" i="9"/>
  <c r="A197" i="9"/>
  <c r="B196" i="9"/>
  <c r="A196" i="9"/>
  <c r="B195" i="9"/>
  <c r="A195" i="9"/>
  <c r="B194" i="9"/>
  <c r="A194" i="9"/>
  <c r="B193" i="9"/>
  <c r="A193" i="9"/>
  <c r="B192" i="9"/>
  <c r="A192" i="9"/>
  <c r="B191" i="9"/>
  <c r="A191" i="9"/>
  <c r="B190" i="9"/>
  <c r="A190" i="9"/>
  <c r="B189" i="9"/>
  <c r="A189" i="9"/>
  <c r="B188" i="9"/>
  <c r="A188" i="9"/>
  <c r="B187" i="9"/>
  <c r="A187" i="9"/>
  <c r="B186" i="9"/>
  <c r="A186" i="9"/>
  <c r="B185" i="9"/>
  <c r="A185" i="9"/>
  <c r="B184" i="9"/>
  <c r="A184" i="9"/>
  <c r="B183" i="9"/>
  <c r="A183" i="9"/>
  <c r="B182" i="9"/>
  <c r="A182" i="9"/>
  <c r="B181" i="9"/>
  <c r="A181" i="9"/>
  <c r="B180" i="9"/>
  <c r="A180" i="9"/>
  <c r="B179" i="9"/>
  <c r="A179" i="9"/>
  <c r="B178" i="9"/>
  <c r="A178" i="9"/>
  <c r="B177" i="9"/>
  <c r="A177" i="9"/>
  <c r="B176" i="9"/>
  <c r="A176" i="9"/>
  <c r="B175" i="9"/>
  <c r="A175" i="9"/>
  <c r="B174" i="9"/>
  <c r="A174" i="9"/>
  <c r="B173" i="9"/>
  <c r="A173" i="9"/>
  <c r="B172" i="9"/>
  <c r="A172" i="9"/>
  <c r="B171" i="9"/>
  <c r="A171" i="9"/>
  <c r="B170" i="9"/>
  <c r="A170" i="9"/>
  <c r="B169" i="9"/>
  <c r="A169" i="9"/>
  <c r="B168" i="9"/>
  <c r="A168" i="9"/>
  <c r="B167" i="9"/>
  <c r="A167" i="9"/>
  <c r="B166" i="9"/>
  <c r="A166" i="9"/>
  <c r="B165" i="9"/>
  <c r="A165" i="9"/>
  <c r="B164" i="9"/>
  <c r="A164" i="9"/>
  <c r="B163" i="9"/>
  <c r="A163" i="9"/>
  <c r="B162" i="9"/>
  <c r="A162" i="9"/>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B123" i="9"/>
  <c r="A123" i="9"/>
  <c r="B122" i="9"/>
  <c r="A122" i="9"/>
  <c r="B121" i="9"/>
  <c r="A121" i="9"/>
  <c r="B120" i="9"/>
  <c r="A120" i="9"/>
  <c r="B119" i="9"/>
  <c r="A119" i="9"/>
  <c r="B118" i="9"/>
  <c r="A118" i="9"/>
  <c r="B117" i="9"/>
  <c r="A117" i="9"/>
  <c r="B116" i="9"/>
  <c r="A116" i="9"/>
  <c r="B115" i="9"/>
  <c r="A115" i="9"/>
  <c r="B114" i="9"/>
  <c r="A114"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A14" i="9"/>
  <c r="A13" i="9"/>
  <c r="A12" i="9"/>
  <c r="A11" i="9"/>
  <c r="A10" i="9"/>
  <c r="A9" i="9"/>
  <c r="A8" i="9"/>
  <c r="A7" i="9"/>
  <c r="A6" i="9"/>
  <c r="B8" i="10"/>
  <c r="A8" i="10"/>
  <c r="B7" i="10"/>
  <c r="A7" i="10"/>
  <c r="B6"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A11" i="6"/>
  <c r="A10" i="6"/>
  <c r="A9" i="6"/>
  <c r="A8" i="6"/>
  <c r="A7" i="6"/>
  <c r="A5" i="6"/>
  <c r="A4" i="6"/>
  <c r="L71" i="4"/>
  <c r="L135" i="4"/>
  <c r="F135" i="4"/>
  <c r="M231" i="4"/>
  <c r="G231" i="4"/>
  <c r="H271" i="4"/>
  <c r="D271" i="4"/>
  <c r="E47" i="4"/>
  <c r="D51" i="4"/>
  <c r="G135" i="4"/>
  <c r="H211" i="4"/>
  <c r="J231" i="4"/>
  <c r="M271" i="4"/>
  <c r="E299" i="4"/>
  <c r="L35" i="4"/>
  <c r="D35" i="4"/>
  <c r="C47" i="4"/>
  <c r="J111" i="4"/>
  <c r="L119" i="4"/>
  <c r="G119" i="4"/>
  <c r="C119" i="4"/>
  <c r="M175" i="4"/>
  <c r="H175" i="4"/>
  <c r="D175" i="4"/>
  <c r="I177" i="4"/>
  <c r="J289" i="4"/>
  <c r="L293" i="4"/>
  <c r="F293" i="4"/>
  <c r="H305" i="4"/>
  <c r="C305" i="4"/>
  <c r="D79" i="4"/>
  <c r="D103" i="4"/>
  <c r="J103" i="4"/>
  <c r="C111" i="4"/>
  <c r="F171" i="4"/>
  <c r="F175" i="4"/>
  <c r="L175" i="4"/>
  <c r="F227" i="4"/>
  <c r="C231" i="4"/>
  <c r="I295" i="4"/>
  <c r="F27" i="4"/>
  <c r="C35" i="4"/>
  <c r="J35" i="4"/>
  <c r="F62" i="4"/>
  <c r="F78" i="4"/>
  <c r="I99" i="4"/>
  <c r="M103" i="4"/>
  <c r="F119" i="4"/>
  <c r="M119" i="4"/>
  <c r="I139" i="4"/>
  <c r="E171" i="4"/>
  <c r="E175" i="4"/>
  <c r="J175" i="4"/>
  <c r="I183" i="4"/>
  <c r="C210" i="4"/>
  <c r="J227" i="4"/>
  <c r="E263" i="4"/>
  <c r="I271" i="4"/>
  <c r="I274" i="4"/>
  <c r="H295" i="4"/>
  <c r="I307" i="4"/>
  <c r="H311" i="4"/>
  <c r="I35" i="4"/>
  <c r="G47" i="4"/>
  <c r="F49" i="4"/>
  <c r="G62" i="4"/>
  <c r="J65" i="4"/>
  <c r="G78" i="4"/>
  <c r="J95" i="4"/>
  <c r="H103" i="4"/>
  <c r="G111" i="4"/>
  <c r="E119" i="4"/>
  <c r="J119" i="4"/>
  <c r="E127" i="4"/>
  <c r="H129" i="4"/>
  <c r="J135" i="4"/>
  <c r="M171" i="4"/>
  <c r="C175" i="4"/>
  <c r="I175" i="4"/>
  <c r="H177" i="4"/>
  <c r="C178" i="4"/>
  <c r="D205" i="4"/>
  <c r="I227" i="4"/>
  <c r="E229" i="4"/>
  <c r="F231" i="4"/>
  <c r="G238" i="4"/>
  <c r="E246" i="4"/>
  <c r="J249" i="4"/>
  <c r="E271" i="4"/>
  <c r="D281" i="4"/>
  <c r="C293" i="4"/>
  <c r="J293" i="4"/>
  <c r="E301" i="4"/>
  <c r="D305" i="4"/>
  <c r="L305" i="4"/>
  <c r="L39" i="4"/>
  <c r="F39" i="4"/>
  <c r="J39" i="4"/>
  <c r="I213" i="4"/>
  <c r="D213" i="4"/>
  <c r="J15" i="4"/>
  <c r="E53" i="4"/>
  <c r="J53" i="4"/>
  <c r="M53" i="4"/>
  <c r="F57" i="4"/>
  <c r="H57" i="4"/>
  <c r="J57" i="4"/>
  <c r="I83" i="4"/>
  <c r="M219" i="4"/>
  <c r="I219" i="4"/>
  <c r="E219" i="4"/>
  <c r="L219" i="4"/>
  <c r="E282" i="4"/>
  <c r="I282" i="4"/>
  <c r="L285" i="4"/>
  <c r="H285" i="4"/>
  <c r="I285" i="4"/>
  <c r="J285" i="4"/>
  <c r="D285" i="4"/>
  <c r="C298" i="4"/>
  <c r="H213" i="4"/>
  <c r="J288" i="4"/>
  <c r="E288" i="4"/>
  <c r="G288" i="4"/>
  <c r="I288" i="4"/>
  <c r="G56" i="4"/>
  <c r="M56" i="4"/>
  <c r="C56" i="4"/>
  <c r="L87" i="4"/>
  <c r="G156" i="4"/>
  <c r="G268" i="4"/>
  <c r="I268" i="4"/>
  <c r="G297" i="4"/>
  <c r="E285" i="4"/>
  <c r="M131" i="4"/>
  <c r="I131" i="4"/>
  <c r="F134" i="4"/>
  <c r="G134" i="4"/>
  <c r="H209" i="4"/>
  <c r="G308" i="4"/>
  <c r="L90" i="4"/>
  <c r="F90" i="4"/>
  <c r="M107" i="4"/>
  <c r="I107" i="4"/>
  <c r="F110" i="4"/>
  <c r="J167" i="4"/>
  <c r="F167" i="4"/>
  <c r="G167" i="4"/>
  <c r="C167" i="4"/>
  <c r="M167" i="4"/>
  <c r="D167" i="4"/>
  <c r="L186" i="4"/>
  <c r="C186" i="4"/>
  <c r="E186" i="4"/>
  <c r="C214" i="4"/>
  <c r="I242" i="4"/>
  <c r="L245" i="4"/>
  <c r="H245" i="4"/>
  <c r="J245" i="4"/>
  <c r="D245" i="4"/>
  <c r="E254" i="4"/>
  <c r="I254" i="4"/>
  <c r="H273" i="4"/>
  <c r="L48" i="4"/>
  <c r="H49" i="4"/>
  <c r="J69" i="4"/>
  <c r="H73" i="4"/>
  <c r="G86" i="4"/>
  <c r="J93" i="4"/>
  <c r="L96" i="4"/>
  <c r="H97" i="4"/>
  <c r="C103" i="4"/>
  <c r="G103" i="4"/>
  <c r="L103" i="4"/>
  <c r="L112" i="4"/>
  <c r="C127" i="4"/>
  <c r="L136" i="4"/>
  <c r="H137" i="4"/>
  <c r="L183" i="4"/>
  <c r="I201" i="4"/>
  <c r="I205" i="4"/>
  <c r="I229" i="4"/>
  <c r="H237" i="4"/>
  <c r="C301" i="4"/>
  <c r="G301" i="4"/>
  <c r="L301" i="4"/>
  <c r="E307" i="4"/>
  <c r="G35" i="4"/>
  <c r="M35" i="4"/>
  <c r="D47" i="4"/>
  <c r="H47" i="4"/>
  <c r="E69" i="4"/>
  <c r="H71" i="4"/>
  <c r="M77" i="4"/>
  <c r="E93" i="4"/>
  <c r="F103" i="4"/>
  <c r="D111" i="4"/>
  <c r="H111" i="4"/>
  <c r="F127" i="4"/>
  <c r="C128" i="4"/>
  <c r="D135" i="4"/>
  <c r="F138" i="4"/>
  <c r="C144" i="4"/>
  <c r="D187" i="4"/>
  <c r="E201" i="4"/>
  <c r="E223" i="4"/>
  <c r="I226" i="4"/>
  <c r="H229" i="4"/>
  <c r="I240" i="4"/>
  <c r="H253" i="4"/>
  <c r="E256" i="4"/>
  <c r="E264" i="4"/>
  <c r="D265" i="4"/>
  <c r="D277" i="4"/>
  <c r="D293" i="4"/>
  <c r="H293" i="4"/>
  <c r="F301" i="4"/>
  <c r="E29" i="4"/>
  <c r="H29" i="4"/>
  <c r="F199" i="4"/>
  <c r="L199" i="4"/>
  <c r="E199" i="4"/>
  <c r="G199" i="4"/>
  <c r="D199" i="4"/>
  <c r="I199" i="4"/>
  <c r="H13" i="4"/>
  <c r="J13" i="4"/>
  <c r="G18" i="4"/>
  <c r="I28" i="4"/>
  <c r="E28" i="4"/>
  <c r="L28" i="4"/>
  <c r="H28" i="4"/>
  <c r="H36" i="4"/>
  <c r="M36" i="4"/>
  <c r="E36" i="4"/>
  <c r="C36" i="4"/>
  <c r="I38" i="4"/>
  <c r="G38" i="4"/>
  <c r="E38" i="4"/>
  <c r="J38" i="4"/>
  <c r="L38" i="4"/>
  <c r="E52" i="4"/>
  <c r="I233" i="4"/>
  <c r="D233" i="4"/>
  <c r="E233" i="4"/>
  <c r="H233" i="4"/>
  <c r="C199" i="4"/>
  <c r="I21" i="4"/>
  <c r="E21" i="4"/>
  <c r="J21" i="4"/>
  <c r="H21" i="4"/>
  <c r="I25" i="4"/>
  <c r="E25" i="4"/>
  <c r="J25" i="4"/>
  <c r="H25" i="4"/>
  <c r="I68" i="4"/>
  <c r="L68" i="4"/>
  <c r="H100" i="4"/>
  <c r="L225" i="4"/>
  <c r="I225" i="4"/>
  <c r="D225" i="4"/>
  <c r="E225" i="4"/>
  <c r="H225" i="4"/>
  <c r="M225" i="4"/>
  <c r="I24" i="4"/>
  <c r="E24" i="4"/>
  <c r="H24" i="4"/>
  <c r="L24" i="4"/>
  <c r="I44" i="4"/>
  <c r="M44" i="4"/>
  <c r="E44" i="4"/>
  <c r="G44" i="4"/>
  <c r="L44" i="4"/>
  <c r="H44" i="4"/>
  <c r="I76" i="4"/>
  <c r="G76" i="4"/>
  <c r="H76" i="4"/>
  <c r="I108" i="4"/>
  <c r="L108" i="4"/>
  <c r="I146" i="4"/>
  <c r="G146" i="4"/>
  <c r="L146" i="4"/>
  <c r="J146" i="4"/>
  <c r="I165" i="4"/>
  <c r="H165" i="4"/>
  <c r="J165" i="4"/>
  <c r="M165" i="4"/>
  <c r="F165" i="4"/>
  <c r="E165" i="4"/>
  <c r="L189" i="4"/>
  <c r="I189" i="4"/>
  <c r="J189" i="4"/>
  <c r="H189" i="4"/>
  <c r="G230" i="4"/>
  <c r="I230" i="4"/>
  <c r="C230" i="4"/>
  <c r="E230" i="4"/>
  <c r="I17" i="4"/>
  <c r="E17" i="4"/>
  <c r="J17" i="4"/>
  <c r="H17" i="4"/>
  <c r="E22" i="4"/>
  <c r="H33" i="4"/>
  <c r="E33" i="4"/>
  <c r="J33" i="4"/>
  <c r="I60" i="4"/>
  <c r="M60" i="4"/>
  <c r="E60" i="4"/>
  <c r="G60" i="4"/>
  <c r="H60" i="4"/>
  <c r="L60" i="4"/>
  <c r="E92" i="4"/>
  <c r="M124" i="4"/>
  <c r="E124" i="4"/>
  <c r="G124" i="4"/>
  <c r="L124" i="4"/>
  <c r="L163" i="4"/>
  <c r="I163" i="4"/>
  <c r="L185" i="4"/>
  <c r="M185" i="4"/>
  <c r="F185" i="4"/>
  <c r="I185" i="4"/>
  <c r="J185" i="4"/>
  <c r="D185" i="4"/>
  <c r="H185" i="4"/>
  <c r="E185" i="4"/>
  <c r="L216" i="4"/>
  <c r="C216" i="4"/>
  <c r="G42" i="4"/>
  <c r="L51" i="4"/>
  <c r="G51" i="4"/>
  <c r="C51" i="4"/>
  <c r="L59" i="4"/>
  <c r="G59" i="4"/>
  <c r="C59" i="4"/>
  <c r="I66" i="4"/>
  <c r="G66" i="4"/>
  <c r="C75" i="4"/>
  <c r="I82" i="4"/>
  <c r="L99" i="4"/>
  <c r="G99" i="4"/>
  <c r="C99" i="4"/>
  <c r="I114" i="4"/>
  <c r="C123" i="4"/>
  <c r="I130" i="4"/>
  <c r="G130" i="4"/>
  <c r="L139" i="4"/>
  <c r="E169" i="4"/>
  <c r="F169" i="4"/>
  <c r="I41" i="4"/>
  <c r="M41" i="4"/>
  <c r="E41" i="4"/>
  <c r="I48" i="4"/>
  <c r="H48" i="4"/>
  <c r="I49" i="4"/>
  <c r="M49" i="4"/>
  <c r="E49" i="4"/>
  <c r="I56" i="4"/>
  <c r="H56" i="4"/>
  <c r="I57" i="4"/>
  <c r="M57" i="4"/>
  <c r="E57" i="4"/>
  <c r="M65" i="4"/>
  <c r="E65" i="4"/>
  <c r="I73" i="4"/>
  <c r="M73" i="4"/>
  <c r="E73" i="4"/>
  <c r="I80" i="4"/>
  <c r="M81" i="4"/>
  <c r="I88" i="4"/>
  <c r="I89" i="4"/>
  <c r="M89" i="4"/>
  <c r="E89" i="4"/>
  <c r="I96" i="4"/>
  <c r="H96" i="4"/>
  <c r="E97" i="4"/>
  <c r="I112" i="4"/>
  <c r="I128" i="4"/>
  <c r="H128" i="4"/>
  <c r="I129" i="4"/>
  <c r="M129" i="4"/>
  <c r="E129" i="4"/>
  <c r="I137" i="4"/>
  <c r="M137" i="4"/>
  <c r="E137" i="4"/>
  <c r="D147" i="4"/>
  <c r="J150" i="4"/>
  <c r="I152" i="4"/>
  <c r="M161" i="4"/>
  <c r="I162" i="4"/>
  <c r="L166" i="4"/>
  <c r="G166" i="4"/>
  <c r="L192" i="4"/>
  <c r="F209" i="4"/>
  <c r="I209" i="4"/>
  <c r="E224" i="4"/>
  <c r="L224" i="4"/>
  <c r="I23" i="4"/>
  <c r="E39" i="4"/>
  <c r="I39" i="4"/>
  <c r="H43" i="4"/>
  <c r="E90" i="4"/>
  <c r="E106" i="4"/>
  <c r="H107" i="4"/>
  <c r="E122" i="4"/>
  <c r="H131" i="4"/>
  <c r="M15" i="4"/>
  <c r="D19" i="4"/>
  <c r="M27" i="4"/>
  <c r="F35" i="4"/>
  <c r="D39" i="4"/>
  <c r="H39" i="4"/>
  <c r="M39" i="4"/>
  <c r="F43" i="4"/>
  <c r="F51" i="4"/>
  <c r="M51" i="4"/>
  <c r="F59" i="4"/>
  <c r="M59" i="4"/>
  <c r="L66" i="4"/>
  <c r="F99" i="4"/>
  <c r="M99" i="4"/>
  <c r="F107" i="4"/>
  <c r="L130" i="4"/>
  <c r="F131" i="4"/>
  <c r="F139" i="4"/>
  <c r="J169" i="4"/>
  <c r="L43" i="4"/>
  <c r="G43" i="4"/>
  <c r="C67" i="4"/>
  <c r="C83" i="4"/>
  <c r="I90" i="4"/>
  <c r="G90" i="4"/>
  <c r="I106" i="4"/>
  <c r="G106" i="4"/>
  <c r="L107" i="4"/>
  <c r="G107" i="4"/>
  <c r="C107" i="4"/>
  <c r="G115" i="4"/>
  <c r="C115" i="4"/>
  <c r="I122" i="4"/>
  <c r="G122" i="4"/>
  <c r="L131" i="4"/>
  <c r="G131" i="4"/>
  <c r="C131" i="4"/>
  <c r="G138" i="4"/>
  <c r="I158" i="4"/>
  <c r="L158" i="4"/>
  <c r="E158" i="4"/>
  <c r="J158" i="4"/>
  <c r="I174" i="4"/>
  <c r="L174" i="4"/>
  <c r="E174" i="4"/>
  <c r="G174" i="4"/>
  <c r="J174" i="4"/>
  <c r="F279" i="4"/>
  <c r="L279" i="4"/>
  <c r="G279" i="4"/>
  <c r="I279" i="4"/>
  <c r="M279" i="4"/>
  <c r="D279" i="4"/>
  <c r="I53" i="4"/>
  <c r="H53" i="4"/>
  <c r="I62" i="4"/>
  <c r="L62" i="4"/>
  <c r="E62" i="4"/>
  <c r="I69" i="4"/>
  <c r="H69" i="4"/>
  <c r="I78" i="4"/>
  <c r="L78" i="4"/>
  <c r="E78" i="4"/>
  <c r="I86" i="4"/>
  <c r="L86" i="4"/>
  <c r="E86" i="4"/>
  <c r="I93" i="4"/>
  <c r="H93" i="4"/>
  <c r="I102" i="4"/>
  <c r="I110" i="4"/>
  <c r="H117" i="4"/>
  <c r="L118" i="4"/>
  <c r="I125" i="4"/>
  <c r="L126" i="4"/>
  <c r="E126" i="4"/>
  <c r="I133" i="4"/>
  <c r="H133" i="4"/>
  <c r="I134" i="4"/>
  <c r="L134" i="4"/>
  <c r="E134" i="4"/>
  <c r="L144" i="4"/>
  <c r="I153" i="4"/>
  <c r="M153" i="4"/>
  <c r="E153" i="4"/>
  <c r="H153" i="4"/>
  <c r="I168" i="4"/>
  <c r="H168" i="4"/>
  <c r="G168" i="4"/>
  <c r="I173" i="4"/>
  <c r="H173" i="4"/>
  <c r="J173" i="4"/>
  <c r="I178" i="4"/>
  <c r="G178" i="4"/>
  <c r="G210" i="4"/>
  <c r="E210" i="4"/>
  <c r="I210" i="4"/>
  <c r="L211" i="4"/>
  <c r="D211" i="4"/>
  <c r="G235" i="4"/>
  <c r="D235" i="4"/>
  <c r="J259" i="4"/>
  <c r="G259" i="4"/>
  <c r="C259" i="4"/>
  <c r="J263" i="4"/>
  <c r="L263" i="4"/>
  <c r="C263" i="4"/>
  <c r="I263" i="4"/>
  <c r="H51" i="4"/>
  <c r="H59" i="4"/>
  <c r="E66" i="4"/>
  <c r="H99" i="4"/>
  <c r="E114" i="4"/>
  <c r="E130" i="4"/>
  <c r="H139" i="4"/>
  <c r="C19" i="4"/>
  <c r="G19" i="4"/>
  <c r="C31" i="4"/>
  <c r="C39" i="4"/>
  <c r="G39" i="4"/>
  <c r="E43" i="4"/>
  <c r="J43" i="4"/>
  <c r="E51" i="4"/>
  <c r="J51" i="4"/>
  <c r="E59" i="4"/>
  <c r="J59" i="4"/>
  <c r="J66" i="4"/>
  <c r="J82" i="4"/>
  <c r="J90" i="4"/>
  <c r="E99" i="4"/>
  <c r="J99" i="4"/>
  <c r="J106" i="4"/>
  <c r="E107" i="4"/>
  <c r="J107" i="4"/>
  <c r="J115" i="4"/>
  <c r="J122" i="4"/>
  <c r="J130" i="4"/>
  <c r="E131" i="4"/>
  <c r="J131" i="4"/>
  <c r="E139" i="4"/>
  <c r="J139" i="4"/>
  <c r="F158" i="4"/>
  <c r="M148" i="4"/>
  <c r="E148" i="4"/>
  <c r="E156" i="4"/>
  <c r="I164" i="4"/>
  <c r="M164" i="4"/>
  <c r="E164" i="4"/>
  <c r="I172" i="4"/>
  <c r="M172" i="4"/>
  <c r="E172" i="4"/>
  <c r="E218" i="4"/>
  <c r="L218" i="4"/>
  <c r="C234" i="4"/>
  <c r="E236" i="4"/>
  <c r="I236" i="4"/>
  <c r="L237" i="4"/>
  <c r="J237" i="4"/>
  <c r="E237" i="4"/>
  <c r="L251" i="4"/>
  <c r="F267" i="4"/>
  <c r="L283" i="4"/>
  <c r="D171" i="4"/>
  <c r="F183" i="4"/>
  <c r="G188" i="4"/>
  <c r="L188" i="4"/>
  <c r="L201" i="4"/>
  <c r="M201" i="4"/>
  <c r="F201" i="4"/>
  <c r="F205" i="4"/>
  <c r="I220" i="4"/>
  <c r="E221" i="4"/>
  <c r="M221" i="4"/>
  <c r="L239" i="4"/>
  <c r="J255" i="4"/>
  <c r="G255" i="4"/>
  <c r="J271" i="4"/>
  <c r="F271" i="4"/>
  <c r="L271" i="4"/>
  <c r="G271" i="4"/>
  <c r="C271" i="4"/>
  <c r="L287" i="4"/>
  <c r="L214" i="4"/>
  <c r="C226" i="4"/>
  <c r="F229" i="4"/>
  <c r="M229" i="4"/>
  <c r="D231" i="4"/>
  <c r="H231" i="4"/>
  <c r="F245" i="4"/>
  <c r="M245" i="4"/>
  <c r="F249" i="4"/>
  <c r="M249" i="4"/>
  <c r="C252" i="4"/>
  <c r="L252" i="4"/>
  <c r="M253" i="4"/>
  <c r="M261" i="4"/>
  <c r="M269" i="4"/>
  <c r="C272" i="4"/>
  <c r="L276" i="4"/>
  <c r="L280" i="4"/>
  <c r="M281" i="4"/>
  <c r="C284" i="4"/>
  <c r="F285" i="4"/>
  <c r="M285" i="4"/>
  <c r="C288" i="4"/>
  <c r="L288" i="4"/>
  <c r="J292" i="4"/>
  <c r="L294" i="4"/>
  <c r="J295" i="4"/>
  <c r="L298" i="4"/>
  <c r="J299" i="4"/>
  <c r="J303" i="4"/>
  <c r="J304" i="4"/>
  <c r="J307" i="4"/>
  <c r="J308" i="4"/>
  <c r="L310" i="4"/>
  <c r="J311" i="4"/>
  <c r="H206" i="4"/>
  <c r="I206" i="4"/>
  <c r="L206" i="4"/>
  <c r="E206" i="4"/>
  <c r="J228" i="4"/>
  <c r="F228" i="4"/>
  <c r="M228" i="4"/>
  <c r="H228" i="4"/>
  <c r="D228" i="4"/>
  <c r="I228" i="4"/>
  <c r="L228" i="4"/>
  <c r="C228" i="4"/>
  <c r="G228" i="4"/>
  <c r="E228" i="4"/>
  <c r="I196" i="4"/>
  <c r="M190" i="4"/>
  <c r="F190" i="4"/>
  <c r="C190" i="4"/>
  <c r="M212" i="4"/>
  <c r="I212" i="4"/>
  <c r="L212" i="4"/>
  <c r="M222" i="4"/>
  <c r="H222" i="4"/>
  <c r="D222" i="4"/>
  <c r="J222" i="4"/>
  <c r="F222" i="4"/>
  <c r="I222" i="4"/>
  <c r="L222" i="4"/>
  <c r="C222" i="4"/>
  <c r="G222" i="4"/>
  <c r="S70" i="3"/>
  <c r="M186" i="4"/>
  <c r="H186" i="4"/>
  <c r="D186" i="4"/>
  <c r="J186" i="4"/>
  <c r="F186" i="4"/>
  <c r="F192" i="4"/>
  <c r="M192" i="4"/>
  <c r="F202" i="4"/>
  <c r="H208" i="4"/>
  <c r="D208" i="4"/>
  <c r="M218" i="4"/>
  <c r="H218" i="4"/>
  <c r="D218" i="4"/>
  <c r="J218" i="4"/>
  <c r="F218" i="4"/>
  <c r="F224" i="4"/>
  <c r="M224" i="4"/>
  <c r="H234" i="4"/>
  <c r="F234" i="4"/>
  <c r="AF168" i="4"/>
  <c r="F13" i="4"/>
  <c r="F17" i="4"/>
  <c r="M17" i="4"/>
  <c r="F21" i="4"/>
  <c r="M21" i="4"/>
  <c r="G24" i="4"/>
  <c r="M24" i="4"/>
  <c r="F25" i="4"/>
  <c r="M25" i="4"/>
  <c r="G28" i="4"/>
  <c r="M28" i="4"/>
  <c r="F29" i="4"/>
  <c r="M178" i="4"/>
  <c r="J178" i="4"/>
  <c r="F178" i="4"/>
  <c r="J194" i="4"/>
  <c r="M210" i="4"/>
  <c r="H210" i="4"/>
  <c r="D210" i="4"/>
  <c r="J210" i="4"/>
  <c r="F210" i="4"/>
  <c r="F216" i="4"/>
  <c r="M216" i="4"/>
  <c r="M226" i="4"/>
  <c r="H226" i="4"/>
  <c r="D226" i="4"/>
  <c r="J226" i="4"/>
  <c r="F226" i="4"/>
  <c r="L238" i="4"/>
  <c r="M238" i="4"/>
  <c r="H238" i="4"/>
  <c r="D238" i="4"/>
  <c r="J238" i="4"/>
  <c r="F238" i="4"/>
  <c r="L242" i="4"/>
  <c r="G242" i="4"/>
  <c r="C242" i="4"/>
  <c r="M242" i="4"/>
  <c r="H242" i="4"/>
  <c r="D242" i="4"/>
  <c r="J242" i="4"/>
  <c r="F242" i="4"/>
  <c r="L246" i="4"/>
  <c r="G246" i="4"/>
  <c r="C246" i="4"/>
  <c r="M246" i="4"/>
  <c r="H246" i="4"/>
  <c r="D246" i="4"/>
  <c r="J246" i="4"/>
  <c r="F246" i="4"/>
  <c r="L250" i="4"/>
  <c r="C250" i="4"/>
  <c r="M250" i="4"/>
  <c r="H250" i="4"/>
  <c r="J250" i="4"/>
  <c r="F250" i="4"/>
  <c r="L254" i="4"/>
  <c r="C254" i="4"/>
  <c r="M254" i="4"/>
  <c r="H254" i="4"/>
  <c r="J254" i="4"/>
  <c r="F254" i="4"/>
  <c r="L258" i="4"/>
  <c r="C258" i="4"/>
  <c r="M258" i="4"/>
  <c r="H258" i="4"/>
  <c r="J258" i="4"/>
  <c r="F258" i="4"/>
  <c r="G262" i="4"/>
  <c r="C262" i="4"/>
  <c r="D262" i="4"/>
  <c r="J262" i="4"/>
  <c r="L266" i="4"/>
  <c r="C266" i="4"/>
  <c r="M266" i="4"/>
  <c r="H266" i="4"/>
  <c r="J266" i="4"/>
  <c r="F266" i="4"/>
  <c r="G270" i="4"/>
  <c r="L274" i="4"/>
  <c r="G274" i="4"/>
  <c r="C274" i="4"/>
  <c r="M274" i="4"/>
  <c r="H274" i="4"/>
  <c r="D274" i="4"/>
  <c r="J274" i="4"/>
  <c r="F274" i="4"/>
  <c r="L278" i="4"/>
  <c r="G278" i="4"/>
  <c r="C278" i="4"/>
  <c r="M278" i="4"/>
  <c r="H278" i="4"/>
  <c r="D278" i="4"/>
  <c r="J278" i="4"/>
  <c r="F278" i="4"/>
  <c r="L282" i="4"/>
  <c r="G282" i="4"/>
  <c r="C282" i="4"/>
  <c r="M282" i="4"/>
  <c r="H282" i="4"/>
  <c r="D282" i="4"/>
  <c r="J282" i="4"/>
  <c r="F282" i="4"/>
  <c r="C286" i="4"/>
  <c r="M286" i="4"/>
  <c r="J286" i="4"/>
  <c r="F286" i="4"/>
  <c r="D13" i="4"/>
  <c r="C14" i="4"/>
  <c r="D17" i="4"/>
  <c r="D21" i="4"/>
  <c r="D24" i="4"/>
  <c r="D25" i="4"/>
  <c r="D28" i="4"/>
  <c r="D29" i="4"/>
  <c r="D32" i="4"/>
  <c r="D36" i="4"/>
  <c r="C38" i="4"/>
  <c r="D41" i="4"/>
  <c r="D44" i="4"/>
  <c r="D48" i="4"/>
  <c r="D49" i="4"/>
  <c r="D52" i="4"/>
  <c r="D53" i="4"/>
  <c r="D56" i="4"/>
  <c r="D57" i="4"/>
  <c r="D60" i="4"/>
  <c r="C62" i="4"/>
  <c r="D65" i="4"/>
  <c r="C66" i="4"/>
  <c r="D69" i="4"/>
  <c r="D72" i="4"/>
  <c r="D73" i="4"/>
  <c r="C78" i="4"/>
  <c r="D80" i="4"/>
  <c r="C82" i="4"/>
  <c r="D89" i="4"/>
  <c r="C90" i="4"/>
  <c r="D93" i="4"/>
  <c r="D96" i="4"/>
  <c r="D97" i="4"/>
  <c r="C102" i="4"/>
  <c r="C106" i="4"/>
  <c r="D113" i="4"/>
  <c r="D117" i="4"/>
  <c r="C122" i="4"/>
  <c r="D124" i="4"/>
  <c r="D128" i="4"/>
  <c r="D129" i="4"/>
  <c r="C134" i="4"/>
  <c r="D137" i="4"/>
  <c r="C138" i="4"/>
  <c r="D144" i="4"/>
  <c r="C146" i="4"/>
  <c r="D152" i="4"/>
  <c r="D153" i="4"/>
  <c r="C158" i="4"/>
  <c r="D161" i="4"/>
  <c r="C162" i="4"/>
  <c r="D164" i="4"/>
  <c r="D165" i="4"/>
  <c r="C166" i="4"/>
  <c r="D168" i="4"/>
  <c r="D172" i="4"/>
  <c r="D173" i="4"/>
  <c r="C174" i="4"/>
  <c r="I186" i="4"/>
  <c r="I218" i="4"/>
  <c r="L13" i="4"/>
  <c r="G13" i="4"/>
  <c r="L17" i="4"/>
  <c r="G17" i="4"/>
  <c r="C17" i="4"/>
  <c r="L21" i="4"/>
  <c r="G21" i="4"/>
  <c r="C21" i="4"/>
  <c r="J24" i="4"/>
  <c r="F24" i="4"/>
  <c r="L25" i="4"/>
  <c r="G25" i="4"/>
  <c r="C25" i="4"/>
  <c r="J28" i="4"/>
  <c r="F28" i="4"/>
  <c r="L29" i="4"/>
  <c r="G29" i="4"/>
  <c r="J32" i="4"/>
  <c r="F32" i="4"/>
  <c r="L33" i="4"/>
  <c r="G33" i="4"/>
  <c r="C33" i="4"/>
  <c r="J36" i="4"/>
  <c r="F36" i="4"/>
  <c r="M38" i="4"/>
  <c r="H38" i="4"/>
  <c r="D38" i="4"/>
  <c r="L41" i="4"/>
  <c r="G41" i="4"/>
  <c r="C41" i="4"/>
  <c r="D42" i="4"/>
  <c r="J44" i="4"/>
  <c r="F44" i="4"/>
  <c r="G45" i="4"/>
  <c r="D46" i="4"/>
  <c r="J48" i="4"/>
  <c r="F48" i="4"/>
  <c r="L49" i="4"/>
  <c r="G49" i="4"/>
  <c r="C49" i="4"/>
  <c r="L53" i="4"/>
  <c r="G53" i="4"/>
  <c r="C53" i="4"/>
  <c r="H54" i="4"/>
  <c r="J56" i="4"/>
  <c r="F56" i="4"/>
  <c r="L57" i="4"/>
  <c r="G57" i="4"/>
  <c r="C57" i="4"/>
  <c r="J60" i="4"/>
  <c r="F60" i="4"/>
  <c r="M62" i="4"/>
  <c r="H62" i="4"/>
  <c r="D62" i="4"/>
  <c r="J64" i="4"/>
  <c r="L65" i="4"/>
  <c r="G65" i="4"/>
  <c r="C65" i="4"/>
  <c r="M66" i="4"/>
  <c r="H66" i="4"/>
  <c r="D66" i="4"/>
  <c r="J68" i="4"/>
  <c r="L69" i="4"/>
  <c r="G69" i="4"/>
  <c r="C69" i="4"/>
  <c r="F72" i="4"/>
  <c r="L73" i="4"/>
  <c r="G73" i="4"/>
  <c r="C73" i="4"/>
  <c r="G77" i="4"/>
  <c r="M78" i="4"/>
  <c r="H78" i="4"/>
  <c r="D78" i="4"/>
  <c r="J80" i="4"/>
  <c r="H82" i="4"/>
  <c r="D82" i="4"/>
  <c r="L85" i="4"/>
  <c r="G85" i="4"/>
  <c r="M86" i="4"/>
  <c r="H86" i="4"/>
  <c r="D86" i="4"/>
  <c r="L89" i="4"/>
  <c r="G89" i="4"/>
  <c r="C89" i="4"/>
  <c r="M90" i="4"/>
  <c r="H90" i="4"/>
  <c r="D90" i="4"/>
  <c r="L93" i="4"/>
  <c r="G93" i="4"/>
  <c r="C93" i="4"/>
  <c r="J96" i="4"/>
  <c r="F96" i="4"/>
  <c r="L97" i="4"/>
  <c r="H102" i="4"/>
  <c r="D102" i="4"/>
  <c r="J104" i="4"/>
  <c r="F104" i="4"/>
  <c r="M106" i="4"/>
  <c r="H106" i="4"/>
  <c r="D106" i="4"/>
  <c r="J108" i="4"/>
  <c r="C109" i="4"/>
  <c r="H110" i="4"/>
  <c r="D110" i="4"/>
  <c r="F112" i="4"/>
  <c r="M114" i="4"/>
  <c r="C117" i="4"/>
  <c r="J120" i="4"/>
  <c r="M122" i="4"/>
  <c r="H122" i="4"/>
  <c r="D122" i="4"/>
  <c r="J124" i="4"/>
  <c r="F124" i="4"/>
  <c r="H126" i="4"/>
  <c r="D126" i="4"/>
  <c r="J128" i="4"/>
  <c r="F128" i="4"/>
  <c r="L129" i="4"/>
  <c r="G129" i="4"/>
  <c r="C129" i="4"/>
  <c r="M130" i="4"/>
  <c r="H130" i="4"/>
  <c r="D130" i="4"/>
  <c r="L133" i="4"/>
  <c r="G133" i="4"/>
  <c r="C133" i="4"/>
  <c r="M134" i="4"/>
  <c r="H134" i="4"/>
  <c r="D134" i="4"/>
  <c r="L137" i="4"/>
  <c r="G137" i="4"/>
  <c r="C137" i="4"/>
  <c r="M138" i="4"/>
  <c r="D138" i="4"/>
  <c r="C141" i="4"/>
  <c r="F144" i="4"/>
  <c r="H146" i="4"/>
  <c r="D146" i="4"/>
  <c r="F148" i="4"/>
  <c r="G149" i="4"/>
  <c r="H150" i="4"/>
  <c r="J152" i="4"/>
  <c r="L153" i="4"/>
  <c r="G153" i="4"/>
  <c r="C153" i="4"/>
  <c r="D154" i="4"/>
  <c r="J156" i="4"/>
  <c r="F156" i="4"/>
  <c r="G157" i="4"/>
  <c r="M158" i="4"/>
  <c r="H158" i="4"/>
  <c r="D158" i="4"/>
  <c r="G161" i="4"/>
  <c r="C161" i="4"/>
  <c r="H162" i="4"/>
  <c r="D162" i="4"/>
  <c r="J164" i="4"/>
  <c r="F164" i="4"/>
  <c r="L165" i="4"/>
  <c r="G165" i="4"/>
  <c r="C165" i="4"/>
  <c r="M166" i="4"/>
  <c r="D166" i="4"/>
  <c r="J168" i="4"/>
  <c r="F168" i="4"/>
  <c r="L169" i="4"/>
  <c r="G169" i="4"/>
  <c r="C169" i="4"/>
  <c r="H170" i="4"/>
  <c r="J172" i="4"/>
  <c r="F172" i="4"/>
  <c r="L173" i="4"/>
  <c r="G173" i="4"/>
  <c r="C173" i="4"/>
  <c r="M174" i="4"/>
  <c r="H174" i="4"/>
  <c r="D174" i="4"/>
  <c r="J188" i="4"/>
  <c r="F188" i="4"/>
  <c r="M188" i="4"/>
  <c r="H188" i="4"/>
  <c r="D188" i="4"/>
  <c r="D214" i="4"/>
  <c r="J214" i="4"/>
  <c r="M230" i="4"/>
  <c r="H230" i="4"/>
  <c r="D230" i="4"/>
  <c r="J230" i="4"/>
  <c r="F230" i="4"/>
  <c r="J236" i="4"/>
  <c r="F236" i="4"/>
  <c r="D236" i="4"/>
  <c r="G186" i="4"/>
  <c r="G192" i="4"/>
  <c r="G218" i="4"/>
  <c r="G224" i="4"/>
  <c r="G234" i="4"/>
  <c r="AF220" i="4"/>
  <c r="D240" i="4"/>
  <c r="D248" i="4"/>
  <c r="D252" i="4"/>
  <c r="H252" i="4"/>
  <c r="M256" i="4"/>
  <c r="H264" i="4"/>
  <c r="D268" i="4"/>
  <c r="D272" i="4"/>
  <c r="H272" i="4"/>
  <c r="D276" i="4"/>
  <c r="D284" i="4"/>
  <c r="D288" i="4"/>
  <c r="H288" i="4"/>
  <c r="M288" i="4"/>
  <c r="F295" i="4"/>
  <c r="M295" i="4"/>
  <c r="F299" i="4"/>
  <c r="M299" i="4"/>
  <c r="G302" i="4"/>
  <c r="M302" i="4"/>
  <c r="F303" i="4"/>
  <c r="F304" i="4"/>
  <c r="L304" i="4"/>
  <c r="G306" i="4"/>
  <c r="F307" i="4"/>
  <c r="M307" i="4"/>
  <c r="F308" i="4"/>
  <c r="M310" i="4"/>
  <c r="F311" i="4"/>
  <c r="M311" i="4"/>
  <c r="AF216" i="4"/>
  <c r="AF224" i="4"/>
  <c r="C177" i="4"/>
  <c r="G177" i="4"/>
  <c r="C185" i="4"/>
  <c r="G185" i="4"/>
  <c r="C189" i="4"/>
  <c r="C201" i="4"/>
  <c r="G201" i="4"/>
  <c r="C209" i="4"/>
  <c r="C221" i="4"/>
  <c r="G221" i="4"/>
  <c r="C225" i="4"/>
  <c r="G225" i="4"/>
  <c r="C229" i="4"/>
  <c r="G229" i="4"/>
  <c r="C233" i="4"/>
  <c r="G233" i="4"/>
  <c r="G237" i="4"/>
  <c r="F240" i="4"/>
  <c r="G241" i="4"/>
  <c r="C245" i="4"/>
  <c r="G245" i="4"/>
  <c r="C249" i="4"/>
  <c r="G249" i="4"/>
  <c r="F252" i="4"/>
  <c r="C253" i="4"/>
  <c r="F256" i="4"/>
  <c r="C257" i="4"/>
  <c r="F264" i="4"/>
  <c r="G269" i="4"/>
  <c r="F272" i="4"/>
  <c r="C273" i="4"/>
  <c r="C277" i="4"/>
  <c r="C281" i="4"/>
  <c r="C285" i="4"/>
  <c r="G285" i="4"/>
  <c r="F288" i="4"/>
  <c r="G289" i="4"/>
  <c r="D295" i="4"/>
  <c r="D299" i="4"/>
  <c r="C304" i="4"/>
  <c r="D306" i="4"/>
  <c r="D307" i="4"/>
  <c r="D310" i="4"/>
  <c r="D311" i="4"/>
  <c r="J294" i="4"/>
  <c r="L295" i="4"/>
  <c r="G295" i="4"/>
  <c r="C295" i="4"/>
  <c r="J298" i="4"/>
  <c r="L299" i="4"/>
  <c r="M300" i="4"/>
  <c r="J302" i="4"/>
  <c r="F302" i="4"/>
  <c r="C303" i="4"/>
  <c r="M304" i="4"/>
  <c r="H304" i="4"/>
  <c r="D304" i="4"/>
  <c r="J306" i="4"/>
  <c r="F306" i="4"/>
  <c r="L307" i="4"/>
  <c r="G307" i="4"/>
  <c r="C307" i="4"/>
  <c r="M308" i="4"/>
  <c r="F310" i="4"/>
  <c r="L311" i="4"/>
  <c r="G311" i="4"/>
  <c r="C311" i="4"/>
  <c r="AF261" i="4"/>
  <c r="AF268" i="4"/>
  <c r="AF169" i="4"/>
  <c r="AF229" i="4"/>
  <c r="D55" i="13"/>
  <c r="M353" i="4"/>
  <c r="J432" i="4"/>
  <c r="I432" i="4"/>
  <c r="D432" i="4"/>
  <c r="E432" i="4"/>
  <c r="L432" i="4"/>
  <c r="C432" i="4"/>
  <c r="M432" i="4"/>
  <c r="G432" i="4"/>
  <c r="H432" i="4"/>
  <c r="J444" i="4"/>
  <c r="I444" i="4"/>
  <c r="D444" i="4"/>
  <c r="E444" i="4"/>
  <c r="L444" i="4"/>
  <c r="C444" i="4"/>
  <c r="M444" i="4"/>
  <c r="G444" i="4"/>
  <c r="H444" i="4"/>
  <c r="J455" i="4"/>
  <c r="I455" i="4"/>
  <c r="D455" i="4"/>
  <c r="E455" i="4"/>
  <c r="M455" i="4"/>
  <c r="G455" i="4"/>
  <c r="H455" i="4"/>
  <c r="L455" i="4"/>
  <c r="C455" i="4"/>
  <c r="C176" i="4"/>
  <c r="J232" i="4"/>
  <c r="J61" i="4"/>
  <c r="M105" i="4"/>
  <c r="I105" i="4"/>
  <c r="F105" i="4"/>
  <c r="F113" i="4"/>
  <c r="J113" i="4"/>
  <c r="I113" i="4"/>
  <c r="C113" i="4"/>
  <c r="M113" i="4"/>
  <c r="G113" i="4"/>
  <c r="E116" i="4"/>
  <c r="C116" i="4"/>
  <c r="M116" i="4"/>
  <c r="I116" i="4"/>
  <c r="H116" i="4"/>
  <c r="D116" i="4"/>
  <c r="L116" i="4"/>
  <c r="H132" i="4"/>
  <c r="G132" i="4"/>
  <c r="F132" i="4"/>
  <c r="D132" i="4"/>
  <c r="J132" i="4"/>
  <c r="I132" i="4"/>
  <c r="E142" i="4"/>
  <c r="M142" i="4"/>
  <c r="J145" i="4"/>
  <c r="M149" i="4"/>
  <c r="C149" i="4"/>
  <c r="I159" i="4"/>
  <c r="G159" i="4"/>
  <c r="L159" i="4"/>
  <c r="D159" i="4"/>
  <c r="M159" i="4"/>
  <c r="C159" i="4"/>
  <c r="F159" i="4"/>
  <c r="H159" i="4"/>
  <c r="J170" i="4"/>
  <c r="L170" i="4"/>
  <c r="C170" i="4"/>
  <c r="M170" i="4"/>
  <c r="E170" i="4"/>
  <c r="G170" i="4"/>
  <c r="D170" i="4"/>
  <c r="I170" i="4"/>
  <c r="G176" i="4"/>
  <c r="E176" i="4"/>
  <c r="D176" i="4"/>
  <c r="L176" i="4"/>
  <c r="M176" i="4"/>
  <c r="H176" i="4"/>
  <c r="F176" i="4"/>
  <c r="I176" i="4"/>
  <c r="M180" i="4"/>
  <c r="L180" i="4"/>
  <c r="F180" i="4"/>
  <c r="I180" i="4"/>
  <c r="J180" i="4"/>
  <c r="G180" i="4"/>
  <c r="D180" i="4"/>
  <c r="J341" i="4"/>
  <c r="L341" i="4"/>
  <c r="H341" i="4"/>
  <c r="J423" i="4"/>
  <c r="I423" i="4"/>
  <c r="D423" i="4"/>
  <c r="E423" i="4"/>
  <c r="M423" i="4"/>
  <c r="G423" i="4"/>
  <c r="H423" i="4"/>
  <c r="L423" i="4"/>
  <c r="C423" i="4"/>
  <c r="J464" i="4"/>
  <c r="I464" i="4"/>
  <c r="D464" i="4"/>
  <c r="E464" i="4"/>
  <c r="L464" i="4"/>
  <c r="C464" i="4"/>
  <c r="M464" i="4"/>
  <c r="G464" i="4"/>
  <c r="H464" i="4"/>
  <c r="J480" i="4"/>
  <c r="I480" i="4"/>
  <c r="D480" i="4"/>
  <c r="E480" i="4"/>
  <c r="L480" i="4"/>
  <c r="C480" i="4"/>
  <c r="M480" i="4"/>
  <c r="G480" i="4"/>
  <c r="H480" i="4"/>
  <c r="E16" i="4"/>
  <c r="H16" i="4"/>
  <c r="F16" i="4"/>
  <c r="I16" i="4"/>
  <c r="M16" i="4"/>
  <c r="L20" i="4"/>
  <c r="G20" i="4"/>
  <c r="F20" i="4"/>
  <c r="C20" i="4"/>
  <c r="H20" i="4"/>
  <c r="D20" i="4"/>
  <c r="J20" i="4"/>
  <c r="I20" i="4"/>
  <c r="M20" i="4"/>
  <c r="C63" i="4"/>
  <c r="D63" i="4"/>
  <c r="I63" i="4"/>
  <c r="L63" i="4"/>
  <c r="H63" i="4"/>
  <c r="J63" i="4"/>
  <c r="M63" i="4"/>
  <c r="G63" i="4"/>
  <c r="F63" i="4"/>
  <c r="E63" i="4"/>
  <c r="M92" i="4"/>
  <c r="H92" i="4"/>
  <c r="F92" i="4"/>
  <c r="I92" i="4"/>
  <c r="L92" i="4"/>
  <c r="J92" i="4"/>
  <c r="C92" i="4"/>
  <c r="D92" i="4"/>
  <c r="G92" i="4"/>
  <c r="C182" i="4"/>
  <c r="E182" i="4"/>
  <c r="H182" i="4"/>
  <c r="L182" i="4"/>
  <c r="G182" i="4"/>
  <c r="I182" i="4"/>
  <c r="M182" i="4"/>
  <c r="F182" i="4"/>
  <c r="J182" i="4"/>
  <c r="D193" i="4"/>
  <c r="I193" i="4"/>
  <c r="H193" i="4"/>
  <c r="E193" i="4"/>
  <c r="C193" i="4"/>
  <c r="F193" i="4"/>
  <c r="L193" i="4"/>
  <c r="G193" i="4"/>
  <c r="J193" i="4"/>
  <c r="H196" i="4"/>
  <c r="C196" i="4"/>
  <c r="M196" i="4"/>
  <c r="L196" i="4"/>
  <c r="J196" i="4"/>
  <c r="G196" i="4"/>
  <c r="D196" i="4"/>
  <c r="H200" i="4"/>
  <c r="E200" i="4"/>
  <c r="I217" i="4"/>
  <c r="M217" i="4"/>
  <c r="C217" i="4"/>
  <c r="E217" i="4"/>
  <c r="H217" i="4"/>
  <c r="L217" i="4"/>
  <c r="F217" i="4"/>
  <c r="G217" i="4"/>
  <c r="C220" i="4"/>
  <c r="J220" i="4"/>
  <c r="D220" i="4"/>
  <c r="L220" i="4"/>
  <c r="H220" i="4"/>
  <c r="E220" i="4"/>
  <c r="F220" i="4"/>
  <c r="G220" i="4"/>
  <c r="L232" i="4"/>
  <c r="I232" i="4"/>
  <c r="M232" i="4"/>
  <c r="E232" i="4"/>
  <c r="M257" i="4"/>
  <c r="G257" i="4"/>
  <c r="E260" i="4"/>
  <c r="H260" i="4"/>
  <c r="C260" i="4"/>
  <c r="D275" i="4"/>
  <c r="H275" i="4"/>
  <c r="G280" i="4"/>
  <c r="I280" i="4"/>
  <c r="M280" i="4"/>
  <c r="E280" i="4"/>
  <c r="H280" i="4"/>
  <c r="C280" i="4"/>
  <c r="J280" i="4"/>
  <c r="D280" i="4"/>
  <c r="I289" i="4"/>
  <c r="D289" i="4"/>
  <c r="M289" i="4"/>
  <c r="F289" i="4"/>
  <c r="C289" i="4"/>
  <c r="E289" i="4"/>
  <c r="G292" i="4"/>
  <c r="E292" i="4"/>
  <c r="H292" i="4"/>
  <c r="I292" i="4"/>
  <c r="L292" i="4"/>
  <c r="M292" i="4"/>
  <c r="D292" i="4"/>
  <c r="F292" i="4"/>
  <c r="C292" i="4"/>
  <c r="L23" i="4"/>
  <c r="E23" i="4"/>
  <c r="D23" i="4"/>
  <c r="G23" i="4"/>
  <c r="J23" i="4"/>
  <c r="M23" i="4"/>
  <c r="G30" i="4"/>
  <c r="E42" i="4"/>
  <c r="C42" i="4"/>
  <c r="M42" i="4"/>
  <c r="I42" i="4"/>
  <c r="H42" i="4"/>
  <c r="E46" i="4"/>
  <c r="M46" i="4"/>
  <c r="G46" i="4"/>
  <c r="H46" i="4"/>
  <c r="H55" i="4"/>
  <c r="G55" i="4"/>
  <c r="F55" i="4"/>
  <c r="E361" i="4"/>
  <c r="M361" i="4"/>
  <c r="F361" i="4"/>
  <c r="D361" i="4"/>
  <c r="I361" i="4"/>
  <c r="J361" i="4"/>
  <c r="J451" i="4"/>
  <c r="I451" i="4"/>
  <c r="D451" i="4"/>
  <c r="E451" i="4"/>
  <c r="M451" i="4"/>
  <c r="G451" i="4"/>
  <c r="H451" i="4"/>
  <c r="C451" i="4"/>
  <c r="J552" i="4"/>
  <c r="I552" i="4"/>
  <c r="D552" i="4"/>
  <c r="E552" i="4"/>
  <c r="L552" i="4"/>
  <c r="C552" i="4"/>
  <c r="M552" i="4"/>
  <c r="G552" i="4"/>
  <c r="H552" i="4"/>
  <c r="J601" i="4"/>
  <c r="I601" i="4"/>
  <c r="E601" i="4"/>
  <c r="M601" i="4"/>
  <c r="G601" i="4"/>
  <c r="L601" i="4"/>
  <c r="C601" i="4"/>
  <c r="L113" i="4"/>
  <c r="C180" i="4"/>
  <c r="E113" i="4"/>
  <c r="C132" i="4"/>
  <c r="F170" i="4"/>
  <c r="E180" i="4"/>
  <c r="M260" i="4"/>
  <c r="M220" i="4"/>
  <c r="E196" i="4"/>
  <c r="M193" i="4"/>
  <c r="M275" i="4"/>
  <c r="G116" i="4"/>
  <c r="L289" i="4"/>
  <c r="H289" i="4"/>
  <c r="E87" i="4"/>
  <c r="G100" i="4"/>
  <c r="L100" i="4"/>
  <c r="E100" i="4"/>
  <c r="D100" i="4"/>
  <c r="J110" i="4"/>
  <c r="E110" i="4"/>
  <c r="M110" i="4"/>
  <c r="G110" i="4"/>
  <c r="L110" i="4"/>
  <c r="C110" i="4"/>
  <c r="G126" i="4"/>
  <c r="I126" i="4"/>
  <c r="M126" i="4"/>
  <c r="C126" i="4"/>
  <c r="M140" i="4"/>
  <c r="I140" i="4"/>
  <c r="L140" i="4"/>
  <c r="E146" i="4"/>
  <c r="M146" i="4"/>
  <c r="F146" i="4"/>
  <c r="L154" i="4"/>
  <c r="M154" i="4"/>
  <c r="J157" i="4"/>
  <c r="L262" i="4"/>
  <c r="H262" i="4"/>
  <c r="I262" i="4"/>
  <c r="M262" i="4"/>
  <c r="F262" i="4"/>
  <c r="I291" i="4"/>
  <c r="H298" i="4"/>
  <c r="E298" i="4"/>
  <c r="J317" i="4"/>
  <c r="E317" i="4"/>
  <c r="D317" i="4"/>
  <c r="L317" i="4"/>
  <c r="G317" i="4"/>
  <c r="M317" i="4"/>
  <c r="C317" i="4"/>
  <c r="H317" i="4"/>
  <c r="J330" i="4"/>
  <c r="I330" i="4"/>
  <c r="D330" i="4"/>
  <c r="C330" i="4"/>
  <c r="L330" i="4"/>
  <c r="E330" i="4"/>
  <c r="H330" i="4"/>
  <c r="J374" i="4"/>
  <c r="D374" i="4"/>
  <c r="E374" i="4"/>
  <c r="F374" i="4"/>
  <c r="I374" i="4"/>
  <c r="M374" i="4"/>
  <c r="J428" i="4"/>
  <c r="I428" i="4"/>
  <c r="D428" i="4"/>
  <c r="E428" i="4"/>
  <c r="L428" i="4"/>
  <c r="C428" i="4"/>
  <c r="M428" i="4"/>
  <c r="G428" i="4"/>
  <c r="H428" i="4"/>
  <c r="J439" i="4"/>
  <c r="I439" i="4"/>
  <c r="D439" i="4"/>
  <c r="E439" i="4"/>
  <c r="M439" i="4"/>
  <c r="G439" i="4"/>
  <c r="H439" i="4"/>
  <c r="L439" i="4"/>
  <c r="J448" i="4"/>
  <c r="I448" i="4"/>
  <c r="D448" i="4"/>
  <c r="E448" i="4"/>
  <c r="L448" i="4"/>
  <c r="C448" i="4"/>
  <c r="M448" i="4"/>
  <c r="G448" i="4"/>
  <c r="J482" i="4"/>
  <c r="M482" i="4"/>
  <c r="H482" i="4"/>
  <c r="C482" i="4"/>
  <c r="I482" i="4"/>
  <c r="D482" i="4"/>
  <c r="G482" i="4"/>
  <c r="E482" i="4"/>
  <c r="J576" i="4"/>
  <c r="I576" i="4"/>
  <c r="D576" i="4"/>
  <c r="E576" i="4"/>
  <c r="M576" i="4"/>
  <c r="G576" i="4"/>
  <c r="H576" i="4"/>
  <c r="C576" i="4"/>
  <c r="L576" i="4"/>
  <c r="I29" i="4"/>
  <c r="J29" i="4"/>
  <c r="M29" i="4"/>
  <c r="C29" i="4"/>
  <c r="J45" i="4"/>
  <c r="E45" i="4"/>
  <c r="F79" i="4"/>
  <c r="E79" i="4"/>
  <c r="C79" i="4"/>
  <c r="L162" i="4"/>
  <c r="F162" i="4"/>
  <c r="M162" i="4"/>
  <c r="E162" i="4"/>
  <c r="G162" i="4"/>
  <c r="E187" i="4"/>
  <c r="F187" i="4"/>
  <c r="J187" i="4"/>
  <c r="L187" i="4"/>
  <c r="H187" i="4"/>
  <c r="H197" i="4"/>
  <c r="L197" i="4"/>
  <c r="G214" i="4"/>
  <c r="I214" i="4"/>
  <c r="H214" i="4"/>
  <c r="E214" i="4"/>
  <c r="M214" i="4"/>
  <c r="F214" i="4"/>
  <c r="D241" i="4"/>
  <c r="E244" i="4"/>
  <c r="G252" i="4"/>
  <c r="I252" i="4"/>
  <c r="M252" i="4"/>
  <c r="J366" i="4"/>
  <c r="D366" i="4"/>
  <c r="E366" i="4"/>
  <c r="F366" i="4"/>
  <c r="I366" i="4"/>
  <c r="M366" i="4"/>
  <c r="C387" i="4"/>
  <c r="F387" i="4"/>
  <c r="J435" i="4"/>
  <c r="I435" i="4"/>
  <c r="D435" i="4"/>
  <c r="E435" i="4"/>
  <c r="M435" i="4"/>
  <c r="G435" i="4"/>
  <c r="H435" i="4"/>
  <c r="C435" i="4"/>
  <c r="G466" i="4"/>
  <c r="E466" i="4"/>
  <c r="J492" i="4"/>
  <c r="E492" i="4"/>
  <c r="D492" i="4"/>
  <c r="L492" i="4"/>
  <c r="G492" i="4"/>
  <c r="M492" i="4"/>
  <c r="C492" i="4"/>
  <c r="H492" i="4"/>
  <c r="I492" i="4"/>
  <c r="J583" i="4"/>
  <c r="I583" i="4"/>
  <c r="D583" i="4"/>
  <c r="E583" i="4"/>
  <c r="M583" i="4"/>
  <c r="G583" i="4"/>
  <c r="H583" i="4"/>
  <c r="C583" i="4"/>
  <c r="L583" i="4"/>
  <c r="L32" i="4"/>
  <c r="C32" i="4"/>
  <c r="E72" i="4"/>
  <c r="L72" i="4"/>
  <c r="L84" i="4"/>
  <c r="F102" i="4"/>
  <c r="G102" i="4"/>
  <c r="J199" i="4"/>
  <c r="M199" i="4"/>
  <c r="H199" i="4"/>
  <c r="H205" i="4"/>
  <c r="J225" i="4"/>
  <c r="F225" i="4"/>
  <c r="D259" i="4"/>
  <c r="H306" i="4"/>
  <c r="C306" i="4"/>
  <c r="J327" i="4"/>
  <c r="M327" i="4"/>
  <c r="H327" i="4"/>
  <c r="C327" i="4"/>
  <c r="L327" i="4"/>
  <c r="E327" i="4"/>
  <c r="G327" i="4"/>
  <c r="J329" i="4"/>
  <c r="E329" i="4"/>
  <c r="I329" i="4"/>
  <c r="C329" i="4"/>
  <c r="D329" i="4"/>
  <c r="J334" i="4"/>
  <c r="L334" i="4"/>
  <c r="E334" i="4"/>
  <c r="D350" i="4"/>
  <c r="E369" i="4"/>
  <c r="M369" i="4"/>
  <c r="F369" i="4"/>
  <c r="D369" i="4"/>
  <c r="I369" i="4"/>
  <c r="M382" i="4"/>
  <c r="E382" i="4"/>
  <c r="F382" i="4"/>
  <c r="G382" i="4"/>
  <c r="M419" i="4"/>
  <c r="J427" i="4"/>
  <c r="I427" i="4"/>
  <c r="D427" i="4"/>
  <c r="E427" i="4"/>
  <c r="M427" i="4"/>
  <c r="G427" i="4"/>
  <c r="H427" i="4"/>
  <c r="J436" i="4"/>
  <c r="I436" i="4"/>
  <c r="D436" i="4"/>
  <c r="E436" i="4"/>
  <c r="L436" i="4"/>
  <c r="C436" i="4"/>
  <c r="M436" i="4"/>
  <c r="G436" i="4"/>
  <c r="J443" i="4"/>
  <c r="I443" i="4"/>
  <c r="D443" i="4"/>
  <c r="E443" i="4"/>
  <c r="M443" i="4"/>
  <c r="G443" i="4"/>
  <c r="H443" i="4"/>
  <c r="J452" i="4"/>
  <c r="I452" i="4"/>
  <c r="D452" i="4"/>
  <c r="E452" i="4"/>
  <c r="L452" i="4"/>
  <c r="C452" i="4"/>
  <c r="M452" i="4"/>
  <c r="G452" i="4"/>
  <c r="J458" i="4"/>
  <c r="M458" i="4"/>
  <c r="H458" i="4"/>
  <c r="C458" i="4"/>
  <c r="I458" i="4"/>
  <c r="D458" i="4"/>
  <c r="G458" i="4"/>
  <c r="J474" i="4"/>
  <c r="M474" i="4"/>
  <c r="H474" i="4"/>
  <c r="C474" i="4"/>
  <c r="I474" i="4"/>
  <c r="D474" i="4"/>
  <c r="G474" i="4"/>
  <c r="J491" i="4"/>
  <c r="M491" i="4"/>
  <c r="H491" i="4"/>
  <c r="C491" i="4"/>
  <c r="D491" i="4"/>
  <c r="L491" i="4"/>
  <c r="E491" i="4"/>
  <c r="G491" i="4"/>
  <c r="I491" i="4"/>
  <c r="J502" i="4"/>
  <c r="M502" i="4"/>
  <c r="I502" i="4"/>
  <c r="D502" i="4"/>
  <c r="L502" i="4"/>
  <c r="J534" i="4"/>
  <c r="M534" i="4"/>
  <c r="H534" i="4"/>
  <c r="C534" i="4"/>
  <c r="I534" i="4"/>
  <c r="D534" i="4"/>
  <c r="E534" i="4"/>
  <c r="G534" i="4"/>
  <c r="L534" i="4"/>
  <c r="J587" i="4"/>
  <c r="M587" i="4"/>
  <c r="H587" i="4"/>
  <c r="C587" i="4"/>
  <c r="I587" i="4"/>
  <c r="D587" i="4"/>
  <c r="E587" i="4"/>
  <c r="G587" i="4"/>
  <c r="L587" i="4"/>
  <c r="L329" i="4"/>
  <c r="C333" i="4"/>
  <c r="E56" i="4"/>
  <c r="L56" i="4"/>
  <c r="M68" i="4"/>
  <c r="H68" i="4"/>
  <c r="M71" i="4"/>
  <c r="D71" i="4"/>
  <c r="M95" i="4"/>
  <c r="M111" i="4"/>
  <c r="E111" i="4"/>
  <c r="L111" i="4"/>
  <c r="I111" i="4"/>
  <c r="E167" i="4"/>
  <c r="L167" i="4"/>
  <c r="H167" i="4"/>
  <c r="J177" i="4"/>
  <c r="D177" i="4"/>
  <c r="E245" i="4"/>
  <c r="I245" i="4"/>
  <c r="H283" i="4"/>
  <c r="I302" i="4"/>
  <c r="C302" i="4"/>
  <c r="E313" i="4"/>
  <c r="J318" i="4"/>
  <c r="I318" i="4"/>
  <c r="M318" i="4"/>
  <c r="J323" i="4"/>
  <c r="M323" i="4"/>
  <c r="H323" i="4"/>
  <c r="C323" i="4"/>
  <c r="D323" i="4"/>
  <c r="L323" i="4"/>
  <c r="E323" i="4"/>
  <c r="J333" i="4"/>
  <c r="E333" i="4"/>
  <c r="D333" i="4"/>
  <c r="L333" i="4"/>
  <c r="G333" i="4"/>
  <c r="J337" i="4"/>
  <c r="I337" i="4"/>
  <c r="D337" i="4"/>
  <c r="E337" i="4"/>
  <c r="L337" i="4"/>
  <c r="C337" i="4"/>
  <c r="M337" i="4"/>
  <c r="G337" i="4"/>
  <c r="E345" i="4"/>
  <c r="M345" i="4"/>
  <c r="F345" i="4"/>
  <c r="D345" i="4"/>
  <c r="I345" i="4"/>
  <c r="E377" i="4"/>
  <c r="M377" i="4"/>
  <c r="F377" i="4"/>
  <c r="D377" i="4"/>
  <c r="I377" i="4"/>
  <c r="E401" i="4"/>
  <c r="F401" i="4"/>
  <c r="I401" i="4"/>
  <c r="J401" i="4"/>
  <c r="J424" i="4"/>
  <c r="I424" i="4"/>
  <c r="D424" i="4"/>
  <c r="E424" i="4"/>
  <c r="L424" i="4"/>
  <c r="C424" i="4"/>
  <c r="M424" i="4"/>
  <c r="G424" i="4"/>
  <c r="J431" i="4"/>
  <c r="I431" i="4"/>
  <c r="M431" i="4"/>
  <c r="G431" i="4"/>
  <c r="J440" i="4"/>
  <c r="I440" i="4"/>
  <c r="D440" i="4"/>
  <c r="E440" i="4"/>
  <c r="L440" i="4"/>
  <c r="C440" i="4"/>
  <c r="M440" i="4"/>
  <c r="G440" i="4"/>
  <c r="J447" i="4"/>
  <c r="I447" i="4"/>
  <c r="D447" i="4"/>
  <c r="E447" i="4"/>
  <c r="M447" i="4"/>
  <c r="G447" i="4"/>
  <c r="H447" i="4"/>
  <c r="I456" i="4"/>
  <c r="D456" i="4"/>
  <c r="C456" i="4"/>
  <c r="M456" i="4"/>
  <c r="J472" i="4"/>
  <c r="I472" i="4"/>
  <c r="D472" i="4"/>
  <c r="E472" i="4"/>
  <c r="L472" i="4"/>
  <c r="C472" i="4"/>
  <c r="M472" i="4"/>
  <c r="G472" i="4"/>
  <c r="J488" i="4"/>
  <c r="M488" i="4"/>
  <c r="I488" i="4"/>
  <c r="D488" i="4"/>
  <c r="E488" i="4"/>
  <c r="L488" i="4"/>
  <c r="C488" i="4"/>
  <c r="G488" i="4"/>
  <c r="J496" i="4"/>
  <c r="L496" i="4"/>
  <c r="M496" i="4"/>
  <c r="H496" i="4"/>
  <c r="C496" i="4"/>
  <c r="D496" i="4"/>
  <c r="E496" i="4"/>
  <c r="G496" i="4"/>
  <c r="I496" i="4"/>
  <c r="J526" i="4"/>
  <c r="M526" i="4"/>
  <c r="H526" i="4"/>
  <c r="C526" i="4"/>
  <c r="I526" i="4"/>
  <c r="D526" i="4"/>
  <c r="E526" i="4"/>
  <c r="G526" i="4"/>
  <c r="L526" i="4"/>
  <c r="J569" i="4"/>
  <c r="I569" i="4"/>
  <c r="D569" i="4"/>
  <c r="E569" i="4"/>
  <c r="M569" i="4"/>
  <c r="G569" i="4"/>
  <c r="H569" i="4"/>
  <c r="C569" i="4"/>
  <c r="J608" i="4"/>
  <c r="I608" i="4"/>
  <c r="D608" i="4"/>
  <c r="E608" i="4"/>
  <c r="M608" i="4"/>
  <c r="G608" i="4"/>
  <c r="H608" i="4"/>
  <c r="L608" i="4"/>
  <c r="H315" i="4"/>
  <c r="C315" i="4"/>
  <c r="J321" i="4"/>
  <c r="J322" i="4"/>
  <c r="I322" i="4"/>
  <c r="D322" i="4"/>
  <c r="H331" i="4"/>
  <c r="C331" i="4"/>
  <c r="J338" i="4"/>
  <c r="M338" i="4"/>
  <c r="H338" i="4"/>
  <c r="C338" i="4"/>
  <c r="I338" i="4"/>
  <c r="D338" i="4"/>
  <c r="J342" i="4"/>
  <c r="M342" i="4"/>
  <c r="I342" i="4"/>
  <c r="D342" i="4"/>
  <c r="J346" i="4"/>
  <c r="D346" i="4"/>
  <c r="E346" i="4"/>
  <c r="E349" i="4"/>
  <c r="M349" i="4"/>
  <c r="F349" i="4"/>
  <c r="J354" i="4"/>
  <c r="D354" i="4"/>
  <c r="E354" i="4"/>
  <c r="E357" i="4"/>
  <c r="M357" i="4"/>
  <c r="F357" i="4"/>
  <c r="J362" i="4"/>
  <c r="D362" i="4"/>
  <c r="E362" i="4"/>
  <c r="E365" i="4"/>
  <c r="M365" i="4"/>
  <c r="F365" i="4"/>
  <c r="J370" i="4"/>
  <c r="D370" i="4"/>
  <c r="E373" i="4"/>
  <c r="M373" i="4"/>
  <c r="F373" i="4"/>
  <c r="J378" i="4"/>
  <c r="D378" i="4"/>
  <c r="E378" i="4"/>
  <c r="E381" i="4"/>
  <c r="M398" i="4"/>
  <c r="E398" i="4"/>
  <c r="F398" i="4"/>
  <c r="J422" i="4"/>
  <c r="I422" i="4"/>
  <c r="D422" i="4"/>
  <c r="E422" i="4"/>
  <c r="J426" i="4"/>
  <c r="I426" i="4"/>
  <c r="D426" i="4"/>
  <c r="E426" i="4"/>
  <c r="J430" i="4"/>
  <c r="I430" i="4"/>
  <c r="D430" i="4"/>
  <c r="E430" i="4"/>
  <c r="J438" i="4"/>
  <c r="I438" i="4"/>
  <c r="D438" i="4"/>
  <c r="E438" i="4"/>
  <c r="J442" i="4"/>
  <c r="I442" i="4"/>
  <c r="D442" i="4"/>
  <c r="E442" i="4"/>
  <c r="J446" i="4"/>
  <c r="I446" i="4"/>
  <c r="D446" i="4"/>
  <c r="E446" i="4"/>
  <c r="J454" i="4"/>
  <c r="I454" i="4"/>
  <c r="D454" i="4"/>
  <c r="E454" i="4"/>
  <c r="J495" i="4"/>
  <c r="E495" i="4"/>
  <c r="D495" i="4"/>
  <c r="L495" i="4"/>
  <c r="G495" i="4"/>
  <c r="J510" i="4"/>
  <c r="M510" i="4"/>
  <c r="I510" i="4"/>
  <c r="D510" i="4"/>
  <c r="J542" i="4"/>
  <c r="M542" i="4"/>
  <c r="H542" i="4"/>
  <c r="C542" i="4"/>
  <c r="I542" i="4"/>
  <c r="D542" i="4"/>
  <c r="E542" i="4"/>
  <c r="G542" i="4"/>
  <c r="J570" i="4"/>
  <c r="I570" i="4"/>
  <c r="D570" i="4"/>
  <c r="E570" i="4"/>
  <c r="L570" i="4"/>
  <c r="C570" i="4"/>
  <c r="M570" i="4"/>
  <c r="G570" i="4"/>
  <c r="J577" i="4"/>
  <c r="I577" i="4"/>
  <c r="D577" i="4"/>
  <c r="E577" i="4"/>
  <c r="L577" i="4"/>
  <c r="C577" i="4"/>
  <c r="M577" i="4"/>
  <c r="G577" i="4"/>
  <c r="J584" i="4"/>
  <c r="D584" i="4"/>
  <c r="E584" i="4"/>
  <c r="L584" i="4"/>
  <c r="M584" i="4"/>
  <c r="G584" i="4"/>
  <c r="I315" i="4"/>
  <c r="H321" i="4"/>
  <c r="H322" i="4"/>
  <c r="I331" i="4"/>
  <c r="L338" i="4"/>
  <c r="M346" i="4"/>
  <c r="M354" i="4"/>
  <c r="M362" i="4"/>
  <c r="M378" i="4"/>
  <c r="C421" i="4"/>
  <c r="C425" i="4"/>
  <c r="C429" i="4"/>
  <c r="C441" i="4"/>
  <c r="C445" i="4"/>
  <c r="C453" i="4"/>
  <c r="C457" i="4"/>
  <c r="C459" i="4"/>
  <c r="C467" i="4"/>
  <c r="C473" i="4"/>
  <c r="C475" i="4"/>
  <c r="C481" i="4"/>
  <c r="C483" i="4"/>
  <c r="J319" i="4"/>
  <c r="M319" i="4"/>
  <c r="H319" i="4"/>
  <c r="C319" i="4"/>
  <c r="J325" i="4"/>
  <c r="J326" i="4"/>
  <c r="I326" i="4"/>
  <c r="D326" i="4"/>
  <c r="J335" i="4"/>
  <c r="L335" i="4"/>
  <c r="G335" i="4"/>
  <c r="M335" i="4"/>
  <c r="H335" i="4"/>
  <c r="C335" i="4"/>
  <c r="E385" i="4"/>
  <c r="F385" i="4"/>
  <c r="M403" i="4"/>
  <c r="C403" i="4"/>
  <c r="F403" i="4"/>
  <c r="E417" i="4"/>
  <c r="F417" i="4"/>
  <c r="J421" i="4"/>
  <c r="I421" i="4"/>
  <c r="D421" i="4"/>
  <c r="E421" i="4"/>
  <c r="J425" i="4"/>
  <c r="I425" i="4"/>
  <c r="D425" i="4"/>
  <c r="E425" i="4"/>
  <c r="J429" i="4"/>
  <c r="I429" i="4"/>
  <c r="D429" i="4"/>
  <c r="E429" i="4"/>
  <c r="D433" i="4"/>
  <c r="D437" i="4"/>
  <c r="D441" i="4"/>
  <c r="J453" i="4"/>
  <c r="I453" i="4"/>
  <c r="D453" i="4"/>
  <c r="E453" i="4"/>
  <c r="J457" i="4"/>
  <c r="I457" i="4"/>
  <c r="D457" i="4"/>
  <c r="E457" i="4"/>
  <c r="J459" i="4"/>
  <c r="I459" i="4"/>
  <c r="D459" i="4"/>
  <c r="E459" i="4"/>
  <c r="J467" i="4"/>
  <c r="I467" i="4"/>
  <c r="D467" i="4"/>
  <c r="E467" i="4"/>
  <c r="J473" i="4"/>
  <c r="I473" i="4"/>
  <c r="D473" i="4"/>
  <c r="E473" i="4"/>
  <c r="J475" i="4"/>
  <c r="I475" i="4"/>
  <c r="D475" i="4"/>
  <c r="E475" i="4"/>
  <c r="J481" i="4"/>
  <c r="I481" i="4"/>
  <c r="D481" i="4"/>
  <c r="E481" i="4"/>
  <c r="J483" i="4"/>
  <c r="I483" i="4"/>
  <c r="D483" i="4"/>
  <c r="E483" i="4"/>
  <c r="J518" i="4"/>
  <c r="M518" i="4"/>
  <c r="H518" i="4"/>
  <c r="C518" i="4"/>
  <c r="I518" i="4"/>
  <c r="D518" i="4"/>
  <c r="E518" i="4"/>
  <c r="G518" i="4"/>
  <c r="J551" i="4"/>
  <c r="I551" i="4"/>
  <c r="D551" i="4"/>
  <c r="E551" i="4"/>
  <c r="M551" i="4"/>
  <c r="G551" i="4"/>
  <c r="H551" i="4"/>
  <c r="J555" i="4"/>
  <c r="M555" i="4"/>
  <c r="H555" i="4"/>
  <c r="C555" i="4"/>
  <c r="I555" i="4"/>
  <c r="D555" i="4"/>
  <c r="E555" i="4"/>
  <c r="G555" i="4"/>
  <c r="H562" i="4"/>
  <c r="E562" i="4"/>
  <c r="J602" i="4"/>
  <c r="I602" i="4"/>
  <c r="D602" i="4"/>
  <c r="E602" i="4"/>
  <c r="L602" i="4"/>
  <c r="C602" i="4"/>
  <c r="M602" i="4"/>
  <c r="G602" i="4"/>
  <c r="J609" i="4"/>
  <c r="I609" i="4"/>
  <c r="D609" i="4"/>
  <c r="E609" i="4"/>
  <c r="L609" i="4"/>
  <c r="C609" i="4"/>
  <c r="M609" i="4"/>
  <c r="G609" i="4"/>
  <c r="I319" i="4"/>
  <c r="M325" i="4"/>
  <c r="H326" i="4"/>
  <c r="J494" i="4"/>
  <c r="I494" i="4"/>
  <c r="D494" i="4"/>
  <c r="J501" i="4"/>
  <c r="I501" i="4"/>
  <c r="D501" i="4"/>
  <c r="E501" i="4"/>
  <c r="J503" i="4"/>
  <c r="I503" i="4"/>
  <c r="D503" i="4"/>
  <c r="E503" i="4"/>
  <c r="J509" i="4"/>
  <c r="I509" i="4"/>
  <c r="D509" i="4"/>
  <c r="E509" i="4"/>
  <c r="I511" i="4"/>
  <c r="D511" i="4"/>
  <c r="E511" i="4"/>
  <c r="J517" i="4"/>
  <c r="I517" i="4"/>
  <c r="D517" i="4"/>
  <c r="E517" i="4"/>
  <c r="J519" i="4"/>
  <c r="I519" i="4"/>
  <c r="D519" i="4"/>
  <c r="E519" i="4"/>
  <c r="J525" i="4"/>
  <c r="I525" i="4"/>
  <c r="D525" i="4"/>
  <c r="E525" i="4"/>
  <c r="J527" i="4"/>
  <c r="I527" i="4"/>
  <c r="D527" i="4"/>
  <c r="E527" i="4"/>
  <c r="J533" i="4"/>
  <c r="I533" i="4"/>
  <c r="D533" i="4"/>
  <c r="E533" i="4"/>
  <c r="J541" i="4"/>
  <c r="I541" i="4"/>
  <c r="D541" i="4"/>
  <c r="E541" i="4"/>
  <c r="J543" i="4"/>
  <c r="I543" i="4"/>
  <c r="D543" i="4"/>
  <c r="E543" i="4"/>
  <c r="J554" i="4"/>
  <c r="I554" i="4"/>
  <c r="D554" i="4"/>
  <c r="E554" i="4"/>
  <c r="I561" i="4"/>
  <c r="D561" i="4"/>
  <c r="I568" i="4"/>
  <c r="D568" i="4"/>
  <c r="J571" i="4"/>
  <c r="M571" i="4"/>
  <c r="H571" i="4"/>
  <c r="C571" i="4"/>
  <c r="I571" i="4"/>
  <c r="D571" i="4"/>
  <c r="J578" i="4"/>
  <c r="M578" i="4"/>
  <c r="H578" i="4"/>
  <c r="C578" i="4"/>
  <c r="I578" i="4"/>
  <c r="D578" i="4"/>
  <c r="J586" i="4"/>
  <c r="I586" i="4"/>
  <c r="D586" i="4"/>
  <c r="E586" i="4"/>
  <c r="D593" i="4"/>
  <c r="J600" i="4"/>
  <c r="I600" i="4"/>
  <c r="D600" i="4"/>
  <c r="E600" i="4"/>
  <c r="J603" i="4"/>
  <c r="M603" i="4"/>
  <c r="H603" i="4"/>
  <c r="C603" i="4"/>
  <c r="I603" i="4"/>
  <c r="D603" i="4"/>
  <c r="J610" i="4"/>
  <c r="M610" i="4"/>
  <c r="H610" i="4"/>
  <c r="C610" i="4"/>
  <c r="I610" i="4"/>
  <c r="D610" i="4"/>
  <c r="L312" i="4"/>
  <c r="G316" i="4"/>
  <c r="L316" i="4"/>
  <c r="G320" i="4"/>
  <c r="L320" i="4"/>
  <c r="G324" i="4"/>
  <c r="L324" i="4"/>
  <c r="G328" i="4"/>
  <c r="L328" i="4"/>
  <c r="G332" i="4"/>
  <c r="L336" i="4"/>
  <c r="C339" i="4"/>
  <c r="H339" i="4"/>
  <c r="M339" i="4"/>
  <c r="G340" i="4"/>
  <c r="L340" i="4"/>
  <c r="C343" i="4"/>
  <c r="H343" i="4"/>
  <c r="M343" i="4"/>
  <c r="G344" i="4"/>
  <c r="D347" i="4"/>
  <c r="J347" i="4"/>
  <c r="D351" i="4"/>
  <c r="J351" i="4"/>
  <c r="J355" i="4"/>
  <c r="D359" i="4"/>
  <c r="J359" i="4"/>
  <c r="D363" i="4"/>
  <c r="J363" i="4"/>
  <c r="D367" i="4"/>
  <c r="J367" i="4"/>
  <c r="D371" i="4"/>
  <c r="J371" i="4"/>
  <c r="D375" i="4"/>
  <c r="J375" i="4"/>
  <c r="D379" i="4"/>
  <c r="J379" i="4"/>
  <c r="M383" i="4"/>
  <c r="E386" i="4"/>
  <c r="C388" i="4"/>
  <c r="C389" i="4"/>
  <c r="J389" i="4"/>
  <c r="C392" i="4"/>
  <c r="F394" i="4"/>
  <c r="M399" i="4"/>
  <c r="C408" i="4"/>
  <c r="F410" i="4"/>
  <c r="M415" i="4"/>
  <c r="M416" i="4"/>
  <c r="C420" i="4"/>
  <c r="C460" i="4"/>
  <c r="H460" i="4"/>
  <c r="M460" i="4"/>
  <c r="C461" i="4"/>
  <c r="G462" i="4"/>
  <c r="L462" i="4"/>
  <c r="C463" i="4"/>
  <c r="H463" i="4"/>
  <c r="M463" i="4"/>
  <c r="C468" i="4"/>
  <c r="H468" i="4"/>
  <c r="M468" i="4"/>
  <c r="H469" i="4"/>
  <c r="M469" i="4"/>
  <c r="C471" i="4"/>
  <c r="H471" i="4"/>
  <c r="M471" i="4"/>
  <c r="C476" i="4"/>
  <c r="H476" i="4"/>
  <c r="M476" i="4"/>
  <c r="G478" i="4"/>
  <c r="L478" i="4"/>
  <c r="H479" i="4"/>
  <c r="M479" i="4"/>
  <c r="C485" i="4"/>
  <c r="H485" i="4"/>
  <c r="G486" i="4"/>
  <c r="L486" i="4"/>
  <c r="C487" i="4"/>
  <c r="H493" i="4"/>
  <c r="H494" i="4"/>
  <c r="C516" i="4"/>
  <c r="C524" i="4"/>
  <c r="C532" i="4"/>
  <c r="C540" i="4"/>
  <c r="C553" i="4"/>
  <c r="C560" i="4"/>
  <c r="C567" i="4"/>
  <c r="L571" i="4"/>
  <c r="L578" i="4"/>
  <c r="C585" i="4"/>
  <c r="C592" i="4"/>
  <c r="C599" i="4"/>
  <c r="L603" i="4"/>
  <c r="L610" i="4"/>
  <c r="J508" i="4"/>
  <c r="E508" i="4"/>
  <c r="J516" i="4"/>
  <c r="I516" i="4"/>
  <c r="D516" i="4"/>
  <c r="E516" i="4"/>
  <c r="J524" i="4"/>
  <c r="I524" i="4"/>
  <c r="D524" i="4"/>
  <c r="E524" i="4"/>
  <c r="J532" i="4"/>
  <c r="I532" i="4"/>
  <c r="D532" i="4"/>
  <c r="E532" i="4"/>
  <c r="J540" i="4"/>
  <c r="I540" i="4"/>
  <c r="D540" i="4"/>
  <c r="E540" i="4"/>
  <c r="D548" i="4"/>
  <c r="M548" i="4"/>
  <c r="E548" i="4"/>
  <c r="J553" i="4"/>
  <c r="I553" i="4"/>
  <c r="D553" i="4"/>
  <c r="E553" i="4"/>
  <c r="J560" i="4"/>
  <c r="I560" i="4"/>
  <c r="D560" i="4"/>
  <c r="E560" i="4"/>
  <c r="J567" i="4"/>
  <c r="I567" i="4"/>
  <c r="D567" i="4"/>
  <c r="E567" i="4"/>
  <c r="J585" i="4"/>
  <c r="I585" i="4"/>
  <c r="D585" i="4"/>
  <c r="E585" i="4"/>
  <c r="J592" i="4"/>
  <c r="I592" i="4"/>
  <c r="D592" i="4"/>
  <c r="E592" i="4"/>
  <c r="J599" i="4"/>
  <c r="I599" i="4"/>
  <c r="D599" i="4"/>
  <c r="E599" i="4"/>
  <c r="G339" i="4"/>
  <c r="L339" i="4"/>
  <c r="G343" i="4"/>
  <c r="L343" i="4"/>
  <c r="M394" i="4"/>
  <c r="M410" i="4"/>
  <c r="G460" i="4"/>
  <c r="L460" i="4"/>
  <c r="G463" i="4"/>
  <c r="L463" i="4"/>
  <c r="G468" i="4"/>
  <c r="L468" i="4"/>
  <c r="G471" i="4"/>
  <c r="L471" i="4"/>
  <c r="G476" i="4"/>
  <c r="L476" i="4"/>
  <c r="G485" i="4"/>
  <c r="L485" i="4"/>
  <c r="G490" i="4"/>
  <c r="L490" i="4"/>
  <c r="C497" i="4"/>
  <c r="H497" i="4"/>
  <c r="M497" i="4"/>
  <c r="G498" i="4"/>
  <c r="L498" i="4"/>
  <c r="M499" i="4"/>
  <c r="C504" i="4"/>
  <c r="H504" i="4"/>
  <c r="M504" i="4"/>
  <c r="C505" i="4"/>
  <c r="G506" i="4"/>
  <c r="L506" i="4"/>
  <c r="C507" i="4"/>
  <c r="H507" i="4"/>
  <c r="M507" i="4"/>
  <c r="C513" i="4"/>
  <c r="H513" i="4"/>
  <c r="M513" i="4"/>
  <c r="M515" i="4"/>
  <c r="C520" i="4"/>
  <c r="H520" i="4"/>
  <c r="M520" i="4"/>
  <c r="C521" i="4"/>
  <c r="H521" i="4"/>
  <c r="M521" i="4"/>
  <c r="C523" i="4"/>
  <c r="H523" i="4"/>
  <c r="M523" i="4"/>
  <c r="C528" i="4"/>
  <c r="H528" i="4"/>
  <c r="M528" i="4"/>
  <c r="L530" i="4"/>
  <c r="C531" i="4"/>
  <c r="H531" i="4"/>
  <c r="M531" i="4"/>
  <c r="C536" i="4"/>
  <c r="H536" i="4"/>
  <c r="M536" i="4"/>
  <c r="C537" i="4"/>
  <c r="H537" i="4"/>
  <c r="M537" i="4"/>
  <c r="G538" i="4"/>
  <c r="L538" i="4"/>
  <c r="C539" i="4"/>
  <c r="H539" i="4"/>
  <c r="M539" i="4"/>
  <c r="C544" i="4"/>
  <c r="H544" i="4"/>
  <c r="M544" i="4"/>
  <c r="C545" i="4"/>
  <c r="H545" i="4"/>
  <c r="M545" i="4"/>
  <c r="G546" i="4"/>
  <c r="L546" i="4"/>
  <c r="C549" i="4"/>
  <c r="H549" i="4"/>
  <c r="M549" i="4"/>
  <c r="G550" i="4"/>
  <c r="L550" i="4"/>
  <c r="C556" i="4"/>
  <c r="H556" i="4"/>
  <c r="M556" i="4"/>
  <c r="C557" i="4"/>
  <c r="H557" i="4"/>
  <c r="M557" i="4"/>
  <c r="C558" i="4"/>
  <c r="H558" i="4"/>
  <c r="M558" i="4"/>
  <c r="M563" i="4"/>
  <c r="C564" i="4"/>
  <c r="H564" i="4"/>
  <c r="M564" i="4"/>
  <c r="C565" i="4"/>
  <c r="H565" i="4"/>
  <c r="M565" i="4"/>
  <c r="G566" i="4"/>
  <c r="L566" i="4"/>
  <c r="H572" i="4"/>
  <c r="C574" i="4"/>
  <c r="H574" i="4"/>
  <c r="M574" i="4"/>
  <c r="G575" i="4"/>
  <c r="L575" i="4"/>
  <c r="C579" i="4"/>
  <c r="H579" i="4"/>
  <c r="M579" i="4"/>
  <c r="G582" i="4"/>
  <c r="L582" i="4"/>
  <c r="C588" i="4"/>
  <c r="H588" i="4"/>
  <c r="M588" i="4"/>
  <c r="C590" i="4"/>
  <c r="G591" i="4"/>
  <c r="L591" i="4"/>
  <c r="C595" i="4"/>
  <c r="H595" i="4"/>
  <c r="C596" i="4"/>
  <c r="H596" i="4"/>
  <c r="C597" i="4"/>
  <c r="H597" i="4"/>
  <c r="M597" i="4"/>
  <c r="G598" i="4"/>
  <c r="L598" i="4"/>
  <c r="C605" i="4"/>
  <c r="H605" i="4"/>
  <c r="M605" i="4"/>
  <c r="C606" i="4"/>
  <c r="H606" i="4"/>
  <c r="M606" i="4"/>
  <c r="G607" i="4"/>
  <c r="L607" i="4"/>
  <c r="C611" i="4"/>
  <c r="H611" i="4"/>
  <c r="M611" i="4"/>
  <c r="G497" i="4"/>
  <c r="L497" i="4"/>
  <c r="G499" i="4"/>
  <c r="G504" i="4"/>
  <c r="L504" i="4"/>
  <c r="G505" i="4"/>
  <c r="G507" i="4"/>
  <c r="L507" i="4"/>
  <c r="G513" i="4"/>
  <c r="L513" i="4"/>
  <c r="G515" i="4"/>
  <c r="G520" i="4"/>
  <c r="L520" i="4"/>
  <c r="G521" i="4"/>
  <c r="L521" i="4"/>
  <c r="G523" i="4"/>
  <c r="L523" i="4"/>
  <c r="G528" i="4"/>
  <c r="L528" i="4"/>
  <c r="G531" i="4"/>
  <c r="L531" i="4"/>
  <c r="G536" i="4"/>
  <c r="L536" i="4"/>
  <c r="G537" i="4"/>
  <c r="L537" i="4"/>
  <c r="G539" i="4"/>
  <c r="L539" i="4"/>
  <c r="G544" i="4"/>
  <c r="L544" i="4"/>
  <c r="G545" i="4"/>
  <c r="L545" i="4"/>
  <c r="G549" i="4"/>
  <c r="L549" i="4"/>
  <c r="G556" i="4"/>
  <c r="L556" i="4"/>
  <c r="G557" i="4"/>
  <c r="L557" i="4"/>
  <c r="G558" i="4"/>
  <c r="L558" i="4"/>
  <c r="G564" i="4"/>
  <c r="L564" i="4"/>
  <c r="G565" i="4"/>
  <c r="L565" i="4"/>
  <c r="G574" i="4"/>
  <c r="L574" i="4"/>
  <c r="G579" i="4"/>
  <c r="L579" i="4"/>
  <c r="G588" i="4"/>
  <c r="L588" i="4"/>
  <c r="G590" i="4"/>
  <c r="G596" i="4"/>
  <c r="G597" i="4"/>
  <c r="L597" i="4"/>
  <c r="G605" i="4"/>
  <c r="L605" i="4"/>
  <c r="G606" i="4"/>
  <c r="L606" i="4"/>
  <c r="G611" i="4"/>
  <c r="L611" i="4"/>
  <c r="L390" i="4"/>
  <c r="L395" i="4"/>
  <c r="H395" i="4"/>
  <c r="D395" i="4"/>
  <c r="J395" i="4"/>
  <c r="E395" i="4"/>
  <c r="D406" i="4"/>
  <c r="I406" i="4"/>
  <c r="L411" i="4"/>
  <c r="H411" i="4"/>
  <c r="D411" i="4"/>
  <c r="J411" i="4"/>
  <c r="E411" i="4"/>
  <c r="L412" i="4"/>
  <c r="H412" i="4"/>
  <c r="D412" i="4"/>
  <c r="F412" i="4"/>
  <c r="L402" i="4"/>
  <c r="H402" i="4"/>
  <c r="C402" i="4"/>
  <c r="L418" i="4"/>
  <c r="H418" i="4"/>
  <c r="D418" i="4"/>
  <c r="I418" i="4"/>
  <c r="C418" i="4"/>
  <c r="G345" i="4"/>
  <c r="C345" i="4"/>
  <c r="G346" i="4"/>
  <c r="C346" i="4"/>
  <c r="G347" i="4"/>
  <c r="C347" i="4"/>
  <c r="G349" i="4"/>
  <c r="C349" i="4"/>
  <c r="G351" i="4"/>
  <c r="C351" i="4"/>
  <c r="G353" i="4"/>
  <c r="G354" i="4"/>
  <c r="C354" i="4"/>
  <c r="G356" i="4"/>
  <c r="G357" i="4"/>
  <c r="C357" i="4"/>
  <c r="G359" i="4"/>
  <c r="C359" i="4"/>
  <c r="G361" i="4"/>
  <c r="C361" i="4"/>
  <c r="G362" i="4"/>
  <c r="C362" i="4"/>
  <c r="G363" i="4"/>
  <c r="C363" i="4"/>
  <c r="G364" i="4"/>
  <c r="C364" i="4"/>
  <c r="G365" i="4"/>
  <c r="C365" i="4"/>
  <c r="G366" i="4"/>
  <c r="C366" i="4"/>
  <c r="G367" i="4"/>
  <c r="C367" i="4"/>
  <c r="G369" i="4"/>
  <c r="C369" i="4"/>
  <c r="C370" i="4"/>
  <c r="G371" i="4"/>
  <c r="C371" i="4"/>
  <c r="G372" i="4"/>
  <c r="C372" i="4"/>
  <c r="G373" i="4"/>
  <c r="C373" i="4"/>
  <c r="G374" i="4"/>
  <c r="C374" i="4"/>
  <c r="G375" i="4"/>
  <c r="C375" i="4"/>
  <c r="G376" i="4"/>
  <c r="C376" i="4"/>
  <c r="G377" i="4"/>
  <c r="C377" i="4"/>
  <c r="G378" i="4"/>
  <c r="C378" i="4"/>
  <c r="G379" i="4"/>
  <c r="C379" i="4"/>
  <c r="G380" i="4"/>
  <c r="C380" i="4"/>
  <c r="L382" i="4"/>
  <c r="H382" i="4"/>
  <c r="D382" i="4"/>
  <c r="I382" i="4"/>
  <c r="C382" i="4"/>
  <c r="L387" i="4"/>
  <c r="H387" i="4"/>
  <c r="E387" i="4"/>
  <c r="L388" i="4"/>
  <c r="H388" i="4"/>
  <c r="D388" i="4"/>
  <c r="F388" i="4"/>
  <c r="L398" i="4"/>
  <c r="H398" i="4"/>
  <c r="D398" i="4"/>
  <c r="I398" i="4"/>
  <c r="C398" i="4"/>
  <c r="L403" i="4"/>
  <c r="H403" i="4"/>
  <c r="D403" i="4"/>
  <c r="J403" i="4"/>
  <c r="E403" i="4"/>
  <c r="H404" i="4"/>
  <c r="D404" i="4"/>
  <c r="I414" i="4"/>
  <c r="C414" i="4"/>
  <c r="L419" i="4"/>
  <c r="H419" i="4"/>
  <c r="D419" i="4"/>
  <c r="J419" i="4"/>
  <c r="E419" i="4"/>
  <c r="L420" i="4"/>
  <c r="H420" i="4"/>
  <c r="D420" i="4"/>
  <c r="F420" i="4"/>
  <c r="I395" i="4"/>
  <c r="I411" i="4"/>
  <c r="I412" i="4"/>
  <c r="J386" i="4"/>
  <c r="I392" i="4"/>
  <c r="I408" i="4"/>
  <c r="G412" i="4"/>
  <c r="F316" i="4"/>
  <c r="F317" i="4"/>
  <c r="F318" i="4"/>
  <c r="F319" i="4"/>
  <c r="F320" i="4"/>
  <c r="F321" i="4"/>
  <c r="F322" i="4"/>
  <c r="F323" i="4"/>
  <c r="F324" i="4"/>
  <c r="F325" i="4"/>
  <c r="F326" i="4"/>
  <c r="F327" i="4"/>
  <c r="F328" i="4"/>
  <c r="F329" i="4"/>
  <c r="F330" i="4"/>
  <c r="F332" i="4"/>
  <c r="F333" i="4"/>
  <c r="F335" i="4"/>
  <c r="F336" i="4"/>
  <c r="F337" i="4"/>
  <c r="F338" i="4"/>
  <c r="F339" i="4"/>
  <c r="F340" i="4"/>
  <c r="F343" i="4"/>
  <c r="F344" i="4"/>
  <c r="H345" i="4"/>
  <c r="L345" i="4"/>
  <c r="H346" i="4"/>
  <c r="L346" i="4"/>
  <c r="H347" i="4"/>
  <c r="L347" i="4"/>
  <c r="H349" i="4"/>
  <c r="L349" i="4"/>
  <c r="H351" i="4"/>
  <c r="L351" i="4"/>
  <c r="H354" i="4"/>
  <c r="L354" i="4"/>
  <c r="H355" i="4"/>
  <c r="L356" i="4"/>
  <c r="H357" i="4"/>
  <c r="L357" i="4"/>
  <c r="L358" i="4"/>
  <c r="H359" i="4"/>
  <c r="L359" i="4"/>
  <c r="L360" i="4"/>
  <c r="H361" i="4"/>
  <c r="L361" i="4"/>
  <c r="H362" i="4"/>
  <c r="L362" i="4"/>
  <c r="H363" i="4"/>
  <c r="L363" i="4"/>
  <c r="H364" i="4"/>
  <c r="L364" i="4"/>
  <c r="H365" i="4"/>
  <c r="L365" i="4"/>
  <c r="H366" i="4"/>
  <c r="L366" i="4"/>
  <c r="H367" i="4"/>
  <c r="L367" i="4"/>
  <c r="H369" i="4"/>
  <c r="L369" i="4"/>
  <c r="H371" i="4"/>
  <c r="L371" i="4"/>
  <c r="H372" i="4"/>
  <c r="L372" i="4"/>
  <c r="H373" i="4"/>
  <c r="L373" i="4"/>
  <c r="H374" i="4"/>
  <c r="L374" i="4"/>
  <c r="H375" i="4"/>
  <c r="L375" i="4"/>
  <c r="H376" i="4"/>
  <c r="L376" i="4"/>
  <c r="H377" i="4"/>
  <c r="L377" i="4"/>
  <c r="H378" i="4"/>
  <c r="L378" i="4"/>
  <c r="H379" i="4"/>
  <c r="L379" i="4"/>
  <c r="H380" i="4"/>
  <c r="L380" i="4"/>
  <c r="H381" i="4"/>
  <c r="J382" i="4"/>
  <c r="I387" i="4"/>
  <c r="I388" i="4"/>
  <c r="M390" i="4"/>
  <c r="G392" i="4"/>
  <c r="F395" i="4"/>
  <c r="M395" i="4"/>
  <c r="J398" i="4"/>
  <c r="G402" i="4"/>
  <c r="I403" i="4"/>
  <c r="M406" i="4"/>
  <c r="G408" i="4"/>
  <c r="F411" i="4"/>
  <c r="M411" i="4"/>
  <c r="E412" i="4"/>
  <c r="C416" i="4"/>
  <c r="G418" i="4"/>
  <c r="I419" i="4"/>
  <c r="I420" i="4"/>
  <c r="L386" i="4"/>
  <c r="H386" i="4"/>
  <c r="C386" i="4"/>
  <c r="L391" i="4"/>
  <c r="H391" i="4"/>
  <c r="D391" i="4"/>
  <c r="J391" i="4"/>
  <c r="E391" i="4"/>
  <c r="L392" i="4"/>
  <c r="H392" i="4"/>
  <c r="D392" i="4"/>
  <c r="F392" i="4"/>
  <c r="L407" i="4"/>
  <c r="J407" i="4"/>
  <c r="E407" i="4"/>
  <c r="L408" i="4"/>
  <c r="H408" i="4"/>
  <c r="D408" i="4"/>
  <c r="F408" i="4"/>
  <c r="L383" i="4"/>
  <c r="H383" i="4"/>
  <c r="D383" i="4"/>
  <c r="J383" i="4"/>
  <c r="E383" i="4"/>
  <c r="L394" i="4"/>
  <c r="H394" i="4"/>
  <c r="D394" i="4"/>
  <c r="I394" i="4"/>
  <c r="C394" i="4"/>
  <c r="L399" i="4"/>
  <c r="H399" i="4"/>
  <c r="D399" i="4"/>
  <c r="J399" i="4"/>
  <c r="E399" i="4"/>
  <c r="D400" i="4"/>
  <c r="D410" i="4"/>
  <c r="I410" i="4"/>
  <c r="L415" i="4"/>
  <c r="H415" i="4"/>
  <c r="D415" i="4"/>
  <c r="J415" i="4"/>
  <c r="E415" i="4"/>
  <c r="L416" i="4"/>
  <c r="H416" i="4"/>
  <c r="D416" i="4"/>
  <c r="F416" i="4"/>
  <c r="G390" i="4"/>
  <c r="I391" i="4"/>
  <c r="G395" i="4"/>
  <c r="J402" i="4"/>
  <c r="I407" i="4"/>
  <c r="G411" i="4"/>
  <c r="M412" i="4"/>
  <c r="J418" i="4"/>
  <c r="I383" i="4"/>
  <c r="M386" i="4"/>
  <c r="E390" i="4"/>
  <c r="F391" i="4"/>
  <c r="M391" i="4"/>
  <c r="E392" i="4"/>
  <c r="J394" i="4"/>
  <c r="C395" i="4"/>
  <c r="J396" i="4"/>
  <c r="I399" i="4"/>
  <c r="I400" i="4"/>
  <c r="F402" i="4"/>
  <c r="F407" i="4"/>
  <c r="M407" i="4"/>
  <c r="E408" i="4"/>
  <c r="J410" i="4"/>
  <c r="C411" i="4"/>
  <c r="C412" i="4"/>
  <c r="J412" i="4"/>
  <c r="I415" i="4"/>
  <c r="I416" i="4"/>
  <c r="F418" i="4"/>
  <c r="M418" i="4"/>
  <c r="L385" i="4"/>
  <c r="H385" i="4"/>
  <c r="D385" i="4"/>
  <c r="L389" i="4"/>
  <c r="H389" i="4"/>
  <c r="D389" i="4"/>
  <c r="L393" i="4"/>
  <c r="H393" i="4"/>
  <c r="D393" i="4"/>
  <c r="L397" i="4"/>
  <c r="L401" i="4"/>
  <c r="H401" i="4"/>
  <c r="D401" i="4"/>
  <c r="D405" i="4"/>
  <c r="D409" i="4"/>
  <c r="L413" i="4"/>
  <c r="L417" i="4"/>
  <c r="H417" i="4"/>
  <c r="D417" i="4"/>
  <c r="G385" i="4"/>
  <c r="M385" i="4"/>
  <c r="G389" i="4"/>
  <c r="M389" i="4"/>
  <c r="G393" i="4"/>
  <c r="M393" i="4"/>
  <c r="M397" i="4"/>
  <c r="G401" i="4"/>
  <c r="M401" i="4"/>
  <c r="G405" i="4"/>
  <c r="M409" i="4"/>
  <c r="G413" i="4"/>
  <c r="G417" i="4"/>
  <c r="M417" i="4"/>
  <c r="J548" i="4"/>
  <c r="F548" i="4"/>
  <c r="F421" i="4"/>
  <c r="F422" i="4"/>
  <c r="F423" i="4"/>
  <c r="F424" i="4"/>
  <c r="F425" i="4"/>
  <c r="F426" i="4"/>
  <c r="F427" i="4"/>
  <c r="F428" i="4"/>
  <c r="F429" i="4"/>
  <c r="F430" i="4"/>
  <c r="F431" i="4"/>
  <c r="F432" i="4"/>
  <c r="F435" i="4"/>
  <c r="F436" i="4"/>
  <c r="F438" i="4"/>
  <c r="F439" i="4"/>
  <c r="F440" i="4"/>
  <c r="F442" i="4"/>
  <c r="F443" i="4"/>
  <c r="F444" i="4"/>
  <c r="F445" i="4"/>
  <c r="F446" i="4"/>
  <c r="F447" i="4"/>
  <c r="F448" i="4"/>
  <c r="F451" i="4"/>
  <c r="F452" i="4"/>
  <c r="F453" i="4"/>
  <c r="F454" i="4"/>
  <c r="F455" i="4"/>
  <c r="F457" i="4"/>
  <c r="F458" i="4"/>
  <c r="F459" i="4"/>
  <c r="F460" i="4"/>
  <c r="F462" i="4"/>
  <c r="F463" i="4"/>
  <c r="F464" i="4"/>
  <c r="F466" i="4"/>
  <c r="F467" i="4"/>
  <c r="F468" i="4"/>
  <c r="F471" i="4"/>
  <c r="F472" i="4"/>
  <c r="F473" i="4"/>
  <c r="F474" i="4"/>
  <c r="F475" i="4"/>
  <c r="F476" i="4"/>
  <c r="F478" i="4"/>
  <c r="F479" i="4"/>
  <c r="F480" i="4"/>
  <c r="F481" i="4"/>
  <c r="F482" i="4"/>
  <c r="F483" i="4"/>
  <c r="F486" i="4"/>
  <c r="F487" i="4"/>
  <c r="F488" i="4"/>
  <c r="F490" i="4"/>
  <c r="F491" i="4"/>
  <c r="F492" i="4"/>
  <c r="F494" i="4"/>
  <c r="F495" i="4"/>
  <c r="F496" i="4"/>
  <c r="F497" i="4"/>
  <c r="F498" i="4"/>
  <c r="F501" i="4"/>
  <c r="F502" i="4"/>
  <c r="F503" i="4"/>
  <c r="F504" i="4"/>
  <c r="F506" i="4"/>
  <c r="F507" i="4"/>
  <c r="F509" i="4"/>
  <c r="F510" i="4"/>
  <c r="F511" i="4"/>
  <c r="F513" i="4"/>
  <c r="F516" i="4"/>
  <c r="F517" i="4"/>
  <c r="F518" i="4"/>
  <c r="F519" i="4"/>
  <c r="F520" i="4"/>
  <c r="F521" i="4"/>
  <c r="F523" i="4"/>
  <c r="F524" i="4"/>
  <c r="F525" i="4"/>
  <c r="F526" i="4"/>
  <c r="F527" i="4"/>
  <c r="F528" i="4"/>
  <c r="F530" i="4"/>
  <c r="F531" i="4"/>
  <c r="F532" i="4"/>
  <c r="F533" i="4"/>
  <c r="F534" i="4"/>
  <c r="F536" i="4"/>
  <c r="F537" i="4"/>
  <c r="F538" i="4"/>
  <c r="F539" i="4"/>
  <c r="F540" i="4"/>
  <c r="F541" i="4"/>
  <c r="F542" i="4"/>
  <c r="F543" i="4"/>
  <c r="F544" i="4"/>
  <c r="F545" i="4"/>
  <c r="F546" i="4"/>
  <c r="F547" i="4"/>
  <c r="G548" i="4"/>
  <c r="L548" i="4"/>
  <c r="F549" i="4"/>
  <c r="F550" i="4"/>
  <c r="F551" i="4"/>
  <c r="F552" i="4"/>
  <c r="F553" i="4"/>
  <c r="F554" i="4"/>
  <c r="F555" i="4"/>
  <c r="F556" i="4"/>
  <c r="F557" i="4"/>
  <c r="F558" i="4"/>
  <c r="F560" i="4"/>
  <c r="F561" i="4"/>
  <c r="F564" i="4"/>
  <c r="F565" i="4"/>
  <c r="F566" i="4"/>
  <c r="F567" i="4"/>
  <c r="F568" i="4"/>
  <c r="F569" i="4"/>
  <c r="F570" i="4"/>
  <c r="F571" i="4"/>
  <c r="F574" i="4"/>
  <c r="F575" i="4"/>
  <c r="F576" i="4"/>
  <c r="F577" i="4"/>
  <c r="F578" i="4"/>
  <c r="F579" i="4"/>
  <c r="F582" i="4"/>
  <c r="F583" i="4"/>
  <c r="F585" i="4"/>
  <c r="F586" i="4"/>
  <c r="F587" i="4"/>
  <c r="F588" i="4"/>
  <c r="F591" i="4"/>
  <c r="F592" i="4"/>
  <c r="F595" i="4"/>
  <c r="F597" i="4"/>
  <c r="F598" i="4"/>
  <c r="F599" i="4"/>
  <c r="F600" i="4"/>
  <c r="F601" i="4"/>
  <c r="F602" i="4"/>
  <c r="F603" i="4"/>
  <c r="F605" i="4"/>
  <c r="F606" i="4"/>
  <c r="F607" i="4"/>
  <c r="F608" i="4"/>
  <c r="F609" i="4"/>
  <c r="F610" i="4"/>
  <c r="F611" i="4"/>
  <c r="S133" i="3"/>
  <c r="S119" i="3"/>
  <c r="S127" i="3"/>
  <c r="S279" i="3"/>
  <c r="S359" i="3"/>
  <c r="S400" i="3"/>
  <c r="S145" i="3"/>
  <c r="S181" i="3"/>
  <c r="S131" i="3"/>
  <c r="AF61" i="4"/>
  <c r="AF140" i="4"/>
  <c r="AF40" i="4"/>
  <c r="AF468" i="4"/>
  <c r="AF540" i="4"/>
  <c r="AG435" i="4"/>
  <c r="AG544" i="4"/>
  <c r="AG120" i="4"/>
  <c r="AG202" i="4"/>
  <c r="AG161" i="4"/>
  <c r="AG560" i="4"/>
  <c r="AG409" i="4"/>
  <c r="AG272" i="4"/>
  <c r="AG105" i="4"/>
  <c r="AG267" i="4"/>
  <c r="AG180" i="4"/>
  <c r="AG14" i="4"/>
  <c r="AG114" i="4"/>
  <c r="AG217" i="4"/>
  <c r="AG231" i="4"/>
  <c r="AG91" i="4"/>
  <c r="AG108" i="4"/>
  <c r="AG388" i="4"/>
  <c r="AG593" i="4"/>
  <c r="AG280" i="4"/>
  <c r="AG479" i="4"/>
  <c r="AG523" i="4"/>
  <c r="AG56" i="4"/>
  <c r="AG434" i="4"/>
  <c r="AG87" i="4"/>
  <c r="AG276" i="4"/>
  <c r="AG384" i="4"/>
  <c r="AG148" i="4"/>
  <c r="AG318" i="4"/>
  <c r="AG424" i="4"/>
  <c r="AG24" i="4"/>
  <c r="AG77" i="4"/>
  <c r="AG597" i="4"/>
  <c r="AG211" i="4"/>
  <c r="AG358" i="4"/>
  <c r="AG385" i="4"/>
  <c r="AG550" i="4"/>
  <c r="AG504" i="4"/>
  <c r="AG65" i="4"/>
  <c r="AG239" i="4"/>
  <c r="AG261" i="4"/>
  <c r="AG369" i="4"/>
  <c r="AG482" i="4"/>
  <c r="AG562" i="4"/>
  <c r="AG421" i="4"/>
  <c r="AG336" i="4"/>
  <c r="AG47" i="4"/>
  <c r="AG587" i="4"/>
  <c r="AG457" i="4"/>
  <c r="AG410" i="4"/>
  <c r="AG610" i="4"/>
  <c r="AG168" i="4"/>
  <c r="AG413" i="4"/>
  <c r="AG41" i="4"/>
  <c r="AG90" i="4"/>
  <c r="AG142" i="4"/>
  <c r="AG596" i="4"/>
  <c r="AG378" i="4"/>
  <c r="AG573" i="4"/>
  <c r="AG508" i="4"/>
  <c r="AG565" i="4"/>
  <c r="AG582" i="4"/>
  <c r="AG592" i="4"/>
  <c r="AG240" i="4"/>
  <c r="AG401" i="4"/>
  <c r="AG445" i="4"/>
  <c r="AG462" i="4"/>
  <c r="AG50" i="4"/>
  <c r="AG277" i="4"/>
  <c r="AG310" i="4"/>
  <c r="AG486" i="4"/>
  <c r="AG600" i="4"/>
  <c r="AG64" i="4"/>
  <c r="AG216" i="4"/>
  <c r="AG499" i="4"/>
  <c r="AG553" i="4"/>
  <c r="AG606" i="4"/>
  <c r="AG134" i="4"/>
  <c r="AG303" i="4"/>
  <c r="AG33" i="4"/>
  <c r="AG43" i="4"/>
  <c r="AG204" i="4"/>
  <c r="AG270" i="4"/>
  <c r="AG315" i="4"/>
  <c r="AG316" i="4"/>
  <c r="AG492" i="4"/>
  <c r="AG570" i="4"/>
  <c r="AG586" i="4"/>
  <c r="AG591" i="4"/>
  <c r="AG594" i="4"/>
  <c r="AG425" i="4"/>
  <c r="AG443" i="4"/>
  <c r="AG566" i="4"/>
  <c r="AG571" i="4"/>
  <c r="AG609" i="4"/>
  <c r="AG88" i="4"/>
  <c r="AG329" i="4"/>
  <c r="AG342" i="4"/>
  <c r="AG368" i="4"/>
  <c r="AG521" i="4"/>
  <c r="AG528" i="4"/>
  <c r="AG579" i="4"/>
  <c r="AG402" i="4"/>
  <c r="AG115" i="4"/>
  <c r="AG177" i="4"/>
  <c r="AG484" i="4"/>
  <c r="AG107" i="4"/>
  <c r="AG420" i="4"/>
  <c r="AG219" i="4"/>
  <c r="AI194" i="4"/>
  <c r="AG218" i="4"/>
  <c r="M22" i="4"/>
  <c r="J22" i="4"/>
  <c r="J34" i="4"/>
  <c r="G54" i="4"/>
  <c r="J54" i="4"/>
  <c r="L54" i="4"/>
  <c r="D54" i="4"/>
  <c r="I54" i="4"/>
  <c r="C54" i="4"/>
  <c r="D70" i="4"/>
  <c r="I70" i="4"/>
  <c r="F81" i="4"/>
  <c r="H81" i="4"/>
  <c r="I81" i="4"/>
  <c r="G81" i="4"/>
  <c r="J81" i="4"/>
  <c r="D81" i="4"/>
  <c r="AI460" i="4"/>
  <c r="AI464" i="4"/>
  <c r="AG493" i="4"/>
  <c r="I515" i="4"/>
  <c r="J515" i="4"/>
  <c r="D515" i="4"/>
  <c r="E515" i="4"/>
  <c r="L515" i="4"/>
  <c r="F515" i="4"/>
  <c r="AI596" i="4"/>
  <c r="H604" i="4"/>
  <c r="F604" i="4"/>
  <c r="AI136" i="4"/>
  <c r="AG136" i="4"/>
  <c r="AI180" i="4"/>
  <c r="AI203" i="4"/>
  <c r="F116" i="4"/>
  <c r="J116" i="4"/>
  <c r="C120" i="4"/>
  <c r="G120" i="4"/>
  <c r="M133" i="4"/>
  <c r="F133" i="4"/>
  <c r="J133" i="4"/>
  <c r="D133" i="4"/>
  <c r="C154" i="4"/>
  <c r="D157" i="4"/>
  <c r="M169" i="4"/>
  <c r="D169" i="4"/>
  <c r="I169" i="4"/>
  <c r="H169" i="4"/>
  <c r="M183" i="4"/>
  <c r="H183" i="4"/>
  <c r="D183" i="4"/>
  <c r="J183" i="4"/>
  <c r="E183" i="4"/>
  <c r="G183" i="4"/>
  <c r="M187" i="4"/>
  <c r="G187" i="4"/>
  <c r="C187" i="4"/>
  <c r="I187" i="4"/>
  <c r="E212" i="4"/>
  <c r="J212" i="4"/>
  <c r="D212" i="4"/>
  <c r="G212" i="4"/>
  <c r="H212" i="4"/>
  <c r="C212" i="4"/>
  <c r="I216" i="4"/>
  <c r="G216" i="4"/>
  <c r="J216" i="4"/>
  <c r="D216" i="4"/>
  <c r="E216" i="4"/>
  <c r="H216" i="4"/>
  <c r="J219" i="4"/>
  <c r="G219" i="4"/>
  <c r="H219" i="4"/>
  <c r="C219" i="4"/>
  <c r="F219" i="4"/>
  <c r="D219" i="4"/>
  <c r="G240" i="4"/>
  <c r="J240" i="4"/>
  <c r="E269" i="4"/>
  <c r="L269" i="4"/>
  <c r="D269" i="4"/>
  <c r="I269" i="4"/>
  <c r="F269" i="4"/>
  <c r="C269" i="4"/>
  <c r="J269" i="4"/>
  <c r="E272" i="4"/>
  <c r="G272" i="4"/>
  <c r="M272" i="4"/>
  <c r="I272" i="4"/>
  <c r="L272" i="4"/>
  <c r="H302" i="4"/>
  <c r="D302" i="4"/>
  <c r="E302" i="4"/>
  <c r="L302" i="4"/>
  <c r="G305" i="4"/>
  <c r="E305" i="4"/>
  <c r="J305" i="4"/>
  <c r="F305" i="4"/>
  <c r="I305" i="4"/>
  <c r="AG198" i="4"/>
  <c r="AG460" i="4"/>
  <c r="F514" i="4"/>
  <c r="F400" i="4"/>
  <c r="C400" i="4"/>
  <c r="L350" i="4"/>
  <c r="C353" i="4"/>
  <c r="G604" i="4"/>
  <c r="C604" i="4"/>
  <c r="H547" i="4"/>
  <c r="J74" i="4"/>
  <c r="C87" i="4"/>
  <c r="F353" i="4"/>
  <c r="E70" i="4"/>
  <c r="E81" i="4"/>
  <c r="F54" i="4"/>
  <c r="AG81" i="4"/>
  <c r="AI154" i="4"/>
  <c r="AI219" i="4"/>
  <c r="J14" i="4"/>
  <c r="D14" i="4"/>
  <c r="E14" i="4"/>
  <c r="L14" i="4"/>
  <c r="H14" i="4"/>
  <c r="C18" i="4"/>
  <c r="D18" i="4"/>
  <c r="D26" i="4"/>
  <c r="I30" i="4"/>
  <c r="L50" i="4"/>
  <c r="C50" i="4"/>
  <c r="M50" i="4"/>
  <c r="F50" i="4"/>
  <c r="E50" i="4"/>
  <c r="F58" i="4"/>
  <c r="G58" i="4"/>
  <c r="F74" i="4"/>
  <c r="L74" i="4"/>
  <c r="I74" i="4"/>
  <c r="C84" i="4"/>
  <c r="M84" i="4"/>
  <c r="J84" i="4"/>
  <c r="I84" i="4"/>
  <c r="H84" i="4"/>
  <c r="G87" i="4"/>
  <c r="I87" i="4"/>
  <c r="H87" i="4"/>
  <c r="G350" i="4"/>
  <c r="H350" i="4"/>
  <c r="E360" i="4"/>
  <c r="M360" i="4"/>
  <c r="G360" i="4"/>
  <c r="H360" i="4"/>
  <c r="H445" i="4"/>
  <c r="G445" i="4"/>
  <c r="L445" i="4"/>
  <c r="D445" i="4"/>
  <c r="H514" i="4"/>
  <c r="M514" i="4"/>
  <c r="D514" i="4"/>
  <c r="C514" i="4"/>
  <c r="E514" i="4"/>
  <c r="I514" i="4"/>
  <c r="J514" i="4"/>
  <c r="L514" i="4"/>
  <c r="E572" i="4"/>
  <c r="J572" i="4"/>
  <c r="C572" i="4"/>
  <c r="AI100" i="4"/>
  <c r="AI159" i="4"/>
  <c r="AI161" i="4"/>
  <c r="AI264" i="4"/>
  <c r="AG147" i="4"/>
  <c r="AG194" i="4"/>
  <c r="F572" i="4"/>
  <c r="H353" i="4"/>
  <c r="C360" i="4"/>
  <c r="L604" i="4"/>
  <c r="L572" i="4"/>
  <c r="G547" i="4"/>
  <c r="M604" i="4"/>
  <c r="M547" i="4"/>
  <c r="C515" i="4"/>
  <c r="I445" i="4"/>
  <c r="M58" i="4"/>
  <c r="J87" i="4"/>
  <c r="J30" i="4"/>
  <c r="I353" i="4"/>
  <c r="F84" i="4"/>
  <c r="L81" i="4"/>
  <c r="M70" i="4"/>
  <c r="H50" i="4"/>
  <c r="M34" i="4"/>
  <c r="H22" i="4"/>
  <c r="D84" i="4"/>
  <c r="J50" i="4"/>
  <c r="G50" i="4"/>
  <c r="E74" i="4"/>
  <c r="I14" i="4"/>
  <c r="E84" i="4"/>
  <c r="AI50" i="4"/>
  <c r="AI114" i="4"/>
  <c r="AI128" i="4"/>
  <c r="AI134" i="4"/>
  <c r="AG245" i="4"/>
  <c r="AI298" i="4"/>
  <c r="C321" i="4"/>
  <c r="I321" i="4"/>
  <c r="E321" i="4"/>
  <c r="M321" i="4"/>
  <c r="AI336" i="4"/>
  <c r="AI342" i="4"/>
  <c r="AG558" i="4"/>
  <c r="H400" i="4"/>
  <c r="L353" i="4"/>
  <c r="C350" i="4"/>
  <c r="L547" i="4"/>
  <c r="M573" i="4"/>
  <c r="H515" i="4"/>
  <c r="M400" i="4"/>
  <c r="E445" i="4"/>
  <c r="L34" i="4"/>
  <c r="C74" i="4"/>
  <c r="M87" i="4"/>
  <c r="J353" i="4"/>
  <c r="E353" i="4"/>
  <c r="C81" i="4"/>
  <c r="D58" i="4"/>
  <c r="M54" i="4"/>
  <c r="D50" i="4"/>
  <c r="M14" i="4"/>
  <c r="C70" i="4"/>
  <c r="F14" i="4"/>
  <c r="E54" i="4"/>
  <c r="G14" i="4"/>
  <c r="G84" i="4"/>
  <c r="E18" i="4"/>
  <c r="F87" i="4"/>
  <c r="D12" i="13"/>
  <c r="D83" i="13"/>
  <c r="D139" i="13"/>
  <c r="AI13" i="4"/>
  <c r="AI14" i="4"/>
  <c r="AI15" i="4"/>
  <c r="AI24" i="4"/>
  <c r="AI80" i="4"/>
  <c r="AI88" i="4"/>
  <c r="AI103" i="4"/>
  <c r="AI119" i="4"/>
  <c r="AI120" i="4"/>
  <c r="AI132" i="4"/>
  <c r="AI143" i="4"/>
  <c r="AI186" i="4"/>
  <c r="AI273" i="4"/>
  <c r="AI289" i="4"/>
  <c r="AG289" i="4"/>
  <c r="AI290" i="4"/>
  <c r="H65" i="4"/>
  <c r="D332" i="4"/>
  <c r="M332" i="4"/>
  <c r="E332" i="4"/>
  <c r="I332" i="4"/>
  <c r="J332" i="4"/>
  <c r="AI366" i="4"/>
  <c r="AI376" i="4"/>
  <c r="AI377" i="4"/>
  <c r="AI401" i="4"/>
  <c r="G407" i="4"/>
  <c r="AG442" i="4"/>
  <c r="AI445" i="4"/>
  <c r="AI472" i="4"/>
  <c r="AI482" i="4"/>
  <c r="M501" i="4"/>
  <c r="C501" i="4"/>
  <c r="H501" i="4"/>
  <c r="L501" i="4"/>
  <c r="J513" i="4"/>
  <c r="D513" i="4"/>
  <c r="I513" i="4"/>
  <c r="E528" i="4"/>
  <c r="I528" i="4"/>
  <c r="J528" i="4"/>
  <c r="D528" i="4"/>
  <c r="D550" i="4"/>
  <c r="E550" i="4"/>
  <c r="I550" i="4"/>
  <c r="J550" i="4"/>
  <c r="C550" i="4"/>
  <c r="M550" i="4"/>
  <c r="E579" i="4"/>
  <c r="I579" i="4"/>
  <c r="J579" i="4"/>
  <c r="D579" i="4"/>
  <c r="H591" i="4"/>
  <c r="M591" i="4"/>
  <c r="C591" i="4"/>
  <c r="E591" i="4"/>
  <c r="I591" i="4"/>
  <c r="J591" i="4"/>
  <c r="AI259" i="4"/>
  <c r="AI40" i="4"/>
  <c r="AI53" i="4"/>
  <c r="AI87" i="4"/>
  <c r="AI108" i="4"/>
  <c r="AI109" i="4"/>
  <c r="AI135" i="4"/>
  <c r="AI142" i="4"/>
  <c r="AI156" i="4"/>
  <c r="AI167" i="4"/>
  <c r="AI168" i="4"/>
  <c r="AI189" i="4"/>
  <c r="AI199" i="4"/>
  <c r="AI202" i="4"/>
  <c r="AI205" i="4"/>
  <c r="AG205" i="4"/>
  <c r="AI216" i="4"/>
  <c r="AI217" i="4"/>
  <c r="AI239" i="4"/>
  <c r="AI240" i="4"/>
  <c r="AI248" i="4"/>
  <c r="AG248" i="4"/>
  <c r="AG268" i="4"/>
  <c r="AI269" i="4"/>
  <c r="AI270" i="4"/>
  <c r="AI302" i="4"/>
  <c r="AI303" i="4"/>
  <c r="D309" i="4"/>
  <c r="H309" i="4"/>
  <c r="E339" i="4"/>
  <c r="D339" i="4"/>
  <c r="I339" i="4"/>
  <c r="J339" i="4"/>
  <c r="AI407" i="4"/>
  <c r="J417" i="4"/>
  <c r="I417" i="4"/>
  <c r="C417" i="4"/>
  <c r="AI424" i="4"/>
  <c r="AG451" i="4"/>
  <c r="H462" i="4"/>
  <c r="M462" i="4"/>
  <c r="C462" i="4"/>
  <c r="E462" i="4"/>
  <c r="I462" i="4"/>
  <c r="J462" i="4"/>
  <c r="AI477" i="4"/>
  <c r="AI528" i="4"/>
  <c r="AG540" i="4"/>
  <c r="AI540" i="4"/>
  <c r="AI543" i="4"/>
  <c r="AI565" i="4"/>
  <c r="AI169" i="4"/>
  <c r="AI206" i="4"/>
  <c r="AG291" i="4"/>
  <c r="AI179" i="4"/>
  <c r="AI29" i="4"/>
  <c r="AI47" i="4"/>
  <c r="AG63" i="4"/>
  <c r="AI78" i="4"/>
  <c r="AI79" i="4"/>
  <c r="AI90" i="4"/>
  <c r="AI106" i="4"/>
  <c r="AI122" i="4"/>
  <c r="AI123" i="4"/>
  <c r="AI126" i="4"/>
  <c r="AI166" i="4"/>
  <c r="AI178" i="4"/>
  <c r="AI188" i="4"/>
  <c r="AI209" i="4"/>
  <c r="AI210" i="4"/>
  <c r="AI236" i="4"/>
  <c r="AI238" i="4"/>
  <c r="AI278" i="4"/>
  <c r="AI285" i="4"/>
  <c r="AI286" i="4"/>
  <c r="AG292" i="4"/>
  <c r="L47" i="4"/>
  <c r="F47" i="4"/>
  <c r="H148" i="4"/>
  <c r="G148" i="4"/>
  <c r="C238" i="4"/>
  <c r="I238" i="4"/>
  <c r="C312" i="4"/>
  <c r="E312" i="4"/>
  <c r="AI312" i="4"/>
  <c r="L319" i="4"/>
  <c r="E319" i="4"/>
  <c r="G319" i="4"/>
  <c r="D319" i="4"/>
  <c r="L322" i="4"/>
  <c r="C322" i="4"/>
  <c r="M322" i="4"/>
  <c r="E322" i="4"/>
  <c r="G322" i="4"/>
  <c r="C334" i="4"/>
  <c r="E342" i="4"/>
  <c r="G342" i="4"/>
  <c r="H344" i="4"/>
  <c r="M344" i="4"/>
  <c r="D344" i="4"/>
  <c r="E344" i="4"/>
  <c r="AI344" i="4"/>
  <c r="AI367" i="4"/>
  <c r="AG390" i="4"/>
  <c r="G426" i="4"/>
  <c r="M426" i="4"/>
  <c r="AI436" i="4"/>
  <c r="AI443" i="4"/>
  <c r="AI553" i="4"/>
  <c r="E596" i="4"/>
  <c r="J596" i="4"/>
  <c r="D596" i="4"/>
  <c r="AG48" i="4"/>
  <c r="AG80" i="4"/>
  <c r="AI97" i="4"/>
  <c r="AG179" i="4"/>
  <c r="AI261" i="4"/>
  <c r="AI262" i="4"/>
  <c r="AI280" i="4"/>
  <c r="AI295" i="4"/>
  <c r="AI304" i="4"/>
  <c r="AI310" i="4"/>
  <c r="AI353" i="4"/>
  <c r="AI369" i="4"/>
  <c r="AI383" i="4"/>
  <c r="AI408" i="4"/>
  <c r="AI431" i="4"/>
  <c r="AI437" i="4"/>
  <c r="AI440" i="4"/>
  <c r="AI446" i="4"/>
  <c r="AI449" i="4"/>
  <c r="AI463" i="4"/>
  <c r="AI481" i="4"/>
  <c r="D486" i="4"/>
  <c r="I486" i="4"/>
  <c r="E487" i="4"/>
  <c r="D487" i="4"/>
  <c r="AI488" i="4"/>
  <c r="M517" i="4"/>
  <c r="H517" i="4"/>
  <c r="G527" i="4"/>
  <c r="M527" i="4"/>
  <c r="H532" i="4"/>
  <c r="M532" i="4"/>
  <c r="AI544" i="4"/>
  <c r="E588" i="4"/>
  <c r="I588" i="4"/>
  <c r="J588" i="4"/>
  <c r="C593" i="4"/>
  <c r="H593" i="4"/>
  <c r="D598" i="4"/>
  <c r="M598" i="4"/>
  <c r="C598" i="4"/>
  <c r="E598" i="4"/>
  <c r="L600" i="4"/>
  <c r="C600" i="4"/>
  <c r="M600" i="4"/>
  <c r="G600" i="4"/>
  <c r="AI600" i="4"/>
  <c r="E316" i="4"/>
  <c r="L326" i="4"/>
  <c r="H328" i="4"/>
  <c r="D340" i="4"/>
  <c r="M340" i="4"/>
  <c r="AI346" i="4"/>
  <c r="E364" i="4"/>
  <c r="I370" i="4"/>
  <c r="E376" i="4"/>
  <c r="AI378" i="4"/>
  <c r="I381" i="4"/>
  <c r="AG386" i="4"/>
  <c r="M421" i="4"/>
  <c r="E468" i="4"/>
  <c r="M486" i="4"/>
  <c r="AI487" i="4"/>
  <c r="AI490" i="4"/>
  <c r="L517" i="4"/>
  <c r="AI44" i="4"/>
  <c r="AI204" i="4"/>
  <c r="AI252" i="4"/>
  <c r="AI300" i="4"/>
  <c r="AI316" i="4"/>
  <c r="AI348" i="4"/>
  <c r="AI380" i="4"/>
  <c r="AI492" i="4"/>
  <c r="AI16" i="4"/>
  <c r="AI23" i="4"/>
  <c r="AI55" i="4"/>
  <c r="AI112" i="4"/>
  <c r="AI144" i="4"/>
  <c r="AI152" i="4"/>
  <c r="AI231" i="4"/>
  <c r="AI233" i="4"/>
  <c r="AI247" i="4"/>
  <c r="AI279" i="4"/>
  <c r="AI293" i="4"/>
  <c r="AI349" i="4"/>
  <c r="AI361" i="4"/>
  <c r="AI384" i="4"/>
  <c r="AI425" i="4"/>
  <c r="AI447" i="4"/>
  <c r="AI479" i="4"/>
  <c r="AI496" i="4"/>
  <c r="AI512" i="4"/>
  <c r="E521" i="4"/>
  <c r="D521" i="4"/>
  <c r="I521" i="4"/>
  <c r="M525" i="4"/>
  <c r="C525" i="4"/>
  <c r="H525" i="4"/>
  <c r="M561" i="4"/>
  <c r="L561" i="4"/>
  <c r="G561" i="4"/>
  <c r="AI581" i="4"/>
  <c r="H607" i="4"/>
  <c r="C607" i="4"/>
  <c r="M607" i="4"/>
  <c r="D607" i="4"/>
  <c r="E188" i="4"/>
  <c r="AI33" i="4"/>
  <c r="AI42" i="4"/>
  <c r="AI62" i="4"/>
  <c r="AI98" i="4"/>
  <c r="AI101" i="4"/>
  <c r="AI105" i="4"/>
  <c r="AI137" i="4"/>
  <c r="AI141" i="4"/>
  <c r="AI165" i="4"/>
  <c r="AI306" i="4"/>
  <c r="M69" i="4"/>
  <c r="D316" i="4"/>
  <c r="G323" i="4"/>
  <c r="I325" i="4"/>
  <c r="G329" i="4"/>
  <c r="C340" i="4"/>
  <c r="J343" i="4"/>
  <c r="I352" i="4"/>
  <c r="D364" i="4"/>
  <c r="M364" i="4"/>
  <c r="I367" i="4"/>
  <c r="AI370" i="4"/>
  <c r="D376" i="4"/>
  <c r="M376" i="4"/>
  <c r="C383" i="4"/>
  <c r="I385" i="4"/>
  <c r="F415" i="4"/>
  <c r="E416" i="4"/>
  <c r="J420" i="4"/>
  <c r="L433" i="4"/>
  <c r="L438" i="4"/>
  <c r="L442" i="4"/>
  <c r="G453" i="4"/>
  <c r="G457" i="4"/>
  <c r="L459" i="4"/>
  <c r="L473" i="4"/>
  <c r="L481" i="4"/>
  <c r="L483" i="4"/>
  <c r="J485" i="4"/>
  <c r="J486" i="4"/>
  <c r="J598" i="4"/>
  <c r="AI43" i="4"/>
  <c r="AI267" i="4"/>
  <c r="AI283" i="4"/>
  <c r="AI315" i="4"/>
  <c r="AI379" i="4"/>
  <c r="AI459" i="4"/>
  <c r="AI587" i="4"/>
  <c r="AI318" i="4"/>
  <c r="AI329" i="4"/>
  <c r="AI368" i="4"/>
  <c r="AI375" i="4"/>
  <c r="AI385" i="4"/>
  <c r="AI397" i="4"/>
  <c r="AI415" i="4"/>
  <c r="AI421" i="4"/>
  <c r="AI457" i="4"/>
  <c r="AI478" i="4"/>
  <c r="AI495" i="4"/>
  <c r="E497" i="4"/>
  <c r="D497" i="4"/>
  <c r="AI503" i="4"/>
  <c r="E505" i="4"/>
  <c r="AI509" i="4"/>
  <c r="AI513" i="4"/>
  <c r="H524" i="4"/>
  <c r="L524" i="4"/>
  <c r="AI533" i="4"/>
  <c r="H553" i="4"/>
  <c r="G553" i="4"/>
  <c r="AI577" i="4"/>
  <c r="I589" i="4"/>
  <c r="AI589" i="4"/>
  <c r="M316" i="4"/>
  <c r="I340" i="4"/>
  <c r="AI386" i="4"/>
  <c r="AI116" i="4"/>
  <c r="AI276" i="4"/>
  <c r="AI372" i="4"/>
  <c r="AI420" i="4"/>
  <c r="AI452" i="4"/>
  <c r="AI468" i="4"/>
  <c r="AI573" i="4"/>
  <c r="AI593" i="4"/>
  <c r="L533" i="4"/>
  <c r="AI534" i="4"/>
  <c r="L554" i="4"/>
  <c r="AI566" i="4"/>
  <c r="AI536" i="4"/>
  <c r="AI552" i="4"/>
  <c r="AI592" i="4"/>
  <c r="AI497" i="4"/>
  <c r="AI505" i="4"/>
  <c r="AI517" i="4"/>
  <c r="AI521" i="4"/>
  <c r="AI541" i="4"/>
  <c r="AI597" i="4"/>
  <c r="M495" i="4"/>
  <c r="L503" i="4"/>
  <c r="J544" i="4"/>
  <c r="J545" i="4"/>
  <c r="J565" i="4"/>
  <c r="J582" i="4"/>
  <c r="I582" i="4"/>
  <c r="AI582" i="4"/>
  <c r="L586" i="4"/>
  <c r="AI590" i="4"/>
  <c r="L592" i="4"/>
  <c r="J595" i="4"/>
  <c r="J605" i="4"/>
  <c r="AI606" i="4"/>
  <c r="AI610" i="4"/>
  <c r="A518" i="5"/>
  <c r="A46" i="5"/>
  <c r="M46" i="5"/>
  <c r="P46" i="5"/>
  <c r="AK253" i="4"/>
  <c r="A243" i="5"/>
  <c r="A170" i="5"/>
  <c r="P170" i="5"/>
  <c r="E141" i="4"/>
  <c r="F141" i="4"/>
  <c r="M141" i="4"/>
  <c r="G141" i="4"/>
  <c r="H141" i="4"/>
  <c r="L141" i="4"/>
  <c r="J141" i="4"/>
  <c r="I141" i="4"/>
  <c r="D141" i="4"/>
  <c r="M160" i="4"/>
  <c r="G160" i="4"/>
  <c r="E160" i="4"/>
  <c r="D247" i="4"/>
  <c r="F247" i="4"/>
  <c r="C247" i="4"/>
  <c r="M247" i="4"/>
  <c r="L247" i="4"/>
  <c r="G247" i="4"/>
  <c r="H247" i="4"/>
  <c r="G489" i="4"/>
  <c r="L489" i="4"/>
  <c r="D489" i="4"/>
  <c r="E489" i="4"/>
  <c r="C489" i="4"/>
  <c r="H489" i="4"/>
  <c r="F489" i="4"/>
  <c r="I314" i="4"/>
  <c r="E314" i="4"/>
  <c r="J314" i="4"/>
  <c r="G314" i="4"/>
  <c r="D314" i="4"/>
  <c r="G500" i="4"/>
  <c r="L500" i="4"/>
  <c r="H500" i="4"/>
  <c r="M500" i="4"/>
  <c r="D500" i="4"/>
  <c r="I500" i="4"/>
  <c r="F19" i="4"/>
  <c r="J19" i="4"/>
  <c r="H19" i="4"/>
  <c r="M19" i="4"/>
  <c r="I19" i="4"/>
  <c r="L19" i="4"/>
  <c r="E19" i="4"/>
  <c r="F31" i="4"/>
  <c r="E31" i="4"/>
  <c r="H31" i="4"/>
  <c r="J529" i="4"/>
  <c r="G529" i="4"/>
  <c r="I247" i="4"/>
  <c r="G580" i="4"/>
  <c r="J500" i="4"/>
  <c r="J489" i="4"/>
  <c r="E247" i="4"/>
  <c r="E125" i="4"/>
  <c r="D125" i="4"/>
  <c r="L125" i="4"/>
  <c r="J125" i="4"/>
  <c r="F125" i="4"/>
  <c r="H125" i="4"/>
  <c r="C125" i="4"/>
  <c r="D145" i="4"/>
  <c r="F145" i="4"/>
  <c r="H145" i="4"/>
  <c r="I145" i="4"/>
  <c r="C145" i="4"/>
  <c r="G145" i="4"/>
  <c r="E145" i="4"/>
  <c r="L145" i="4"/>
  <c r="M179" i="4"/>
  <c r="I179" i="4"/>
  <c r="E179" i="4"/>
  <c r="J179" i="4"/>
  <c r="D243" i="4"/>
  <c r="M243" i="4"/>
  <c r="F243" i="4"/>
  <c r="H243" i="4"/>
  <c r="E243" i="4"/>
  <c r="J243" i="4"/>
  <c r="C243" i="4"/>
  <c r="G243" i="4"/>
  <c r="L243" i="4"/>
  <c r="M313" i="4"/>
  <c r="C313" i="4"/>
  <c r="H313" i="4"/>
  <c r="D313" i="4"/>
  <c r="I313" i="4"/>
  <c r="I580" i="4"/>
  <c r="J580" i="4"/>
  <c r="D580" i="4"/>
  <c r="E580" i="4"/>
  <c r="C580" i="4"/>
  <c r="L580" i="4"/>
  <c r="F580" i="4"/>
  <c r="G508" i="4"/>
  <c r="L508" i="4"/>
  <c r="M508" i="4"/>
  <c r="H508" i="4"/>
  <c r="D508" i="4"/>
  <c r="C508" i="4"/>
  <c r="I508" i="4"/>
  <c r="F37" i="4"/>
  <c r="C37" i="4"/>
  <c r="M37" i="4"/>
  <c r="J37" i="4"/>
  <c r="G37" i="4"/>
  <c r="I37" i="4"/>
  <c r="L37" i="4"/>
  <c r="L61" i="4"/>
  <c r="H61" i="4"/>
  <c r="G61" i="4"/>
  <c r="E61" i="4"/>
  <c r="I75" i="4"/>
  <c r="D75" i="4"/>
  <c r="G75" i="4"/>
  <c r="M75" i="4"/>
  <c r="E75" i="4"/>
  <c r="L75" i="4"/>
  <c r="F75" i="4"/>
  <c r="J75" i="4"/>
  <c r="H75" i="4"/>
  <c r="G88" i="4"/>
  <c r="L88" i="4"/>
  <c r="E88" i="4"/>
  <c r="F88" i="4"/>
  <c r="M88" i="4"/>
  <c r="J88" i="4"/>
  <c r="D88" i="4"/>
  <c r="H88" i="4"/>
  <c r="G94" i="4"/>
  <c r="D94" i="4"/>
  <c r="F94" i="4"/>
  <c r="E94" i="4"/>
  <c r="H94" i="4"/>
  <c r="L94" i="4"/>
  <c r="C94" i="4"/>
  <c r="J94" i="4"/>
  <c r="I94" i="4"/>
  <c r="M94" i="4"/>
  <c r="F114" i="4"/>
  <c r="L114" i="4"/>
  <c r="G114" i="4"/>
  <c r="D114" i="4"/>
  <c r="J114" i="4"/>
  <c r="C114" i="4"/>
  <c r="H114" i="4"/>
  <c r="E117" i="4"/>
  <c r="I117" i="4"/>
  <c r="L117" i="4"/>
  <c r="F117" i="4"/>
  <c r="M117" i="4"/>
  <c r="G117" i="4"/>
  <c r="J117" i="4"/>
  <c r="E120" i="4"/>
  <c r="M120" i="4"/>
  <c r="H120" i="4"/>
  <c r="D120" i="4"/>
  <c r="L120" i="4"/>
  <c r="I120" i="4"/>
  <c r="F120" i="4"/>
  <c r="D123" i="4"/>
  <c r="G123" i="4"/>
  <c r="I123" i="4"/>
  <c r="H123" i="4"/>
  <c r="J123" i="4"/>
  <c r="E123" i="4"/>
  <c r="F123" i="4"/>
  <c r="M123" i="4"/>
  <c r="L123" i="4"/>
  <c r="C136" i="4"/>
  <c r="E136" i="4"/>
  <c r="M136" i="4"/>
  <c r="F136" i="4"/>
  <c r="G136" i="4"/>
  <c r="J136" i="4"/>
  <c r="I136" i="4"/>
  <c r="D136" i="4"/>
  <c r="F142" i="4"/>
  <c r="L142" i="4"/>
  <c r="J142" i="4"/>
  <c r="G142" i="4"/>
  <c r="H142" i="4"/>
  <c r="I142" i="4"/>
  <c r="D142" i="4"/>
  <c r="C142" i="4"/>
  <c r="I149" i="4"/>
  <c r="E149" i="4"/>
  <c r="F149" i="4"/>
  <c r="D149" i="4"/>
  <c r="H149" i="4"/>
  <c r="J149" i="4"/>
  <c r="L149" i="4"/>
  <c r="C163" i="4"/>
  <c r="M163" i="4"/>
  <c r="G163" i="4"/>
  <c r="H163" i="4"/>
  <c r="E163" i="4"/>
  <c r="D163" i="4"/>
  <c r="E192" i="4"/>
  <c r="J192" i="4"/>
  <c r="D192" i="4"/>
  <c r="I192" i="4"/>
  <c r="C192" i="4"/>
  <c r="H192" i="4"/>
  <c r="J202" i="4"/>
  <c r="E202" i="4"/>
  <c r="C202" i="4"/>
  <c r="D202" i="4"/>
  <c r="L202" i="4"/>
  <c r="H202" i="4"/>
  <c r="I202" i="4"/>
  <c r="M202" i="4"/>
  <c r="G202" i="4"/>
  <c r="L213" i="4"/>
  <c r="E213" i="4"/>
  <c r="G213" i="4"/>
  <c r="J213" i="4"/>
  <c r="C213" i="4"/>
  <c r="F213" i="4"/>
  <c r="M213" i="4"/>
  <c r="M223" i="4"/>
  <c r="D223" i="4"/>
  <c r="J223" i="4"/>
  <c r="C223" i="4"/>
  <c r="H223" i="4"/>
  <c r="I223" i="4"/>
  <c r="G223" i="4"/>
  <c r="F223" i="4"/>
  <c r="G227" i="4"/>
  <c r="H227" i="4"/>
  <c r="E227" i="4"/>
  <c r="C227" i="4"/>
  <c r="M227" i="4"/>
  <c r="L227" i="4"/>
  <c r="L234" i="4"/>
  <c r="J234" i="4"/>
  <c r="E234" i="4"/>
  <c r="D234" i="4"/>
  <c r="M234" i="4"/>
  <c r="I234" i="4"/>
  <c r="C241" i="4"/>
  <c r="H241" i="4"/>
  <c r="I241" i="4"/>
  <c r="M241" i="4"/>
  <c r="J241" i="4"/>
  <c r="L241" i="4"/>
  <c r="I244" i="4"/>
  <c r="J244" i="4"/>
  <c r="C244" i="4"/>
  <c r="G244" i="4"/>
  <c r="I261" i="4"/>
  <c r="L261" i="4"/>
  <c r="J261" i="4"/>
  <c r="C261" i="4"/>
  <c r="H261" i="4"/>
  <c r="D261" i="4"/>
  <c r="G261" i="4"/>
  <c r="E261" i="4"/>
  <c r="E267" i="4"/>
  <c r="H267" i="4"/>
  <c r="G267" i="4"/>
  <c r="L267" i="4"/>
  <c r="C267" i="4"/>
  <c r="I290" i="4"/>
  <c r="L290" i="4"/>
  <c r="H290" i="4"/>
  <c r="F290" i="4"/>
  <c r="C290" i="4"/>
  <c r="G290" i="4"/>
  <c r="H294" i="4"/>
  <c r="F294" i="4"/>
  <c r="M294" i="4"/>
  <c r="I294" i="4"/>
  <c r="G294" i="4"/>
  <c r="L297" i="4"/>
  <c r="D297" i="4"/>
  <c r="I297" i="4"/>
  <c r="C297" i="4"/>
  <c r="E297" i="4"/>
  <c r="F297" i="4"/>
  <c r="H297" i="4"/>
  <c r="J297" i="4"/>
  <c r="M297" i="4"/>
  <c r="E300" i="4"/>
  <c r="I300" i="4"/>
  <c r="D300" i="4"/>
  <c r="J300" i="4"/>
  <c r="L300" i="4"/>
  <c r="H300" i="4"/>
  <c r="C300" i="4"/>
  <c r="F300" i="4"/>
  <c r="C318" i="4"/>
  <c r="D318" i="4"/>
  <c r="G318" i="4"/>
  <c r="E318" i="4"/>
  <c r="L318" i="4"/>
  <c r="G386" i="4"/>
  <c r="I386" i="4"/>
  <c r="F386" i="4"/>
  <c r="D386" i="4"/>
  <c r="E396" i="4"/>
  <c r="E410" i="4"/>
  <c r="G410" i="4"/>
  <c r="H410" i="4"/>
  <c r="L410" i="4"/>
  <c r="C410" i="4"/>
  <c r="D414" i="4"/>
  <c r="J414" i="4"/>
  <c r="F414" i="4"/>
  <c r="C431" i="4"/>
  <c r="L431" i="4"/>
  <c r="E431" i="4"/>
  <c r="D431" i="4"/>
  <c r="H431" i="4"/>
  <c r="D469" i="4"/>
  <c r="I469" i="4"/>
  <c r="J469" i="4"/>
  <c r="E469" i="4"/>
  <c r="C469" i="4"/>
  <c r="L469" i="4"/>
  <c r="G469" i="4"/>
  <c r="F469" i="4"/>
  <c r="D479" i="4"/>
  <c r="I479" i="4"/>
  <c r="J479" i="4"/>
  <c r="E479" i="4"/>
  <c r="C479" i="4"/>
  <c r="L479" i="4"/>
  <c r="G479" i="4"/>
  <c r="I559" i="4"/>
  <c r="M559" i="4"/>
  <c r="D559" i="4"/>
  <c r="J563" i="4"/>
  <c r="D563" i="4"/>
  <c r="E563" i="4"/>
  <c r="G563" i="4"/>
  <c r="C563" i="4"/>
  <c r="J590" i="4"/>
  <c r="M590" i="4"/>
  <c r="H580" i="4"/>
  <c r="G125" i="4"/>
  <c r="F508" i="4"/>
  <c r="F500" i="4"/>
  <c r="F314" i="4"/>
  <c r="E500" i="4"/>
  <c r="C500" i="4"/>
  <c r="I489" i="4"/>
  <c r="M489" i="4"/>
  <c r="L313" i="4"/>
  <c r="J313" i="4"/>
  <c r="G313" i="4"/>
  <c r="C314" i="4"/>
  <c r="D160" i="4"/>
  <c r="M145" i="4"/>
  <c r="G179" i="4"/>
  <c r="F15" i="4"/>
  <c r="I15" i="4"/>
  <c r="H15" i="4"/>
  <c r="G15" i="4"/>
  <c r="L15" i="4"/>
  <c r="E15" i="4"/>
  <c r="D15" i="4"/>
  <c r="C15" i="4"/>
  <c r="I18" i="4"/>
  <c r="L18" i="4"/>
  <c r="H18" i="4"/>
  <c r="J18" i="4"/>
  <c r="F18" i="4"/>
  <c r="M18" i="4"/>
  <c r="I22" i="4"/>
  <c r="L22" i="4"/>
  <c r="G22" i="4"/>
  <c r="F22" i="4"/>
  <c r="C22" i="4"/>
  <c r="D22" i="4"/>
  <c r="I26" i="4"/>
  <c r="J26" i="4"/>
  <c r="G34" i="4"/>
  <c r="F34" i="4"/>
  <c r="D34" i="4"/>
  <c r="J46" i="4"/>
  <c r="F46" i="4"/>
  <c r="C46" i="4"/>
  <c r="I46" i="4"/>
  <c r="L46" i="4"/>
  <c r="E178" i="4"/>
  <c r="D178" i="4"/>
  <c r="L178" i="4"/>
  <c r="H178" i="4"/>
  <c r="H249" i="4"/>
  <c r="L249" i="4"/>
  <c r="E249" i="4"/>
  <c r="I249" i="4"/>
  <c r="I256" i="4"/>
  <c r="G256" i="4"/>
  <c r="L256" i="4"/>
  <c r="H256" i="4"/>
  <c r="C256" i="4"/>
  <c r="D256" i="4"/>
  <c r="D324" i="4"/>
  <c r="C324" i="4"/>
  <c r="M324" i="4"/>
  <c r="E324" i="4"/>
  <c r="I324" i="4"/>
  <c r="J324" i="4"/>
  <c r="E359" i="4"/>
  <c r="I359" i="4"/>
  <c r="F359" i="4"/>
  <c r="M359" i="4"/>
  <c r="J400" i="4"/>
  <c r="E400" i="4"/>
  <c r="G400" i="4"/>
  <c r="G419" i="4"/>
  <c r="F419" i="4"/>
  <c r="C419" i="4"/>
  <c r="D520" i="4"/>
  <c r="I520" i="4"/>
  <c r="J520" i="4"/>
  <c r="I523" i="4"/>
  <c r="J523" i="4"/>
  <c r="D523" i="4"/>
  <c r="E523" i="4"/>
  <c r="D604" i="4"/>
  <c r="I604" i="4"/>
  <c r="J604" i="4"/>
  <c r="E604" i="4"/>
  <c r="M52" i="4"/>
  <c r="L52" i="4"/>
  <c r="F52" i="4"/>
  <c r="I52" i="4"/>
  <c r="H52" i="4"/>
  <c r="J52" i="4"/>
  <c r="J55" i="4"/>
  <c r="C55" i="4"/>
  <c r="D55" i="4"/>
  <c r="E55" i="4"/>
  <c r="C72" i="4"/>
  <c r="M72" i="4"/>
  <c r="H72" i="4"/>
  <c r="J72" i="4"/>
  <c r="I72" i="4"/>
  <c r="E76" i="4"/>
  <c r="D76" i="4"/>
  <c r="F76" i="4"/>
  <c r="C76" i="4"/>
  <c r="M76" i="4"/>
  <c r="L76" i="4"/>
  <c r="J76" i="4"/>
  <c r="H79" i="4"/>
  <c r="M79" i="4"/>
  <c r="L79" i="4"/>
  <c r="G79" i="4"/>
  <c r="J79" i="4"/>
  <c r="I79" i="4"/>
  <c r="M82" i="4"/>
  <c r="G82" i="4"/>
  <c r="E82" i="4"/>
  <c r="M85" i="4"/>
  <c r="J85" i="4"/>
  <c r="H85" i="4"/>
  <c r="D85" i="4"/>
  <c r="C85" i="4"/>
  <c r="J102" i="4"/>
  <c r="E102" i="4"/>
  <c r="M102" i="4"/>
  <c r="L102" i="4"/>
  <c r="F189" i="4"/>
  <c r="E189" i="4"/>
  <c r="M189" i="4"/>
  <c r="D189" i="4"/>
  <c r="G189" i="4"/>
  <c r="C197" i="4"/>
  <c r="E197" i="4"/>
  <c r="M197" i="4"/>
  <c r="J197" i="4"/>
  <c r="G197" i="4"/>
  <c r="M205" i="4"/>
  <c r="G205" i="4"/>
  <c r="L205" i="4"/>
  <c r="C205" i="4"/>
  <c r="E205" i="4"/>
  <c r="L208" i="4"/>
  <c r="M208" i="4"/>
  <c r="E208" i="4"/>
  <c r="F208" i="4"/>
  <c r="G208" i="4"/>
  <c r="I221" i="4"/>
  <c r="H221" i="4"/>
  <c r="D221" i="4"/>
  <c r="J221" i="4"/>
  <c r="L221" i="4"/>
  <c r="F221" i="4"/>
  <c r="C224" i="4"/>
  <c r="J224" i="4"/>
  <c r="D224" i="4"/>
  <c r="I224" i="4"/>
  <c r="H224" i="4"/>
  <c r="J251" i="4"/>
  <c r="C251" i="4"/>
  <c r="M251" i="4"/>
  <c r="I251" i="4"/>
  <c r="H251" i="4"/>
  <c r="D251" i="4"/>
  <c r="G251" i="4"/>
  <c r="D255" i="4"/>
  <c r="E255" i="4"/>
  <c r="H255" i="4"/>
  <c r="M255" i="4"/>
  <c r="L255" i="4"/>
  <c r="I255" i="4"/>
  <c r="F255" i="4"/>
  <c r="L259" i="4"/>
  <c r="I259" i="4"/>
  <c r="E259" i="4"/>
  <c r="F259" i="4"/>
  <c r="H259" i="4"/>
  <c r="M259" i="4"/>
  <c r="H265" i="4"/>
  <c r="L265" i="4"/>
  <c r="G265" i="4"/>
  <c r="J265" i="4"/>
  <c r="C265" i="4"/>
  <c r="L268" i="4"/>
  <c r="J268" i="4"/>
  <c r="C268" i="4"/>
  <c r="L270" i="4"/>
  <c r="M270" i="4"/>
  <c r="D273" i="4"/>
  <c r="C275" i="4"/>
  <c r="I275" i="4"/>
  <c r="J275" i="4"/>
  <c r="E281" i="4"/>
  <c r="L281" i="4"/>
  <c r="J281" i="4"/>
  <c r="F281" i="4"/>
  <c r="I281" i="4"/>
  <c r="H281" i="4"/>
  <c r="G281" i="4"/>
  <c r="I284" i="4"/>
  <c r="J284" i="4"/>
  <c r="G284" i="4"/>
  <c r="M284" i="4"/>
  <c r="F284" i="4"/>
  <c r="L284" i="4"/>
  <c r="H284" i="4"/>
  <c r="H287" i="4"/>
  <c r="M287" i="4"/>
  <c r="D291" i="4"/>
  <c r="G291" i="4"/>
  <c r="C291" i="4"/>
  <c r="I298" i="4"/>
  <c r="D298" i="4"/>
  <c r="F298" i="4"/>
  <c r="G298" i="4"/>
  <c r="M298" i="4"/>
  <c r="D303" i="4"/>
  <c r="G303" i="4"/>
  <c r="M303" i="4"/>
  <c r="E306" i="4"/>
  <c r="L306" i="4"/>
  <c r="M306" i="4"/>
  <c r="I308" i="4"/>
  <c r="C308" i="4"/>
  <c r="D308" i="4"/>
  <c r="L308" i="4"/>
  <c r="H308" i="4"/>
  <c r="E310" i="4"/>
  <c r="I310" i="4"/>
  <c r="G310" i="4"/>
  <c r="E335" i="4"/>
  <c r="D335" i="4"/>
  <c r="I335" i="4"/>
  <c r="M350" i="4"/>
  <c r="J350" i="4"/>
  <c r="I350" i="4"/>
  <c r="F350" i="4"/>
  <c r="E375" i="4"/>
  <c r="I375" i="4"/>
  <c r="F375" i="4"/>
  <c r="M375" i="4"/>
  <c r="C450" i="4"/>
  <c r="L466" i="4"/>
  <c r="M466" i="4"/>
  <c r="D466" i="4"/>
  <c r="I466" i="4"/>
  <c r="D531" i="4"/>
  <c r="I531" i="4"/>
  <c r="J531" i="4"/>
  <c r="H541" i="4"/>
  <c r="L541" i="4"/>
  <c r="C541" i="4"/>
  <c r="M541" i="4"/>
  <c r="L543" i="4"/>
  <c r="C543" i="4"/>
  <c r="H543" i="4"/>
  <c r="G543" i="4"/>
  <c r="M543" i="4"/>
  <c r="D547" i="4"/>
  <c r="I547" i="4"/>
  <c r="J547" i="4"/>
  <c r="E547" i="4"/>
  <c r="G560" i="4"/>
  <c r="L560" i="4"/>
  <c r="M560" i="4"/>
  <c r="H560" i="4"/>
  <c r="C48" i="4"/>
  <c r="E48" i="4"/>
  <c r="E64" i="4"/>
  <c r="G64" i="4"/>
  <c r="M93" i="4"/>
  <c r="F93" i="4"/>
  <c r="G104" i="4"/>
  <c r="D127" i="4"/>
  <c r="H127" i="4"/>
  <c r="J127" i="4"/>
  <c r="L226" i="4"/>
  <c r="E226" i="4"/>
  <c r="E315" i="4"/>
  <c r="L321" i="4"/>
  <c r="D321" i="4"/>
  <c r="G321" i="4"/>
  <c r="I347" i="4"/>
  <c r="E347" i="4"/>
  <c r="F347" i="4"/>
  <c r="F360" i="4"/>
  <c r="I360" i="4"/>
  <c r="D360" i="4"/>
  <c r="J360" i="4"/>
  <c r="F362" i="4"/>
  <c r="I362" i="4"/>
  <c r="E388" i="4"/>
  <c r="J388" i="4"/>
  <c r="M388" i="4"/>
  <c r="G425" i="4"/>
  <c r="L425" i="4"/>
  <c r="M425" i="4"/>
  <c r="I478" i="4"/>
  <c r="C478" i="4"/>
  <c r="M478" i="4"/>
  <c r="E478" i="4"/>
  <c r="J478" i="4"/>
  <c r="D478" i="4"/>
  <c r="H478" i="4"/>
  <c r="L516" i="4"/>
  <c r="G516" i="4"/>
  <c r="M516" i="4"/>
  <c r="M546" i="4"/>
  <c r="E546" i="4"/>
  <c r="J546" i="4"/>
  <c r="I546" i="4"/>
  <c r="C546" i="4"/>
  <c r="D546" i="4"/>
  <c r="H546" i="4"/>
  <c r="D557" i="4"/>
  <c r="I557" i="4"/>
  <c r="J557" i="4"/>
  <c r="L567" i="4"/>
  <c r="G567" i="4"/>
  <c r="H567" i="4"/>
  <c r="E610" i="4"/>
  <c r="G610" i="4"/>
  <c r="I32" i="4"/>
  <c r="E32" i="4"/>
  <c r="G32" i="4"/>
  <c r="F77" i="4"/>
  <c r="E80" i="4"/>
  <c r="E96" i="4"/>
  <c r="M96" i="4"/>
  <c r="L106" i="4"/>
  <c r="F106" i="4"/>
  <c r="C112" i="4"/>
  <c r="F129" i="4"/>
  <c r="J129" i="4"/>
  <c r="J137" i="4"/>
  <c r="F137" i="4"/>
  <c r="L194" i="4"/>
  <c r="G194" i="4"/>
  <c r="D253" i="4"/>
  <c r="E311" i="4"/>
  <c r="I311" i="4"/>
  <c r="D320" i="4"/>
  <c r="M320" i="4"/>
  <c r="E320" i="4"/>
  <c r="J320" i="4"/>
  <c r="I371" i="4"/>
  <c r="E371" i="4"/>
  <c r="F371" i="4"/>
  <c r="C393" i="4"/>
  <c r="F393" i="4"/>
  <c r="I393" i="4"/>
  <c r="J393" i="4"/>
  <c r="F397" i="4"/>
  <c r="E397" i="4"/>
  <c r="H430" i="4"/>
  <c r="L430" i="4"/>
  <c r="C430" i="4"/>
  <c r="G430" i="4"/>
  <c r="L454" i="4"/>
  <c r="C454" i="4"/>
  <c r="H454" i="4"/>
  <c r="M454" i="4"/>
  <c r="D471" i="4"/>
  <c r="I471" i="4"/>
  <c r="J471" i="4"/>
  <c r="I504" i="4"/>
  <c r="J504" i="4"/>
  <c r="D504" i="4"/>
  <c r="I538" i="4"/>
  <c r="C538" i="4"/>
  <c r="M538" i="4"/>
  <c r="E538" i="4"/>
  <c r="J538" i="4"/>
  <c r="H538" i="4"/>
  <c r="L540" i="4"/>
  <c r="G540" i="4"/>
  <c r="H540" i="4"/>
  <c r="J573" i="4"/>
  <c r="E573" i="4"/>
  <c r="D597" i="4"/>
  <c r="I597" i="4"/>
  <c r="J597" i="4"/>
  <c r="E597" i="4"/>
  <c r="D606" i="4"/>
  <c r="I606" i="4"/>
  <c r="J606" i="4"/>
  <c r="G48" i="4"/>
  <c r="I328" i="4"/>
  <c r="C328" i="4"/>
  <c r="M328" i="4"/>
  <c r="E328" i="4"/>
  <c r="J328" i="4"/>
  <c r="I336" i="4"/>
  <c r="E336" i="4"/>
  <c r="E351" i="4"/>
  <c r="I351" i="4"/>
  <c r="E363" i="4"/>
  <c r="J373" i="4"/>
  <c r="D373" i="4"/>
  <c r="I389" i="4"/>
  <c r="E389" i="4"/>
  <c r="C391" i="4"/>
  <c r="G391" i="4"/>
  <c r="C399" i="4"/>
  <c r="F399" i="4"/>
  <c r="L426" i="4"/>
  <c r="C426" i="4"/>
  <c r="H426" i="4"/>
  <c r="L475" i="4"/>
  <c r="G475" i="4"/>
  <c r="L494" i="4"/>
  <c r="C494" i="4"/>
  <c r="G494" i="4"/>
  <c r="L509" i="4"/>
  <c r="C509" i="4"/>
  <c r="H509" i="4"/>
  <c r="D539" i="4"/>
  <c r="I539" i="4"/>
  <c r="J539" i="4"/>
  <c r="I549" i="4"/>
  <c r="J549" i="4"/>
  <c r="D549" i="4"/>
  <c r="I558" i="4"/>
  <c r="J558" i="4"/>
  <c r="D558" i="4"/>
  <c r="D564" i="4"/>
  <c r="I564" i="4"/>
  <c r="J564" i="4"/>
  <c r="C316" i="4"/>
  <c r="I316" i="4"/>
  <c r="G578" i="4"/>
  <c r="C326" i="4"/>
  <c r="M326" i="4"/>
  <c r="E326" i="4"/>
  <c r="D349" i="4"/>
  <c r="J349" i="4"/>
  <c r="F356" i="4"/>
  <c r="I356" i="4"/>
  <c r="D356" i="4"/>
  <c r="D357" i="4"/>
  <c r="J357" i="4"/>
  <c r="E405" i="4"/>
  <c r="C409" i="4"/>
  <c r="F409" i="4"/>
  <c r="I409" i="4"/>
  <c r="L421" i="4"/>
  <c r="G421" i="4"/>
  <c r="L427" i="4"/>
  <c r="C427" i="4"/>
  <c r="L429" i="4"/>
  <c r="G429" i="4"/>
  <c r="L446" i="4"/>
  <c r="C446" i="4"/>
  <c r="H446" i="4"/>
  <c r="D461" i="4"/>
  <c r="I461" i="4"/>
  <c r="J461" i="4"/>
  <c r="L467" i="4"/>
  <c r="G467" i="4"/>
  <c r="L474" i="4"/>
  <c r="E474" i="4"/>
  <c r="I490" i="4"/>
  <c r="C490" i="4"/>
  <c r="M490" i="4"/>
  <c r="E490" i="4"/>
  <c r="J490" i="4"/>
  <c r="I506" i="4"/>
  <c r="C506" i="4"/>
  <c r="M506" i="4"/>
  <c r="E506" i="4"/>
  <c r="J506" i="4"/>
  <c r="H519" i="4"/>
  <c r="L519" i="4"/>
  <c r="C519" i="4"/>
  <c r="M522" i="4"/>
  <c r="E522" i="4"/>
  <c r="J522" i="4"/>
  <c r="I522" i="4"/>
  <c r="C522" i="4"/>
  <c r="H527" i="4"/>
  <c r="L527" i="4"/>
  <c r="C527" i="4"/>
  <c r="I530" i="4"/>
  <c r="M530" i="4"/>
  <c r="J530" i="4"/>
  <c r="L532" i="4"/>
  <c r="G532" i="4"/>
  <c r="I536" i="4"/>
  <c r="J536" i="4"/>
  <c r="D536" i="4"/>
  <c r="M566" i="4"/>
  <c r="E566" i="4"/>
  <c r="J566" i="4"/>
  <c r="I566" i="4"/>
  <c r="C566" i="4"/>
  <c r="G585" i="4"/>
  <c r="L585" i="4"/>
  <c r="G599" i="4"/>
  <c r="L599" i="4"/>
  <c r="M356" i="4"/>
  <c r="G325" i="4"/>
  <c r="H329" i="4"/>
  <c r="H332" i="4"/>
  <c r="M348" i="4"/>
  <c r="E380" i="4"/>
  <c r="M380" i="4"/>
  <c r="G404" i="4"/>
  <c r="G420" i="4"/>
  <c r="M441" i="4"/>
  <c r="G442" i="4"/>
  <c r="M445" i="4"/>
  <c r="M453" i="4"/>
  <c r="H457" i="4"/>
  <c r="H459" i="4"/>
  <c r="D462" i="4"/>
  <c r="D470" i="4"/>
  <c r="M473" i="4"/>
  <c r="H481" i="4"/>
  <c r="H483" i="4"/>
  <c r="H486" i="4"/>
  <c r="L493" i="4"/>
  <c r="D498" i="4"/>
  <c r="M524" i="4"/>
  <c r="H550" i="4"/>
  <c r="M553" i="4"/>
  <c r="H575" i="4"/>
  <c r="D582" i="4"/>
  <c r="G586" i="4"/>
  <c r="D591" i="4"/>
  <c r="H592" i="4"/>
  <c r="G593" i="4"/>
  <c r="H598" i="4"/>
  <c r="G438" i="4"/>
  <c r="G501" i="4"/>
  <c r="G503" i="4"/>
  <c r="G525" i="4"/>
  <c r="G533" i="4"/>
  <c r="G554" i="4"/>
  <c r="A152" i="5"/>
  <c r="M152" i="5"/>
  <c r="A403" i="5"/>
  <c r="A137" i="5"/>
  <c r="G137" i="5"/>
  <c r="E392" i="5"/>
  <c r="A588" i="5"/>
  <c r="AK58" i="4"/>
  <c r="AK402" i="4"/>
  <c r="AG297" i="4"/>
  <c r="AI297" i="4"/>
  <c r="AI317" i="4"/>
  <c r="AI426" i="4"/>
  <c r="AG527" i="4"/>
  <c r="AI527" i="4"/>
  <c r="AG70" i="4"/>
  <c r="AI70" i="4"/>
  <c r="AI75" i="4"/>
  <c r="AI77" i="4"/>
  <c r="AI84" i="4"/>
  <c r="AI155" i="4"/>
  <c r="AI157" i="4"/>
  <c r="AI331" i="4"/>
  <c r="AG331" i="4"/>
  <c r="AI538" i="4"/>
  <c r="AG538" i="4"/>
  <c r="AI539" i="4"/>
  <c r="AG585" i="4"/>
  <c r="AG163" i="4"/>
  <c r="AI222" i="4"/>
  <c r="AG222" i="4"/>
  <c r="AG226" i="4"/>
  <c r="AI226" i="4"/>
  <c r="AG228" i="4"/>
  <c r="AI228" i="4"/>
  <c r="AG337" i="4"/>
  <c r="AI337" i="4"/>
  <c r="AG338" i="4"/>
  <c r="AI339" i="4"/>
  <c r="AG339" i="4"/>
  <c r="AG357" i="4"/>
  <c r="AI357" i="4"/>
  <c r="AI411" i="4"/>
  <c r="AG411" i="4"/>
  <c r="AI504" i="4"/>
  <c r="AG595" i="4"/>
  <c r="AI34" i="4"/>
  <c r="AG321" i="4"/>
  <c r="AI576" i="4"/>
  <c r="AI471" i="4"/>
  <c r="AI76" i="4"/>
  <c r="AG66" i="4"/>
  <c r="AI296" i="4"/>
  <c r="AG74" i="4"/>
  <c r="AG322" i="4"/>
  <c r="AG444" i="4"/>
  <c r="AG529" i="4"/>
  <c r="P12" i="3"/>
  <c r="AI27" i="4"/>
  <c r="AG36" i="4"/>
  <c r="AI36" i="4"/>
  <c r="AG39" i="4"/>
  <c r="AG287" i="4"/>
  <c r="AI287" i="4"/>
  <c r="AI320" i="4"/>
  <c r="AI428" i="4"/>
  <c r="AG428" i="4"/>
  <c r="AI530" i="4"/>
  <c r="AG530" i="4"/>
  <c r="AI532" i="4"/>
  <c r="AG532" i="4"/>
  <c r="AG124" i="4"/>
  <c r="AG171" i="4"/>
  <c r="AI171" i="4"/>
  <c r="AI176" i="4"/>
  <c r="AI244" i="4"/>
  <c r="AI275" i="4"/>
  <c r="AG278" i="4"/>
  <c r="AG381" i="4"/>
  <c r="AI381" i="4"/>
  <c r="AI382" i="4"/>
  <c r="AI388" i="4"/>
  <c r="AI584" i="4"/>
  <c r="AI469" i="4"/>
  <c r="AG320" i="4"/>
  <c r="AI54" i="4"/>
  <c r="D82" i="13"/>
  <c r="AI49" i="4"/>
  <c r="AG89" i="4"/>
  <c r="AG162" i="4"/>
  <c r="AG172" i="4"/>
  <c r="AI358" i="4"/>
  <c r="AI341" i="4"/>
  <c r="AI389" i="4"/>
  <c r="AI365" i="4"/>
  <c r="AI591" i="4"/>
  <c r="AI246" i="4"/>
  <c r="AI254" i="4"/>
  <c r="AI181" i="4"/>
  <c r="AG246" i="4"/>
  <c r="AG185" i="4"/>
  <c r="AG387" i="4"/>
  <c r="AG94" i="4"/>
  <c r="AG181" i="4"/>
  <c r="AI255" i="4"/>
  <c r="AG349" i="4"/>
  <c r="AI475" i="4"/>
  <c r="AI602" i="4"/>
  <c r="AG404" i="4"/>
  <c r="AI560" i="4"/>
  <c r="AI450" i="4"/>
  <c r="AI93" i="4"/>
  <c r="AI545" i="4"/>
  <c r="AI328" i="4"/>
  <c r="AB12" i="4"/>
  <c r="AG101" i="4"/>
  <c r="AI107" i="4"/>
  <c r="AI115" i="4"/>
  <c r="AG119" i="4"/>
  <c r="AG132" i="4"/>
  <c r="AG133" i="4"/>
  <c r="AI227" i="4"/>
  <c r="AI323" i="4"/>
  <c r="AG351" i="4"/>
  <c r="AG415" i="4"/>
  <c r="AG447" i="4"/>
  <c r="AG511" i="4"/>
  <c r="AI547" i="4"/>
  <c r="AI562" i="4"/>
  <c r="AI515" i="4"/>
  <c r="AG16" i="4"/>
  <c r="AG28" i="4"/>
  <c r="AG35" i="4"/>
  <c r="AG38" i="4"/>
  <c r="AI45" i="4"/>
  <c r="AG55" i="4"/>
  <c r="AG72" i="4"/>
  <c r="AG86" i="4"/>
  <c r="AG125" i="4"/>
  <c r="AG140" i="4"/>
  <c r="AG152" i="4"/>
  <c r="AG156" i="4"/>
  <c r="AG157" i="4"/>
  <c r="AG188" i="4"/>
  <c r="AG189" i="4"/>
  <c r="AG196" i="4"/>
  <c r="AI220" i="4"/>
  <c r="AG221" i="4"/>
  <c r="AG260" i="4"/>
  <c r="AI268" i="4"/>
  <c r="AI305" i="4"/>
  <c r="AI313" i="4"/>
  <c r="AI371" i="4"/>
  <c r="AG379" i="4"/>
  <c r="AG380" i="4"/>
  <c r="AG405" i="4"/>
  <c r="AI406" i="4"/>
  <c r="AI413" i="4"/>
  <c r="AI414" i="4"/>
  <c r="AI435" i="4"/>
  <c r="AG436" i="4"/>
  <c r="AG440" i="4"/>
  <c r="AG456" i="4"/>
  <c r="AG464" i="4"/>
  <c r="AG475" i="4"/>
  <c r="AG476" i="4"/>
  <c r="AG478" i="4"/>
  <c r="AG485" i="4"/>
  <c r="AG495" i="4"/>
  <c r="AG498" i="4"/>
  <c r="AG501" i="4"/>
  <c r="AG506" i="4"/>
  <c r="AG519" i="4"/>
  <c r="AG534" i="4"/>
  <c r="AG554" i="4"/>
  <c r="AI558" i="4"/>
  <c r="AI599" i="4"/>
  <c r="AG601" i="4"/>
  <c r="AG62" i="4"/>
  <c r="AG155" i="4"/>
  <c r="AG259" i="4"/>
  <c r="AG275" i="4"/>
  <c r="AG334" i="4"/>
  <c r="AG347" i="4"/>
  <c r="AG354" i="4"/>
  <c r="AI387" i="4"/>
  <c r="AG393" i="4"/>
  <c r="AI402" i="4"/>
  <c r="AG426" i="4"/>
  <c r="AG468" i="4"/>
  <c r="AG473" i="4"/>
  <c r="AI518" i="4"/>
  <c r="AG552" i="4"/>
  <c r="AI571" i="4"/>
  <c r="AI586" i="4"/>
  <c r="AK252" i="4"/>
  <c r="A285" i="5"/>
  <c r="A322" i="5"/>
  <c r="A115" i="5"/>
  <c r="B115" i="5"/>
  <c r="AJ12" i="4"/>
  <c r="AK62" i="4"/>
  <c r="A82" i="5"/>
  <c r="AK92" i="4"/>
  <c r="AK170" i="4"/>
  <c r="A160" i="5"/>
  <c r="A227" i="5"/>
  <c r="A593" i="5"/>
  <c r="AK133" i="4"/>
  <c r="AD12" i="4"/>
  <c r="AF12" i="4"/>
  <c r="A136" i="5"/>
  <c r="A180" i="5"/>
  <c r="D180" i="5"/>
  <c r="A394" i="5"/>
  <c r="A481" i="5"/>
  <c r="AK577" i="4"/>
  <c r="AK349" i="4"/>
  <c r="AK529" i="4"/>
  <c r="AK155" i="4"/>
  <c r="AK455" i="4"/>
  <c r="A568" i="5"/>
  <c r="A502" i="5"/>
  <c r="AK512" i="4"/>
  <c r="AK197" i="4"/>
  <c r="AK299" i="4"/>
  <c r="A496" i="5"/>
  <c r="J496" i="5"/>
  <c r="AK506" i="4"/>
  <c r="A498" i="5"/>
  <c r="AK173" i="4"/>
  <c r="AK240" i="4"/>
  <c r="A324" i="5"/>
  <c r="AK334" i="4"/>
  <c r="AK464" i="4"/>
  <c r="AK124" i="4"/>
  <c r="AK33" i="4"/>
  <c r="AK102" i="4"/>
  <c r="AK127" i="4"/>
  <c r="A117" i="5"/>
  <c r="AK165" i="4"/>
  <c r="A215" i="5"/>
  <c r="F215" i="5"/>
  <c r="AK405" i="4"/>
  <c r="A453" i="5"/>
  <c r="AK38" i="4"/>
  <c r="AK433" i="4"/>
  <c r="A261" i="5"/>
  <c r="F261" i="5"/>
  <c r="AK215" i="4"/>
  <c r="AG25" i="4"/>
  <c r="AI234" i="4"/>
  <c r="AG235" i="4"/>
  <c r="AI235" i="4"/>
  <c r="AG241" i="4"/>
  <c r="AI241" i="4"/>
  <c r="AG266" i="4"/>
  <c r="AI266" i="4"/>
  <c r="A30" i="5"/>
  <c r="I30" i="5"/>
  <c r="AK75" i="4"/>
  <c r="A222" i="5"/>
  <c r="A306" i="5"/>
  <c r="G306" i="5"/>
  <c r="A317" i="5"/>
  <c r="AG327" i="4"/>
  <c r="AI327" i="4"/>
  <c r="AG483" i="4"/>
  <c r="AI483" i="4"/>
  <c r="AI489" i="4"/>
  <c r="AG489" i="4"/>
  <c r="AI491" i="4"/>
  <c r="AG491" i="4"/>
  <c r="AG507" i="4"/>
  <c r="AI516" i="4"/>
  <c r="AG516" i="4"/>
  <c r="AG557" i="4"/>
  <c r="AI557" i="4"/>
  <c r="AI572" i="4"/>
  <c r="AG572" i="4"/>
  <c r="AG598" i="4"/>
  <c r="AI598" i="4"/>
  <c r="AI604" i="4"/>
  <c r="AG604" i="4"/>
  <c r="AG330" i="4"/>
  <c r="AI330" i="4"/>
  <c r="AG537" i="4"/>
  <c r="AI537" i="4"/>
  <c r="AI559" i="4"/>
  <c r="AG559" i="4"/>
  <c r="AI561" i="4"/>
  <c r="AG561" i="4"/>
  <c r="A557" i="5"/>
  <c r="I557" i="5"/>
  <c r="A589" i="5"/>
  <c r="AK117" i="4"/>
  <c r="A107" i="5"/>
  <c r="A131" i="5"/>
  <c r="C131" i="5"/>
  <c r="A157" i="5"/>
  <c r="AI340" i="4"/>
  <c r="AG340" i="4"/>
  <c r="AG352" i="4"/>
  <c r="AI352" i="4"/>
  <c r="A345" i="5"/>
  <c r="AK355" i="4"/>
  <c r="AK373" i="4"/>
  <c r="AG412" i="4"/>
  <c r="AI412" i="4"/>
  <c r="AI417" i="4"/>
  <c r="AG423" i="4"/>
  <c r="AI423" i="4"/>
  <c r="AG427" i="4"/>
  <c r="AI427" i="4"/>
  <c r="A419" i="5"/>
  <c r="AK441" i="4"/>
  <c r="A436" i="5"/>
  <c r="H436" i="5"/>
  <c r="AI458" i="4"/>
  <c r="AG458" i="4"/>
  <c r="AG474" i="4"/>
  <c r="AI474" i="4"/>
  <c r="AG22" i="4"/>
  <c r="AI22" i="4"/>
  <c r="AI46" i="4"/>
  <c r="AG214" i="4"/>
  <c r="AI230" i="4"/>
  <c r="AK69" i="4"/>
  <c r="A59" i="5"/>
  <c r="AK153" i="4"/>
  <c r="AK206" i="4"/>
  <c r="A196" i="5"/>
  <c r="AG455" i="4"/>
  <c r="AI455" i="4"/>
  <c r="AG461" i="4"/>
  <c r="AI461" i="4"/>
  <c r="AI601" i="4"/>
  <c r="AI242" i="4"/>
  <c r="AI249" i="4"/>
  <c r="AI498" i="4"/>
  <c r="AG518" i="4"/>
  <c r="AG313" i="4"/>
  <c r="AG599" i="4"/>
  <c r="AI605" i="4"/>
  <c r="AI485" i="4"/>
  <c r="AI260" i="4"/>
  <c r="AI20" i="4"/>
  <c r="AI405" i="4"/>
  <c r="AI393" i="4"/>
  <c r="AI473" i="4"/>
  <c r="AI465" i="4"/>
  <c r="AI32" i="4"/>
  <c r="A140" i="5"/>
  <c r="AG99" i="4"/>
  <c r="AG139" i="4"/>
  <c r="AG170" i="4"/>
  <c r="AI170" i="4"/>
  <c r="AI197" i="4"/>
  <c r="AG197" i="4"/>
  <c r="AG200" i="4"/>
  <c r="AI200" i="4"/>
  <c r="A103" i="5"/>
  <c r="AK113" i="4"/>
  <c r="A329" i="5"/>
  <c r="AG345" i="4"/>
  <c r="AI345" i="4"/>
  <c r="AG359" i="4"/>
  <c r="AI359" i="4"/>
  <c r="AG363" i="4"/>
  <c r="AI364" i="4"/>
  <c r="AI373" i="4"/>
  <c r="AG439" i="4"/>
  <c r="AI439" i="4"/>
  <c r="AG510" i="4"/>
  <c r="AI510" i="4"/>
  <c r="AG526" i="4"/>
  <c r="AI526" i="4"/>
  <c r="A559" i="5"/>
  <c r="AG574" i="4"/>
  <c r="AI574" i="4"/>
  <c r="AG31" i="4"/>
  <c r="AI31" i="4"/>
  <c r="AG61" i="4"/>
  <c r="AI61" i="4"/>
  <c r="AG160" i="4"/>
  <c r="AI160" i="4"/>
  <c r="AI299" i="4"/>
  <c r="A78" i="5"/>
  <c r="L78" i="5"/>
  <c r="AK105" i="4"/>
  <c r="A95" i="5"/>
  <c r="A357" i="5"/>
  <c r="C357" i="5"/>
  <c r="AG398" i="4"/>
  <c r="AI398" i="4"/>
  <c r="AG433" i="4"/>
  <c r="AI466" i="4"/>
  <c r="AG470" i="4"/>
  <c r="A501" i="5"/>
  <c r="AK511" i="4"/>
  <c r="AG542" i="4"/>
  <c r="AI542" i="4"/>
  <c r="A351" i="5"/>
  <c r="AI38" i="4"/>
  <c r="AI140" i="4"/>
  <c r="AG335" i="4"/>
  <c r="AG83" i="4"/>
  <c r="AK509" i="4"/>
  <c r="AI603" i="4"/>
  <c r="AG603" i="4"/>
  <c r="M12" i="3"/>
  <c r="A12" i="3"/>
  <c r="H160" i="5"/>
  <c r="O567" i="5"/>
  <c r="I187" i="5"/>
  <c r="I205" i="5"/>
  <c r="O513" i="5"/>
  <c r="C423" i="5"/>
  <c r="K423" i="5"/>
  <c r="I431" i="5"/>
  <c r="E351" i="5"/>
  <c r="O103" i="5"/>
  <c r="P557" i="5"/>
  <c r="N306" i="5"/>
  <c r="I357" i="5"/>
  <c r="H419" i="5"/>
  <c r="I78" i="5"/>
  <c r="B499" i="5"/>
  <c r="A12" i="4"/>
  <c r="F498" i="5"/>
  <c r="M137" i="5"/>
  <c r="H230" i="5"/>
  <c r="O131" i="5"/>
  <c r="E103" i="5"/>
  <c r="B155" i="5"/>
  <c r="M155" i="5"/>
  <c r="N52" i="5"/>
  <c r="I155" i="5"/>
  <c r="C52" i="5"/>
  <c r="F52" i="5"/>
  <c r="AK273" i="4"/>
  <c r="AK289" i="4"/>
  <c r="AK403" i="4"/>
  <c r="A393" i="5"/>
  <c r="AK408" i="4"/>
  <c r="A398" i="5"/>
  <c r="AK480" i="4"/>
  <c r="AK505" i="4"/>
  <c r="A495" i="5"/>
  <c r="A554" i="5"/>
  <c r="AK570" i="4"/>
  <c r="A560" i="5"/>
  <c r="A594" i="5"/>
  <c r="AK604" i="4"/>
  <c r="AK53" i="4"/>
  <c r="A43" i="5"/>
  <c r="C43" i="5"/>
  <c r="AK60" i="4"/>
  <c r="AK103" i="4"/>
  <c r="AK111" i="4"/>
  <c r="AK319" i="4"/>
  <c r="A312" i="5"/>
  <c r="A600" i="5"/>
  <c r="AK610" i="4"/>
  <c r="B395" i="5"/>
  <c r="O160" i="5"/>
  <c r="K160" i="5"/>
  <c r="AK70" i="4"/>
  <c r="A68" i="5"/>
  <c r="I131" i="5"/>
  <c r="A566" i="5"/>
  <c r="C566" i="5"/>
  <c r="A147" i="5"/>
  <c r="O16" i="5"/>
  <c r="AK26" i="4"/>
  <c r="A267" i="5"/>
  <c r="A270" i="5"/>
  <c r="AK280" i="4"/>
  <c r="A283" i="5"/>
  <c r="G283" i="5"/>
  <c r="AK314" i="4"/>
  <c r="A390" i="5"/>
  <c r="A396" i="5"/>
  <c r="AK406" i="4"/>
  <c r="AK407" i="4"/>
  <c r="A397" i="5"/>
  <c r="AK482" i="4"/>
  <c r="A472" i="5"/>
  <c r="H472" i="5"/>
  <c r="A540" i="5"/>
  <c r="AK550" i="4"/>
  <c r="A541" i="5"/>
  <c r="AK551" i="4"/>
  <c r="AK605" i="4"/>
  <c r="A595" i="5"/>
  <c r="J155" i="5"/>
  <c r="O155" i="5"/>
  <c r="N155" i="5"/>
  <c r="E163" i="5"/>
  <c r="AK49" i="4"/>
  <c r="A89" i="5"/>
  <c r="A116" i="5"/>
  <c r="O116" i="5"/>
  <c r="E498" i="5"/>
  <c r="H496" i="5"/>
  <c r="AK154" i="4"/>
  <c r="A144" i="5"/>
  <c r="P144" i="5"/>
  <c r="AK207" i="4"/>
  <c r="AK210" i="4"/>
  <c r="A200" i="5"/>
  <c r="AK213" i="4"/>
  <c r="A203" i="5"/>
  <c r="AK230" i="4"/>
  <c r="A231" i="5"/>
  <c r="H268" i="5"/>
  <c r="E268" i="5"/>
  <c r="D268" i="5"/>
  <c r="AK290" i="4"/>
  <c r="A280" i="5"/>
  <c r="P280" i="5"/>
  <c r="A284" i="5"/>
  <c r="L131" i="5"/>
  <c r="D131" i="5"/>
  <c r="L155" i="5"/>
  <c r="E155" i="5"/>
  <c r="A569" i="5"/>
  <c r="AK586" i="4"/>
  <c r="K137" i="5"/>
  <c r="A38" i="5"/>
  <c r="AK52" i="4"/>
  <c r="A63" i="5"/>
  <c r="M63" i="5"/>
  <c r="AK73" i="4"/>
  <c r="AK77" i="4"/>
  <c r="AK97" i="4"/>
  <c r="A133" i="5"/>
  <c r="K133" i="5"/>
  <c r="AK143" i="4"/>
  <c r="A153" i="5"/>
  <c r="AK163" i="4"/>
  <c r="AK179" i="4"/>
  <c r="AK338" i="4"/>
  <c r="A328" i="5"/>
  <c r="I328" i="5"/>
  <c r="AK447" i="4"/>
  <c r="AK448" i="4"/>
  <c r="A457" i="5"/>
  <c r="AK467" i="4"/>
  <c r="AK476" i="4"/>
  <c r="A466" i="5"/>
  <c r="I403" i="5"/>
  <c r="P403" i="5"/>
  <c r="G403" i="5"/>
  <c r="A86" i="5"/>
  <c r="AK96" i="4"/>
  <c r="A98" i="5"/>
  <c r="AK174" i="4"/>
  <c r="AK201" i="4"/>
  <c r="A191" i="5"/>
  <c r="G479" i="5"/>
  <c r="A564" i="5"/>
  <c r="H564" i="5"/>
  <c r="AK574" i="4"/>
  <c r="O180" i="5"/>
  <c r="AK560" i="4"/>
  <c r="A550" i="5"/>
  <c r="N595" i="5"/>
  <c r="D595" i="5"/>
  <c r="L423" i="5"/>
  <c r="I423" i="5"/>
  <c r="H423" i="5"/>
  <c r="E423" i="5"/>
  <c r="O423" i="5"/>
  <c r="F423" i="5"/>
  <c r="P423" i="5"/>
  <c r="N423" i="5"/>
  <c r="B423" i="5"/>
  <c r="G423" i="5"/>
  <c r="J423" i="5"/>
  <c r="L324" i="5"/>
  <c r="AK223" i="4"/>
  <c r="AK247" i="4"/>
  <c r="A244" i="5"/>
  <c r="AK254" i="4"/>
  <c r="F65" i="5"/>
  <c r="D13" i="5"/>
  <c r="B13" i="5"/>
  <c r="A18" i="5"/>
  <c r="M18" i="5"/>
  <c r="AK28" i="4"/>
  <c r="AK32" i="4"/>
  <c r="A22" i="5"/>
  <c r="A33" i="5"/>
  <c r="AK43" i="4"/>
  <c r="M140" i="5"/>
  <c r="M423" i="5"/>
  <c r="AK594" i="4"/>
  <c r="D140" i="5"/>
  <c r="E140" i="5"/>
  <c r="K140" i="5"/>
  <c r="I436" i="5"/>
  <c r="A94" i="5"/>
  <c r="A551" i="5"/>
  <c r="AK565" i="4"/>
  <c r="AK107" i="4"/>
  <c r="A248" i="5"/>
  <c r="AK310" i="4"/>
  <c r="P554" i="5"/>
  <c r="L554" i="5"/>
  <c r="N554" i="5"/>
  <c r="K394" i="5"/>
  <c r="G394" i="5"/>
  <c r="I394" i="5"/>
  <c r="C394" i="5"/>
  <c r="L394" i="5"/>
  <c r="O394" i="5"/>
  <c r="H394" i="5"/>
  <c r="B394" i="5"/>
  <c r="D394" i="5"/>
  <c r="N394" i="5"/>
  <c r="P394" i="5"/>
  <c r="J394" i="5"/>
  <c r="AK86" i="4"/>
  <c r="AK465" i="4"/>
  <c r="A455" i="5"/>
  <c r="AK477" i="4"/>
  <c r="A467" i="5"/>
  <c r="AK485" i="4"/>
  <c r="A500" i="5"/>
  <c r="H500" i="5"/>
  <c r="AK510" i="4"/>
  <c r="C140" i="5"/>
  <c r="D345" i="5"/>
  <c r="D423" i="5"/>
  <c r="N180" i="5"/>
  <c r="C46" i="5"/>
  <c r="A25" i="5"/>
  <c r="AK35" i="4"/>
  <c r="AK54" i="4"/>
  <c r="A44" i="5"/>
  <c r="I44" i="5"/>
  <c r="A57" i="5"/>
  <c r="I57" i="5"/>
  <c r="I87" i="5"/>
  <c r="AK375" i="4"/>
  <c r="A474" i="5"/>
  <c r="AK484" i="4"/>
  <c r="A476" i="5"/>
  <c r="AK486" i="4"/>
  <c r="A522" i="5"/>
  <c r="G39" i="5"/>
  <c r="AK66" i="4"/>
  <c r="A99" i="5"/>
  <c r="AK109" i="4"/>
  <c r="AK121" i="4"/>
  <c r="AK128" i="4"/>
  <c r="A122" i="5"/>
  <c r="D122" i="5"/>
  <c r="AK168" i="4"/>
  <c r="O363" i="5"/>
  <c r="M419" i="5"/>
  <c r="C143" i="5"/>
  <c r="N513" i="5"/>
  <c r="I21" i="5"/>
  <c r="A524" i="5"/>
  <c r="AK326" i="4"/>
  <c r="A32" i="5"/>
  <c r="J588" i="5"/>
  <c r="AK31" i="4"/>
  <c r="AK489" i="4"/>
  <c r="A40" i="5"/>
  <c r="AK50" i="4"/>
  <c r="M48" i="5"/>
  <c r="F48" i="5"/>
  <c r="A83" i="5"/>
  <c r="A299" i="5"/>
  <c r="P299" i="5"/>
  <c r="AK309" i="4"/>
  <c r="AK379" i="4"/>
  <c r="AK416" i="4"/>
  <c r="F479" i="5"/>
  <c r="AK525" i="4"/>
  <c r="A526" i="5"/>
  <c r="AK536" i="4"/>
  <c r="A536" i="5"/>
  <c r="A537" i="5"/>
  <c r="A546" i="5"/>
  <c r="B546" i="5"/>
  <c r="A553" i="5"/>
  <c r="AK563" i="4"/>
  <c r="D498" i="5"/>
  <c r="A102" i="5"/>
  <c r="AK112" i="4"/>
  <c r="A106" i="5"/>
  <c r="AK131" i="4"/>
  <c r="A121" i="5"/>
  <c r="AK135" i="4"/>
  <c r="A125" i="5"/>
  <c r="A172" i="5"/>
  <c r="AK182" i="4"/>
  <c r="A185" i="5"/>
  <c r="AK214" i="4"/>
  <c r="A204" i="5"/>
  <c r="E204" i="5"/>
  <c r="A232" i="5"/>
  <c r="M268" i="5"/>
  <c r="C268" i="5"/>
  <c r="L268" i="5"/>
  <c r="I268" i="5"/>
  <c r="O268" i="5"/>
  <c r="B268" i="5"/>
  <c r="N268" i="5"/>
  <c r="G268" i="5"/>
  <c r="AK426" i="4"/>
  <c r="A416" i="5"/>
  <c r="D416" i="5"/>
  <c r="B317" i="5"/>
  <c r="B363" i="5"/>
  <c r="G419" i="5"/>
  <c r="F351" i="5"/>
  <c r="D21" i="5"/>
  <c r="I568" i="5"/>
  <c r="A334" i="5"/>
  <c r="AK424" i="4"/>
  <c r="AK34" i="4"/>
  <c r="A69" i="5"/>
  <c r="O124" i="5"/>
  <c r="AK134" i="4"/>
  <c r="A177" i="5"/>
  <c r="AK222" i="4"/>
  <c r="A212" i="5"/>
  <c r="AK454" i="4"/>
  <c r="E263" i="5"/>
  <c r="AK55" i="4"/>
  <c r="A45" i="5"/>
  <c r="O45" i="5"/>
  <c r="C123" i="5"/>
  <c r="H123" i="5"/>
  <c r="I123" i="5"/>
  <c r="A190" i="5"/>
  <c r="AK200" i="4"/>
  <c r="AK341" i="4"/>
  <c r="A489" i="5"/>
  <c r="O489" i="5"/>
  <c r="D495" i="5"/>
  <c r="M495" i="5"/>
  <c r="G495" i="5"/>
  <c r="AK568" i="4"/>
  <c r="A558" i="5"/>
  <c r="F558" i="5"/>
  <c r="C492" i="5"/>
  <c r="L492" i="5"/>
  <c r="J492" i="5"/>
  <c r="B492" i="5"/>
  <c r="K492" i="5"/>
  <c r="G492" i="5"/>
  <c r="N492" i="5"/>
  <c r="F492" i="5"/>
  <c r="I492" i="5"/>
  <c r="M205" i="5"/>
  <c r="B205" i="5"/>
  <c r="F205" i="5"/>
  <c r="H205" i="5"/>
  <c r="L205" i="5"/>
  <c r="D438" i="5"/>
  <c r="C145" i="5"/>
  <c r="I398" i="5"/>
  <c r="D91" i="4"/>
  <c r="I91" i="4"/>
  <c r="L91" i="4"/>
  <c r="J91" i="4"/>
  <c r="G91" i="4"/>
  <c r="F91" i="4"/>
  <c r="E91" i="4"/>
  <c r="M91" i="4"/>
  <c r="C91" i="4"/>
  <c r="E98" i="4"/>
  <c r="L98" i="4"/>
  <c r="J98" i="4"/>
  <c r="I98" i="4"/>
  <c r="F98" i="4"/>
  <c r="M98" i="4"/>
  <c r="C98" i="4"/>
  <c r="D98" i="4"/>
  <c r="F121" i="4"/>
  <c r="E121" i="4"/>
  <c r="M121" i="4"/>
  <c r="D121" i="4"/>
  <c r="C121" i="4"/>
  <c r="J121" i="4"/>
  <c r="I121" i="4"/>
  <c r="G121" i="4"/>
  <c r="L121" i="4"/>
  <c r="H143" i="4"/>
  <c r="L143" i="4"/>
  <c r="J143" i="4"/>
  <c r="M143" i="4"/>
  <c r="G143" i="4"/>
  <c r="C143" i="4"/>
  <c r="F143" i="4"/>
  <c r="E143" i="4"/>
  <c r="C151" i="4"/>
  <c r="G151" i="4"/>
  <c r="L151" i="4"/>
  <c r="H151" i="4"/>
  <c r="F151" i="4"/>
  <c r="D151" i="4"/>
  <c r="I151" i="4"/>
  <c r="J151" i="4"/>
  <c r="E151" i="4"/>
  <c r="M151" i="4"/>
  <c r="E184" i="4"/>
  <c r="H184" i="4"/>
  <c r="C184" i="4"/>
  <c r="M184" i="4"/>
  <c r="J184" i="4"/>
  <c r="I184" i="4"/>
  <c r="D184" i="4"/>
  <c r="F184" i="4"/>
  <c r="C191" i="4"/>
  <c r="I191" i="4"/>
  <c r="H191" i="4"/>
  <c r="E191" i="4"/>
  <c r="M191" i="4"/>
  <c r="F191" i="4"/>
  <c r="L191" i="4"/>
  <c r="J191" i="4"/>
  <c r="I198" i="4"/>
  <c r="M198" i="4"/>
  <c r="F198" i="4"/>
  <c r="J198" i="4"/>
  <c r="L198" i="4"/>
  <c r="D198" i="4"/>
  <c r="C198" i="4"/>
  <c r="G198" i="4"/>
  <c r="E198" i="4"/>
  <c r="H198" i="4"/>
  <c r="L204" i="4"/>
  <c r="H204" i="4"/>
  <c r="G204" i="4"/>
  <c r="M204" i="4"/>
  <c r="C204" i="4"/>
  <c r="I204" i="4"/>
  <c r="F204" i="4"/>
  <c r="J434" i="4"/>
  <c r="C434" i="4"/>
  <c r="G434" i="4"/>
  <c r="L434" i="4"/>
  <c r="J450" i="4"/>
  <c r="E450" i="4"/>
  <c r="H450" i="4"/>
  <c r="M450" i="4"/>
  <c r="L450" i="4"/>
  <c r="D450" i="4"/>
  <c r="G450" i="4"/>
  <c r="I450" i="4"/>
  <c r="M465" i="4"/>
  <c r="C465" i="4"/>
  <c r="J465" i="4"/>
  <c r="F465" i="4"/>
  <c r="E465" i="4"/>
  <c r="I465" i="4"/>
  <c r="G465" i="4"/>
  <c r="H465" i="4"/>
  <c r="D465" i="4"/>
  <c r="L465" i="4"/>
  <c r="I484" i="4"/>
  <c r="E484" i="4"/>
  <c r="D484" i="4"/>
  <c r="M484" i="4"/>
  <c r="L484" i="4"/>
  <c r="H484" i="4"/>
  <c r="G484" i="4"/>
  <c r="C484" i="4"/>
  <c r="J484" i="4"/>
  <c r="C499" i="4"/>
  <c r="F499" i="4"/>
  <c r="H499" i="4"/>
  <c r="I499" i="4"/>
  <c r="E499" i="4"/>
  <c r="L499" i="4"/>
  <c r="D499" i="4"/>
  <c r="J499" i="4"/>
  <c r="AK591" i="4"/>
  <c r="G117" i="5"/>
  <c r="H567" i="5"/>
  <c r="P567" i="5"/>
  <c r="I567" i="5"/>
  <c r="L567" i="5"/>
  <c r="B567" i="5"/>
  <c r="M567" i="5"/>
  <c r="A47" i="5"/>
  <c r="AK57" i="4"/>
  <c r="A53" i="5"/>
  <c r="L53" i="5"/>
  <c r="L94" i="5"/>
  <c r="AK145" i="4"/>
  <c r="A135" i="5"/>
  <c r="AK156" i="4"/>
  <c r="J384" i="4"/>
  <c r="G384" i="4"/>
  <c r="C384" i="4"/>
  <c r="L384" i="4"/>
  <c r="M384" i="4"/>
  <c r="F384" i="4"/>
  <c r="I384" i="4"/>
  <c r="D384" i="4"/>
  <c r="E384" i="4"/>
  <c r="H384" i="4"/>
  <c r="C405" i="4"/>
  <c r="L405" i="4"/>
  <c r="M405" i="4"/>
  <c r="F405" i="4"/>
  <c r="J405" i="4"/>
  <c r="H405" i="4"/>
  <c r="I405" i="4"/>
  <c r="A400" i="5"/>
  <c r="M512" i="4"/>
  <c r="E512" i="4"/>
  <c r="H512" i="4"/>
  <c r="F512" i="4"/>
  <c r="L512" i="4"/>
  <c r="J512" i="4"/>
  <c r="G512" i="4"/>
  <c r="I512" i="4"/>
  <c r="C512" i="4"/>
  <c r="O28" i="5"/>
  <c r="K28" i="5"/>
  <c r="G124" i="5"/>
  <c r="B466" i="5"/>
  <c r="C222" i="5"/>
  <c r="C351" i="5"/>
  <c r="L431" i="5"/>
  <c r="I215" i="5"/>
  <c r="J204" i="4"/>
  <c r="G184" i="4"/>
  <c r="D592" i="5"/>
  <c r="M363" i="5"/>
  <c r="P363" i="5"/>
  <c r="D390" i="5"/>
  <c r="H131" i="5"/>
  <c r="P131" i="5"/>
  <c r="L222" i="5"/>
  <c r="P140" i="5"/>
  <c r="H140" i="5"/>
  <c r="I351" i="5"/>
  <c r="B351" i="5"/>
  <c r="P43" i="5"/>
  <c r="O163" i="5"/>
  <c r="K513" i="5"/>
  <c r="O205" i="5"/>
  <c r="C567" i="5"/>
  <c r="K159" i="5"/>
  <c r="P152" i="5"/>
  <c r="E152" i="5"/>
  <c r="AK602" i="4"/>
  <c r="AK502" i="4"/>
  <c r="AK169" i="4"/>
  <c r="A514" i="5"/>
  <c r="H514" i="5"/>
  <c r="AK76" i="4"/>
  <c r="H98" i="4"/>
  <c r="I434" i="4"/>
  <c r="D204" i="4"/>
  <c r="J351" i="5"/>
  <c r="K351" i="5"/>
  <c r="D351" i="5"/>
  <c r="J68" i="5"/>
  <c r="D431" i="5"/>
  <c r="F431" i="5"/>
  <c r="N431" i="5"/>
  <c r="C431" i="5"/>
  <c r="L38" i="5"/>
  <c r="D215" i="5"/>
  <c r="E215" i="5"/>
  <c r="L481" i="5"/>
  <c r="B144" i="5"/>
  <c r="J152" i="5"/>
  <c r="C152" i="5"/>
  <c r="O152" i="5"/>
  <c r="G152" i="5"/>
  <c r="F152" i="5"/>
  <c r="N152" i="5"/>
  <c r="D66" i="5"/>
  <c r="P66" i="5"/>
  <c r="L66" i="5"/>
  <c r="AK166" i="4"/>
  <c r="A156" i="5"/>
  <c r="J156" i="5"/>
  <c r="C159" i="5"/>
  <c r="P159" i="5"/>
  <c r="L159" i="5"/>
  <c r="D159" i="5"/>
  <c r="A166" i="5"/>
  <c r="AK176" i="4"/>
  <c r="C40" i="4"/>
  <c r="L40" i="4"/>
  <c r="J40" i="4"/>
  <c r="E40" i="4"/>
  <c r="I40" i="4"/>
  <c r="H40" i="4"/>
  <c r="D40" i="4"/>
  <c r="E101" i="4"/>
  <c r="C101" i="4"/>
  <c r="H101" i="4"/>
  <c r="J101" i="4"/>
  <c r="D101" i="4"/>
  <c r="G101" i="4"/>
  <c r="I101" i="4"/>
  <c r="F101" i="4"/>
  <c r="I118" i="4"/>
  <c r="F118" i="4"/>
  <c r="D118" i="4"/>
  <c r="M118" i="4"/>
  <c r="E118" i="4"/>
  <c r="C118" i="4"/>
  <c r="G118" i="4"/>
  <c r="J118" i="4"/>
  <c r="I147" i="4"/>
  <c r="H147" i="4"/>
  <c r="C147" i="4"/>
  <c r="F147" i="4"/>
  <c r="E147" i="4"/>
  <c r="G147" i="4"/>
  <c r="M147" i="4"/>
  <c r="L147" i="4"/>
  <c r="H155" i="4"/>
  <c r="I155" i="4"/>
  <c r="F155" i="4"/>
  <c r="C155" i="4"/>
  <c r="L155" i="4"/>
  <c r="J155" i="4"/>
  <c r="D155" i="4"/>
  <c r="M155" i="4"/>
  <c r="D181" i="4"/>
  <c r="C181" i="4"/>
  <c r="I181" i="4"/>
  <c r="J181" i="4"/>
  <c r="G181" i="4"/>
  <c r="H181" i="4"/>
  <c r="M181" i="4"/>
  <c r="F181" i="4"/>
  <c r="E181" i="4"/>
  <c r="L181" i="4"/>
  <c r="D195" i="4"/>
  <c r="L195" i="4"/>
  <c r="J195" i="4"/>
  <c r="I195" i="4"/>
  <c r="E195" i="4"/>
  <c r="F195" i="4"/>
  <c r="G195" i="4"/>
  <c r="H195" i="4"/>
  <c r="M195" i="4"/>
  <c r="C207" i="4"/>
  <c r="D207" i="4"/>
  <c r="J207" i="4"/>
  <c r="G207" i="4"/>
  <c r="H207" i="4"/>
  <c r="L207" i="4"/>
  <c r="M207" i="4"/>
  <c r="F207" i="4"/>
  <c r="E296" i="4"/>
  <c r="L296" i="4"/>
  <c r="D296" i="4"/>
  <c r="G296" i="4"/>
  <c r="J296" i="4"/>
  <c r="F296" i="4"/>
  <c r="H296" i="4"/>
  <c r="C296" i="4"/>
  <c r="M296" i="4"/>
  <c r="H348" i="4"/>
  <c r="J348" i="4"/>
  <c r="C348" i="4"/>
  <c r="D348" i="4"/>
  <c r="I348" i="4"/>
  <c r="E348" i="4"/>
  <c r="F348" i="4"/>
  <c r="G348" i="4"/>
  <c r="F358" i="4"/>
  <c r="H358" i="4"/>
  <c r="M358" i="4"/>
  <c r="E358" i="4"/>
  <c r="C358" i="4"/>
  <c r="G358" i="4"/>
  <c r="D358" i="4"/>
  <c r="J358" i="4"/>
  <c r="M437" i="4"/>
  <c r="J437" i="4"/>
  <c r="F437" i="4"/>
  <c r="E437" i="4"/>
  <c r="G437" i="4"/>
  <c r="C437" i="4"/>
  <c r="I437" i="4"/>
  <c r="L437" i="4"/>
  <c r="C449" i="4"/>
  <c r="J449" i="4"/>
  <c r="F449" i="4"/>
  <c r="H449" i="4"/>
  <c r="E449" i="4"/>
  <c r="I449" i="4"/>
  <c r="L449" i="4"/>
  <c r="G449" i="4"/>
  <c r="D449" i="4"/>
  <c r="H477" i="4"/>
  <c r="E477" i="4"/>
  <c r="C477" i="4"/>
  <c r="F477" i="4"/>
  <c r="M477" i="4"/>
  <c r="D477" i="4"/>
  <c r="L477" i="4"/>
  <c r="I477" i="4"/>
  <c r="J477" i="4"/>
  <c r="G477" i="4"/>
  <c r="H594" i="4"/>
  <c r="E594" i="4"/>
  <c r="F594" i="4"/>
  <c r="M594" i="4"/>
  <c r="D594" i="4"/>
  <c r="I594" i="4"/>
  <c r="J594" i="4"/>
  <c r="L594" i="4"/>
  <c r="C594" i="4"/>
  <c r="M44" i="5"/>
  <c r="A4" i="5"/>
  <c r="AK14" i="4"/>
  <c r="A10" i="5"/>
  <c r="AK20" i="4"/>
  <c r="A72" i="5"/>
  <c r="AK82" i="4"/>
  <c r="AK101" i="4"/>
  <c r="A91" i="5"/>
  <c r="B91" i="5"/>
  <c r="AK115" i="4"/>
  <c r="A105" i="5"/>
  <c r="AK139" i="4"/>
  <c r="A129" i="5"/>
  <c r="AK148" i="4"/>
  <c r="A207" i="5"/>
  <c r="AK217" i="4"/>
  <c r="O339" i="5"/>
  <c r="D339" i="5"/>
  <c r="E339" i="5"/>
  <c r="L339" i="5"/>
  <c r="P339" i="5"/>
  <c r="C339" i="5"/>
  <c r="G339" i="5"/>
  <c r="M339" i="5"/>
  <c r="B339" i="5"/>
  <c r="N339" i="5"/>
  <c r="J339" i="5"/>
  <c r="I339" i="5"/>
  <c r="H339" i="5"/>
  <c r="F339" i="5"/>
  <c r="J513" i="5"/>
  <c r="L513" i="5"/>
  <c r="G513" i="5"/>
  <c r="C513" i="5"/>
  <c r="B513" i="5"/>
  <c r="F513" i="5"/>
  <c r="I513" i="5"/>
  <c r="P513" i="5"/>
  <c r="A521" i="5"/>
  <c r="H521" i="5"/>
  <c r="A563" i="5"/>
  <c r="AK573" i="4"/>
  <c r="H581" i="4"/>
  <c r="G581" i="4"/>
  <c r="C581" i="4"/>
  <c r="F581" i="4"/>
  <c r="M581" i="4"/>
  <c r="J581" i="4"/>
  <c r="E581" i="4"/>
  <c r="D581" i="4"/>
  <c r="L581" i="4"/>
  <c r="I581" i="4"/>
  <c r="N345" i="5"/>
  <c r="B345" i="5"/>
  <c r="C345" i="5"/>
  <c r="J261" i="5"/>
  <c r="G496" i="5"/>
  <c r="P220" i="5"/>
  <c r="L220" i="5"/>
  <c r="F125" i="5"/>
  <c r="P82" i="5"/>
  <c r="B588" i="5"/>
  <c r="M588" i="5"/>
  <c r="L588" i="5"/>
  <c r="H588" i="5"/>
  <c r="C518" i="5"/>
  <c r="O518" i="5"/>
  <c r="F518" i="5"/>
  <c r="K518" i="5"/>
  <c r="P518" i="5"/>
  <c r="D518" i="5"/>
  <c r="I518" i="5"/>
  <c r="E518" i="5"/>
  <c r="L518" i="5"/>
  <c r="H518" i="5"/>
  <c r="B518" i="5"/>
  <c r="L592" i="5"/>
  <c r="N363" i="5"/>
  <c r="M351" i="5"/>
  <c r="P351" i="5"/>
  <c r="K205" i="5"/>
  <c r="D152" i="5"/>
  <c r="L152" i="5"/>
  <c r="M40" i="4"/>
  <c r="G98" i="4"/>
  <c r="D191" i="4"/>
  <c r="L184" i="4"/>
  <c r="H121" i="4"/>
  <c r="I592" i="5"/>
  <c r="G363" i="5"/>
  <c r="L363" i="5"/>
  <c r="G131" i="5"/>
  <c r="J131" i="5"/>
  <c r="K222" i="5"/>
  <c r="I140" i="5"/>
  <c r="N140" i="5"/>
  <c r="N351" i="5"/>
  <c r="L351" i="5"/>
  <c r="G351" i="5"/>
  <c r="O431" i="5"/>
  <c r="J163" i="5"/>
  <c r="E513" i="5"/>
  <c r="C205" i="5"/>
  <c r="K567" i="5"/>
  <c r="J567" i="5"/>
  <c r="E567" i="5"/>
  <c r="D212" i="5"/>
  <c r="F470" i="5"/>
  <c r="AK523" i="4"/>
  <c r="A88" i="5"/>
  <c r="K339" i="5"/>
  <c r="A7" i="5"/>
  <c r="E7" i="5"/>
  <c r="AK474" i="4"/>
  <c r="D512" i="4"/>
  <c r="H437" i="4"/>
  <c r="G191" i="4"/>
  <c r="M449" i="4"/>
  <c r="H91" i="4"/>
  <c r="F40" i="4"/>
  <c r="F484" i="4"/>
  <c r="F450" i="4"/>
  <c r="H118" i="4"/>
  <c r="E155" i="4"/>
  <c r="E204" i="4"/>
  <c r="I143" i="4"/>
  <c r="AK65" i="4"/>
  <c r="A55" i="5"/>
  <c r="A61" i="5"/>
  <c r="AK160" i="4"/>
  <c r="A286" i="5"/>
  <c r="AK296" i="4"/>
  <c r="L27" i="4"/>
  <c r="D27" i="4"/>
  <c r="I27" i="4"/>
  <c r="G27" i="4"/>
  <c r="E27" i="4"/>
  <c r="C27" i="4"/>
  <c r="J27" i="4"/>
  <c r="H27" i="4"/>
  <c r="J31" i="4"/>
  <c r="M31" i="4"/>
  <c r="L31" i="4"/>
  <c r="I31" i="4"/>
  <c r="G31" i="4"/>
  <c r="D31" i="4"/>
  <c r="F109" i="4"/>
  <c r="E109" i="4"/>
  <c r="I109" i="4"/>
  <c r="L109" i="4"/>
  <c r="M109" i="4"/>
  <c r="G109" i="4"/>
  <c r="J109" i="4"/>
  <c r="H109" i="4"/>
  <c r="D109" i="4"/>
  <c r="F211" i="4"/>
  <c r="I211" i="4"/>
  <c r="M211" i="4"/>
  <c r="C211" i="4"/>
  <c r="E211" i="4"/>
  <c r="J211" i="4"/>
  <c r="G211" i="4"/>
  <c r="E215" i="4"/>
  <c r="J215" i="4"/>
  <c r="F215" i="4"/>
  <c r="H215" i="4"/>
  <c r="C215" i="4"/>
  <c r="L215" i="4"/>
  <c r="G215" i="4"/>
  <c r="D215" i="4"/>
  <c r="M215" i="4"/>
  <c r="I215" i="4"/>
  <c r="F235" i="4"/>
  <c r="L235" i="4"/>
  <c r="H235" i="4"/>
  <c r="E235" i="4"/>
  <c r="M235" i="4"/>
  <c r="J235" i="4"/>
  <c r="I235" i="4"/>
  <c r="C235" i="4"/>
  <c r="H239" i="4"/>
  <c r="E239" i="4"/>
  <c r="D239" i="4"/>
  <c r="M239" i="4"/>
  <c r="F239" i="4"/>
  <c r="J239" i="4"/>
  <c r="C239" i="4"/>
  <c r="G239" i="4"/>
  <c r="J253" i="4"/>
  <c r="E253" i="4"/>
  <c r="G253" i="4"/>
  <c r="I253" i="4"/>
  <c r="F253" i="4"/>
  <c r="L253" i="4"/>
  <c r="D257" i="4"/>
  <c r="L257" i="4"/>
  <c r="J257" i="4"/>
  <c r="H257" i="4"/>
  <c r="F257" i="4"/>
  <c r="I257" i="4"/>
  <c r="E257" i="4"/>
  <c r="J273" i="4"/>
  <c r="E273" i="4"/>
  <c r="M273" i="4"/>
  <c r="F273" i="4"/>
  <c r="G273" i="4"/>
  <c r="I273" i="4"/>
  <c r="L273" i="4"/>
  <c r="M276" i="4"/>
  <c r="F276" i="4"/>
  <c r="I276" i="4"/>
  <c r="G276" i="4"/>
  <c r="E276" i="4"/>
  <c r="H276" i="4"/>
  <c r="C276" i="4"/>
  <c r="I283" i="4"/>
  <c r="J283" i="4"/>
  <c r="C283" i="4"/>
  <c r="D283" i="4"/>
  <c r="M283" i="4"/>
  <c r="E283" i="4"/>
  <c r="G283" i="4"/>
  <c r="F283" i="4"/>
  <c r="F287" i="4"/>
  <c r="I287" i="4"/>
  <c r="D287" i="4"/>
  <c r="C287" i="4"/>
  <c r="G287" i="4"/>
  <c r="E287" i="4"/>
  <c r="J287" i="4"/>
  <c r="H291" i="4"/>
  <c r="J291" i="4"/>
  <c r="F291" i="4"/>
  <c r="L291" i="4"/>
  <c r="E291" i="4"/>
  <c r="M291" i="4"/>
  <c r="H336" i="4"/>
  <c r="G336" i="4"/>
  <c r="M336" i="4"/>
  <c r="D336" i="4"/>
  <c r="J336" i="4"/>
  <c r="C336" i="4"/>
  <c r="E355" i="4"/>
  <c r="I355" i="4"/>
  <c r="D355" i="4"/>
  <c r="G355" i="4"/>
  <c r="M355" i="4"/>
  <c r="L355" i="4"/>
  <c r="C355" i="4"/>
  <c r="F355" i="4"/>
  <c r="A379" i="5"/>
  <c r="B379" i="5"/>
  <c r="G441" i="4"/>
  <c r="J441" i="4"/>
  <c r="F441" i="4"/>
  <c r="H441" i="4"/>
  <c r="E441" i="4"/>
  <c r="L441" i="4"/>
  <c r="I441" i="4"/>
  <c r="G493" i="4"/>
  <c r="I493" i="4"/>
  <c r="C493" i="4"/>
  <c r="E493" i="4"/>
  <c r="J493" i="4"/>
  <c r="M493" i="4"/>
  <c r="D493" i="4"/>
  <c r="F493" i="4"/>
  <c r="H529" i="4"/>
  <c r="C529" i="4"/>
  <c r="D529" i="4"/>
  <c r="F529" i="4"/>
  <c r="E529" i="4"/>
  <c r="L529" i="4"/>
  <c r="I529" i="4"/>
  <c r="M529" i="4"/>
  <c r="L559" i="4"/>
  <c r="F559" i="4"/>
  <c r="G559" i="4"/>
  <c r="E559" i="4"/>
  <c r="C559" i="4"/>
  <c r="H559" i="4"/>
  <c r="J559" i="4"/>
  <c r="D589" i="4"/>
  <c r="H589" i="4"/>
  <c r="G589" i="4"/>
  <c r="C589" i="4"/>
  <c r="F589" i="4"/>
  <c r="J589" i="4"/>
  <c r="M589" i="4"/>
  <c r="L589" i="4"/>
  <c r="E589" i="4"/>
  <c r="F590" i="4"/>
  <c r="I590" i="4"/>
  <c r="H590" i="4"/>
  <c r="E590" i="4"/>
  <c r="D590" i="4"/>
  <c r="L590" i="4"/>
  <c r="AK61" i="4"/>
  <c r="A51" i="5"/>
  <c r="M242" i="5"/>
  <c r="H242" i="5"/>
  <c r="G312" i="4"/>
  <c r="I312" i="4"/>
  <c r="F312" i="4"/>
  <c r="M312" i="4"/>
  <c r="H312" i="4"/>
  <c r="J312" i="4"/>
  <c r="D312" i="4"/>
  <c r="D341" i="4"/>
  <c r="M341" i="4"/>
  <c r="I341" i="4"/>
  <c r="C341" i="4"/>
  <c r="E341" i="4"/>
  <c r="G341" i="4"/>
  <c r="F341" i="4"/>
  <c r="E352" i="4"/>
  <c r="J352" i="4"/>
  <c r="C352" i="4"/>
  <c r="M352" i="4"/>
  <c r="G352" i="4"/>
  <c r="L352" i="4"/>
  <c r="H352" i="4"/>
  <c r="D352" i="4"/>
  <c r="F352" i="4"/>
  <c r="J381" i="4"/>
  <c r="F381" i="4"/>
  <c r="M381" i="4"/>
  <c r="C381" i="4"/>
  <c r="D381" i="4"/>
  <c r="G381" i="4"/>
  <c r="L381" i="4"/>
  <c r="C413" i="4"/>
  <c r="F413" i="4"/>
  <c r="D413" i="4"/>
  <c r="J413" i="4"/>
  <c r="H413" i="4"/>
  <c r="M413" i="4"/>
  <c r="I413" i="4"/>
  <c r="E413" i="4"/>
  <c r="H433" i="4"/>
  <c r="C433" i="4"/>
  <c r="J433" i="4"/>
  <c r="F433" i="4"/>
  <c r="E433" i="4"/>
  <c r="I433" i="4"/>
  <c r="G433" i="4"/>
  <c r="M433" i="4"/>
  <c r="J505" i="4"/>
  <c r="I505" i="4"/>
  <c r="M505" i="4"/>
  <c r="H505" i="4"/>
  <c r="F505" i="4"/>
  <c r="D505" i="4"/>
  <c r="L505" i="4"/>
  <c r="H530" i="4"/>
  <c r="D530" i="4"/>
  <c r="G530" i="4"/>
  <c r="C530" i="4"/>
  <c r="E530" i="4"/>
  <c r="M562" i="4"/>
  <c r="D562" i="4"/>
  <c r="J562" i="4"/>
  <c r="I562" i="4"/>
  <c r="F562" i="4"/>
  <c r="G562" i="4"/>
  <c r="L562" i="4"/>
  <c r="C562" i="4"/>
  <c r="D45" i="4"/>
  <c r="L45" i="4"/>
  <c r="M45" i="4"/>
  <c r="C45" i="4"/>
  <c r="F45" i="4"/>
  <c r="H45" i="4"/>
  <c r="I45" i="4"/>
  <c r="F97" i="4"/>
  <c r="M97" i="4"/>
  <c r="C97" i="4"/>
  <c r="I97" i="4"/>
  <c r="G97" i="4"/>
  <c r="M100" i="4"/>
  <c r="F100" i="4"/>
  <c r="I100" i="4"/>
  <c r="C100" i="4"/>
  <c r="J100" i="4"/>
  <c r="L104" i="4"/>
  <c r="C104" i="4"/>
  <c r="H104" i="4"/>
  <c r="D104" i="4"/>
  <c r="E104" i="4"/>
  <c r="F161" i="4"/>
  <c r="H161" i="4"/>
  <c r="L161" i="4"/>
  <c r="J161" i="4"/>
  <c r="E161" i="4"/>
  <c r="F203" i="4"/>
  <c r="J203" i="4"/>
  <c r="D203" i="4"/>
  <c r="H203" i="4"/>
  <c r="C203" i="4"/>
  <c r="E203" i="4"/>
  <c r="M206" i="4"/>
  <c r="F206" i="4"/>
  <c r="G206" i="4"/>
  <c r="J206" i="4"/>
  <c r="C206" i="4"/>
  <c r="E209" i="4"/>
  <c r="M209" i="4"/>
  <c r="D209" i="4"/>
  <c r="L209" i="4"/>
  <c r="J209" i="4"/>
  <c r="G209" i="4"/>
  <c r="C232" i="4"/>
  <c r="D232" i="4"/>
  <c r="G232" i="4"/>
  <c r="H232" i="4"/>
  <c r="F232" i="4"/>
  <c r="C236" i="4"/>
  <c r="G236" i="4"/>
  <c r="H236" i="4"/>
  <c r="M236" i="4"/>
  <c r="C240" i="4"/>
  <c r="L240" i="4"/>
  <c r="M240" i="4"/>
  <c r="H240" i="4"/>
  <c r="I299" i="4"/>
  <c r="C299" i="4"/>
  <c r="H299" i="4"/>
  <c r="G299" i="4"/>
  <c r="M314" i="4"/>
  <c r="H314" i="4"/>
  <c r="L314" i="4"/>
  <c r="D315" i="4"/>
  <c r="M315" i="4"/>
  <c r="F315" i="4"/>
  <c r="J315" i="4"/>
  <c r="G315" i="4"/>
  <c r="L315" i="4"/>
  <c r="I344" i="4"/>
  <c r="L344" i="4"/>
  <c r="C344" i="4"/>
  <c r="J344" i="4"/>
  <c r="G387" i="4"/>
  <c r="M387" i="4"/>
  <c r="J387" i="4"/>
  <c r="D387" i="4"/>
  <c r="I402" i="4"/>
  <c r="E402" i="4"/>
  <c r="D402" i="4"/>
  <c r="M402" i="4"/>
  <c r="J404" i="4"/>
  <c r="M404" i="4"/>
  <c r="L404" i="4"/>
  <c r="C404" i="4"/>
  <c r="F404" i="4"/>
  <c r="I404" i="4"/>
  <c r="H406" i="4"/>
  <c r="G406" i="4"/>
  <c r="F406" i="4"/>
  <c r="E406" i="4"/>
  <c r="L406" i="4"/>
  <c r="C406" i="4"/>
  <c r="J406" i="4"/>
  <c r="D407" i="4"/>
  <c r="H407" i="4"/>
  <c r="C407" i="4"/>
  <c r="E414" i="4"/>
  <c r="L414" i="4"/>
  <c r="M414" i="4"/>
  <c r="G414" i="4"/>
  <c r="H414" i="4"/>
  <c r="E461" i="4"/>
  <c r="M461" i="4"/>
  <c r="L461" i="4"/>
  <c r="F461" i="4"/>
  <c r="H461" i="4"/>
  <c r="G461" i="4"/>
  <c r="C466" i="4"/>
  <c r="H466" i="4"/>
  <c r="J466" i="4"/>
  <c r="D485" i="4"/>
  <c r="I485" i="4"/>
  <c r="E485" i="4"/>
  <c r="M485" i="4"/>
  <c r="F485" i="4"/>
  <c r="M487" i="4"/>
  <c r="L487" i="4"/>
  <c r="H487" i="4"/>
  <c r="G487" i="4"/>
  <c r="J487" i="4"/>
  <c r="C502" i="4"/>
  <c r="G502" i="4"/>
  <c r="H502" i="4"/>
  <c r="E502" i="4"/>
  <c r="L510" i="4"/>
  <c r="C510" i="4"/>
  <c r="G510" i="4"/>
  <c r="H510" i="4"/>
  <c r="E510" i="4"/>
  <c r="D522" i="4"/>
  <c r="H522" i="4"/>
  <c r="L522" i="4"/>
  <c r="G522" i="4"/>
  <c r="F522" i="4"/>
  <c r="J561" i="4"/>
  <c r="E561" i="4"/>
  <c r="C561" i="4"/>
  <c r="F563" i="4"/>
  <c r="L563" i="4"/>
  <c r="I563" i="4"/>
  <c r="H563" i="4"/>
  <c r="G568" i="4"/>
  <c r="H568" i="4"/>
  <c r="M568" i="4"/>
  <c r="J568" i="4"/>
  <c r="L568" i="4"/>
  <c r="E568" i="4"/>
  <c r="I572" i="4"/>
  <c r="G572" i="4"/>
  <c r="D572" i="4"/>
  <c r="H573" i="4"/>
  <c r="C573" i="4"/>
  <c r="D573" i="4"/>
  <c r="AK149" i="4"/>
  <c r="A139" i="5"/>
  <c r="A225" i="5"/>
  <c r="AK235" i="4"/>
  <c r="E30" i="4"/>
  <c r="C30" i="4"/>
  <c r="F30" i="4"/>
  <c r="H30" i="4"/>
  <c r="L30" i="4"/>
  <c r="H34" i="4"/>
  <c r="I34" i="4"/>
  <c r="E34" i="4"/>
  <c r="C34" i="4"/>
  <c r="D37" i="4"/>
  <c r="E37" i="4"/>
  <c r="H37" i="4"/>
  <c r="I115" i="4"/>
  <c r="D115" i="4"/>
  <c r="F115" i="4"/>
  <c r="L115" i="4"/>
  <c r="E115" i="4"/>
  <c r="M115" i="4"/>
  <c r="I135" i="4"/>
  <c r="M135" i="4"/>
  <c r="C135" i="4"/>
  <c r="E135" i="4"/>
  <c r="H135" i="4"/>
  <c r="G140" i="4"/>
  <c r="D140" i="4"/>
  <c r="F140" i="4"/>
  <c r="C140" i="4"/>
  <c r="E140" i="4"/>
  <c r="H140" i="4"/>
  <c r="J140" i="4"/>
  <c r="M144" i="4"/>
  <c r="G144" i="4"/>
  <c r="H144" i="4"/>
  <c r="J144" i="4"/>
  <c r="E144" i="4"/>
  <c r="I144" i="4"/>
  <c r="I148" i="4"/>
  <c r="J148" i="4"/>
  <c r="D148" i="4"/>
  <c r="G152" i="4"/>
  <c r="M152" i="4"/>
  <c r="L152" i="4"/>
  <c r="C152" i="4"/>
  <c r="H152" i="4"/>
  <c r="F152" i="4"/>
  <c r="L156" i="4"/>
  <c r="M156" i="4"/>
  <c r="C156" i="4"/>
  <c r="H156" i="4"/>
  <c r="I156" i="4"/>
  <c r="D156" i="4"/>
  <c r="I248" i="4"/>
  <c r="L248" i="4"/>
  <c r="E248" i="4"/>
  <c r="G248" i="4"/>
  <c r="C248" i="4"/>
  <c r="M248" i="4"/>
  <c r="M265" i="4"/>
  <c r="E265" i="4"/>
  <c r="F265" i="4"/>
  <c r="I265" i="4"/>
  <c r="H268" i="4"/>
  <c r="F268" i="4"/>
  <c r="E268" i="4"/>
  <c r="M268" i="4"/>
  <c r="G275" i="4"/>
  <c r="F275" i="4"/>
  <c r="L275" i="4"/>
  <c r="E275" i="4"/>
  <c r="I286" i="4"/>
  <c r="G286" i="4"/>
  <c r="D286" i="4"/>
  <c r="L286" i="4"/>
  <c r="H286" i="4"/>
  <c r="J290" i="4"/>
  <c r="D290" i="4"/>
  <c r="M290" i="4"/>
  <c r="E294" i="4"/>
  <c r="C294" i="4"/>
  <c r="D294" i="4"/>
  <c r="L325" i="4"/>
  <c r="C325" i="4"/>
  <c r="H325" i="4"/>
  <c r="E325" i="4"/>
  <c r="E331" i="4"/>
  <c r="G331" i="4"/>
  <c r="M331" i="4"/>
  <c r="F331" i="4"/>
  <c r="L331" i="4"/>
  <c r="J331" i="4"/>
  <c r="L332" i="4"/>
  <c r="C332" i="4"/>
  <c r="D334" i="4"/>
  <c r="G334" i="4"/>
  <c r="I334" i="4"/>
  <c r="M334" i="4"/>
  <c r="F334" i="4"/>
  <c r="H334" i="4"/>
  <c r="C342" i="4"/>
  <c r="H342" i="4"/>
  <c r="L342" i="4"/>
  <c r="F342" i="4"/>
  <c r="E356" i="4"/>
  <c r="J356" i="4"/>
  <c r="H356" i="4"/>
  <c r="C356" i="4"/>
  <c r="F370" i="4"/>
  <c r="G370" i="4"/>
  <c r="L370" i="4"/>
  <c r="E370" i="4"/>
  <c r="M370" i="4"/>
  <c r="H370" i="4"/>
  <c r="H409" i="4"/>
  <c r="G409" i="4"/>
  <c r="E409" i="4"/>
  <c r="L409" i="4"/>
  <c r="J409" i="4"/>
  <c r="H456" i="4"/>
  <c r="J456" i="4"/>
  <c r="L456" i="4"/>
  <c r="E456" i="4"/>
  <c r="G456" i="4"/>
  <c r="F456" i="4"/>
  <c r="E470" i="4"/>
  <c r="J470" i="4"/>
  <c r="I470" i="4"/>
  <c r="H470" i="4"/>
  <c r="C470" i="4"/>
  <c r="L470" i="4"/>
  <c r="F470" i="4"/>
  <c r="G470" i="4"/>
  <c r="L593" i="4"/>
  <c r="J593" i="4"/>
  <c r="E593" i="4"/>
  <c r="F593" i="4"/>
  <c r="M593" i="4"/>
  <c r="D595" i="4"/>
  <c r="I595" i="4"/>
  <c r="L595" i="4"/>
  <c r="M595" i="4"/>
  <c r="G595" i="4"/>
  <c r="J264" i="4"/>
  <c r="I264" i="4"/>
  <c r="C320" i="4"/>
  <c r="H320" i="4"/>
  <c r="F354" i="4"/>
  <c r="I354" i="4"/>
  <c r="I364" i="4"/>
  <c r="J364" i="4"/>
  <c r="F378" i="4"/>
  <c r="I378" i="4"/>
  <c r="J416" i="4"/>
  <c r="G416" i="4"/>
  <c r="L453" i="4"/>
  <c r="H453" i="4"/>
  <c r="E460" i="4"/>
  <c r="I460" i="4"/>
  <c r="J460" i="4"/>
  <c r="D476" i="4"/>
  <c r="I476" i="4"/>
  <c r="J476" i="4"/>
  <c r="E498" i="4"/>
  <c r="J498" i="4"/>
  <c r="I498" i="4"/>
  <c r="H498" i="4"/>
  <c r="C551" i="4"/>
  <c r="L551" i="4"/>
  <c r="C554" i="4"/>
  <c r="H554" i="4"/>
  <c r="I250" i="4"/>
  <c r="J301" i="4"/>
  <c r="F351" i="4"/>
  <c r="F383" i="4"/>
  <c r="C443" i="4"/>
  <c r="E458" i="4"/>
  <c r="G481" i="4"/>
  <c r="G509" i="4"/>
  <c r="F237" i="4"/>
  <c r="M237" i="4"/>
  <c r="J365" i="4"/>
  <c r="I365" i="4"/>
  <c r="F379" i="4"/>
  <c r="I379" i="4"/>
  <c r="M379" i="4"/>
  <c r="C442" i="4"/>
  <c r="H442" i="4"/>
  <c r="I463" i="4"/>
  <c r="J463" i="4"/>
  <c r="E463" i="4"/>
  <c r="C533" i="4"/>
  <c r="H533" i="4"/>
  <c r="B12" i="4"/>
  <c r="L12" i="4"/>
  <c r="C422" i="4"/>
  <c r="M422" i="4"/>
  <c r="M582" i="4"/>
  <c r="J368" i="4"/>
  <c r="J611" i="4"/>
  <c r="E324" i="5"/>
  <c r="L187" i="5"/>
  <c r="E187" i="5"/>
  <c r="N50" i="5"/>
  <c r="J50" i="5"/>
  <c r="J114" i="5"/>
  <c r="B114" i="5"/>
  <c r="H114" i="5"/>
  <c r="L114" i="5"/>
  <c r="I114" i="5"/>
  <c r="E114" i="5"/>
  <c r="E470" i="5"/>
  <c r="C470" i="5"/>
  <c r="P470" i="5"/>
  <c r="G470" i="5"/>
  <c r="H43" i="5"/>
  <c r="B60" i="5"/>
  <c r="E60" i="5"/>
  <c r="L60" i="5"/>
  <c r="N60" i="5"/>
  <c r="F60" i="5"/>
  <c r="C60" i="5"/>
  <c r="K203" i="5"/>
  <c r="G203" i="5"/>
  <c r="L203" i="5"/>
  <c r="C203" i="5"/>
  <c r="F203" i="5"/>
  <c r="E203" i="5"/>
  <c r="D203" i="5"/>
  <c r="H397" i="5"/>
  <c r="B166" i="5"/>
  <c r="O166" i="5"/>
  <c r="N403" i="5"/>
  <c r="L403" i="5"/>
  <c r="M403" i="5"/>
  <c r="K403" i="5"/>
  <c r="H403" i="5"/>
  <c r="F403" i="5"/>
  <c r="J403" i="5"/>
  <c r="O403" i="5"/>
  <c r="E403" i="5"/>
  <c r="K20" i="5"/>
  <c r="D20" i="5"/>
  <c r="L20" i="5"/>
  <c r="F197" i="5"/>
  <c r="D197" i="5"/>
  <c r="H30" i="5"/>
  <c r="C65" i="5"/>
  <c r="N317" i="5"/>
  <c r="B560" i="5"/>
  <c r="E560" i="5"/>
  <c r="L117" i="5"/>
  <c r="H117" i="5"/>
  <c r="M21" i="5"/>
  <c r="D230" i="5"/>
  <c r="M230" i="5"/>
  <c r="O470" i="5"/>
  <c r="F187" i="5"/>
  <c r="M114" i="5"/>
  <c r="G114" i="5"/>
  <c r="D65" i="5"/>
  <c r="B65" i="5"/>
  <c r="P65" i="5"/>
  <c r="N169" i="5"/>
  <c r="B501" i="5"/>
  <c r="G540" i="5"/>
  <c r="H92" i="5"/>
  <c r="G453" i="5"/>
  <c r="H560" i="5"/>
  <c r="M560" i="5"/>
  <c r="G38" i="5"/>
  <c r="M43" i="5"/>
  <c r="H324" i="5"/>
  <c r="J117" i="5"/>
  <c r="D117" i="5"/>
  <c r="O117" i="5"/>
  <c r="F117" i="5"/>
  <c r="G21" i="5"/>
  <c r="H21" i="5"/>
  <c r="O230" i="5"/>
  <c r="F230" i="5"/>
  <c r="L230" i="5"/>
  <c r="G205" i="5"/>
  <c r="D205" i="5"/>
  <c r="E205" i="5"/>
  <c r="J205" i="5"/>
  <c r="K187" i="5"/>
  <c r="G187" i="5"/>
  <c r="O187" i="5"/>
  <c r="N519" i="5"/>
  <c r="N280" i="5"/>
  <c r="G324" i="5"/>
  <c r="D50" i="5"/>
  <c r="K39" i="5"/>
  <c r="N39" i="5"/>
  <c r="N470" i="5"/>
  <c r="B203" i="5"/>
  <c r="O114" i="5"/>
  <c r="E39" i="5"/>
  <c r="O46" i="5"/>
  <c r="I46" i="5"/>
  <c r="D46" i="5"/>
  <c r="E46" i="5"/>
  <c r="N46" i="5"/>
  <c r="J46" i="5"/>
  <c r="F46" i="5"/>
  <c r="L46" i="5"/>
  <c r="O215" i="5"/>
  <c r="L215" i="5"/>
  <c r="P57" i="5"/>
  <c r="J93" i="5"/>
  <c r="G93" i="5"/>
  <c r="H24" i="5"/>
  <c r="I24" i="5"/>
  <c r="F39" i="5"/>
  <c r="J39" i="5"/>
  <c r="H39" i="5"/>
  <c r="P39" i="5"/>
  <c r="M39" i="5"/>
  <c r="J600" i="5"/>
  <c r="D137" i="5"/>
  <c r="I137" i="5"/>
  <c r="J137" i="5"/>
  <c r="B137" i="5"/>
  <c r="E89" i="5"/>
  <c r="K65" i="5"/>
  <c r="M65" i="5"/>
  <c r="O566" i="5"/>
  <c r="B324" i="5"/>
  <c r="N117" i="5"/>
  <c r="C117" i="5"/>
  <c r="L21" i="5"/>
  <c r="J21" i="5"/>
  <c r="N230" i="5"/>
  <c r="P187" i="5"/>
  <c r="B187" i="5"/>
  <c r="H50" i="5"/>
  <c r="F21" i="5"/>
  <c r="J453" i="5"/>
  <c r="G46" i="5"/>
  <c r="N114" i="5"/>
  <c r="P114" i="5"/>
  <c r="K46" i="5"/>
  <c r="H65" i="5"/>
  <c r="J65" i="5"/>
  <c r="E65" i="5"/>
  <c r="H317" i="5"/>
  <c r="K169" i="5"/>
  <c r="G501" i="5"/>
  <c r="F501" i="5"/>
  <c r="N21" i="5"/>
  <c r="P560" i="5"/>
  <c r="K560" i="5"/>
  <c r="P215" i="5"/>
  <c r="C215" i="5"/>
  <c r="M117" i="5"/>
  <c r="E117" i="5"/>
  <c r="P117" i="5"/>
  <c r="B21" i="5"/>
  <c r="J230" i="5"/>
  <c r="I230" i="5"/>
  <c r="B230" i="5"/>
  <c r="P205" i="5"/>
  <c r="N205" i="5"/>
  <c r="D187" i="5"/>
  <c r="N187" i="5"/>
  <c r="G280" i="5"/>
  <c r="C50" i="5"/>
  <c r="B39" i="5"/>
  <c r="D470" i="5"/>
  <c r="J76" i="5"/>
  <c r="H453" i="5"/>
  <c r="I600" i="5"/>
  <c r="L470" i="5"/>
  <c r="I470" i="5"/>
  <c r="H46" i="5"/>
  <c r="G60" i="5"/>
  <c r="H203" i="5"/>
  <c r="J203" i="5"/>
  <c r="B46" i="5"/>
  <c r="B403" i="5"/>
  <c r="K48" i="5"/>
  <c r="D48" i="5"/>
  <c r="B48" i="5"/>
  <c r="L48" i="5"/>
  <c r="N48" i="5"/>
  <c r="C48" i="5"/>
  <c r="E48" i="5"/>
  <c r="H48" i="5"/>
  <c r="O48" i="5"/>
  <c r="H87" i="5"/>
  <c r="G87" i="5"/>
  <c r="B87" i="5"/>
  <c r="P87" i="5"/>
  <c r="D242" i="5"/>
  <c r="J242" i="5"/>
  <c r="L242" i="5"/>
  <c r="E242" i="5"/>
  <c r="B242" i="5"/>
  <c r="F242" i="5"/>
  <c r="I437" i="5"/>
  <c r="P232" i="5"/>
  <c r="F232" i="5"/>
  <c r="E232" i="5"/>
  <c r="O437" i="5"/>
  <c r="F16" i="5"/>
  <c r="I67" i="5"/>
  <c r="P116" i="5"/>
  <c r="E169" i="5"/>
  <c r="J67" i="5"/>
  <c r="B169" i="5"/>
  <c r="G47" i="5"/>
  <c r="F42" i="5"/>
  <c r="B42" i="5"/>
  <c r="I42" i="5"/>
  <c r="C42" i="5"/>
  <c r="D42" i="5"/>
  <c r="J42" i="5"/>
  <c r="L42" i="5"/>
  <c r="H42" i="5"/>
  <c r="G42" i="5"/>
  <c r="M42" i="5"/>
  <c r="P42" i="5"/>
  <c r="O267" i="5"/>
  <c r="G267" i="5"/>
  <c r="L267" i="5"/>
  <c r="F267" i="5"/>
  <c r="E267" i="5"/>
  <c r="N267" i="5"/>
  <c r="J267" i="5"/>
  <c r="F147" i="5"/>
  <c r="J147" i="5"/>
  <c r="C147" i="5"/>
  <c r="G147" i="5"/>
  <c r="M147" i="5"/>
  <c r="K312" i="5"/>
  <c r="K101" i="5"/>
  <c r="N101" i="5"/>
  <c r="B101" i="5"/>
  <c r="G101" i="5"/>
  <c r="L101" i="5"/>
  <c r="M101" i="5"/>
  <c r="C191" i="5"/>
  <c r="G191" i="5"/>
  <c r="D191" i="5"/>
  <c r="J191" i="5"/>
  <c r="M191" i="5"/>
  <c r="K191" i="5"/>
  <c r="P438" i="5"/>
  <c r="L153" i="5"/>
  <c r="P153" i="5"/>
  <c r="B220" i="5"/>
  <c r="I220" i="5"/>
  <c r="C220" i="5"/>
  <c r="O220" i="5"/>
  <c r="M220" i="5"/>
  <c r="E220" i="5"/>
  <c r="N472" i="5"/>
  <c r="C560" i="5"/>
  <c r="G560" i="5"/>
  <c r="D560" i="5"/>
  <c r="J560" i="5"/>
  <c r="O560" i="5"/>
  <c r="O279" i="5"/>
  <c r="H279" i="5"/>
  <c r="O86" i="5"/>
  <c r="J86" i="5"/>
  <c r="G86" i="5"/>
  <c r="P86" i="5"/>
  <c r="L86" i="5"/>
  <c r="I86" i="5"/>
  <c r="N86" i="5"/>
  <c r="B86" i="5"/>
  <c r="E86" i="5"/>
  <c r="C86" i="5"/>
  <c r="M86" i="5"/>
  <c r="F86" i="5"/>
  <c r="D86" i="5"/>
  <c r="H86" i="5"/>
  <c r="K86" i="5"/>
  <c r="P457" i="5"/>
  <c r="I457" i="5"/>
  <c r="J457" i="5"/>
  <c r="L437" i="5"/>
  <c r="E437" i="5"/>
  <c r="B437" i="5"/>
  <c r="D437" i="5"/>
  <c r="M437" i="5"/>
  <c r="C437" i="5"/>
  <c r="O13" i="5"/>
  <c r="P13" i="5"/>
  <c r="K595" i="5"/>
  <c r="E595" i="5"/>
  <c r="O390" i="5"/>
  <c r="L390" i="5"/>
  <c r="M304" i="5"/>
  <c r="P304" i="5"/>
  <c r="K304" i="5"/>
  <c r="B304" i="5"/>
  <c r="H270" i="5"/>
  <c r="M270" i="5"/>
  <c r="L270" i="5"/>
  <c r="I270" i="5"/>
  <c r="J270" i="5"/>
  <c r="F270" i="5"/>
  <c r="K270" i="5"/>
  <c r="D270" i="5"/>
  <c r="N270" i="5"/>
  <c r="O270" i="5"/>
  <c r="E270" i="5"/>
  <c r="P270" i="5"/>
  <c r="C270" i="5"/>
  <c r="G270" i="5"/>
  <c r="B270" i="5"/>
  <c r="F68" i="5"/>
  <c r="I68" i="5"/>
  <c r="J60" i="5"/>
  <c r="I60" i="5"/>
  <c r="M60" i="5"/>
  <c r="F309" i="5"/>
  <c r="B309" i="5"/>
  <c r="L309" i="5"/>
  <c r="K309" i="5"/>
  <c r="M309" i="5"/>
  <c r="O309" i="5"/>
  <c r="I309" i="5"/>
  <c r="P309" i="5"/>
  <c r="N309" i="5"/>
  <c r="J309" i="5"/>
  <c r="G309" i="5"/>
  <c r="L594" i="5"/>
  <c r="F594" i="5"/>
  <c r="K495" i="5"/>
  <c r="N495" i="5"/>
  <c r="P495" i="5"/>
  <c r="O495" i="5"/>
  <c r="O20" i="5"/>
  <c r="C20" i="5"/>
  <c r="P24" i="5"/>
  <c r="F169" i="5"/>
  <c r="H16" i="5"/>
  <c r="H267" i="5"/>
  <c r="K267" i="5"/>
  <c r="F18" i="5"/>
  <c r="K125" i="5"/>
  <c r="P101" i="5"/>
  <c r="G18" i="5"/>
  <c r="E67" i="5"/>
  <c r="J87" i="5"/>
  <c r="K87" i="5"/>
  <c r="L24" i="5"/>
  <c r="D76" i="5"/>
  <c r="E50" i="5"/>
  <c r="O169" i="5"/>
  <c r="F560" i="5"/>
  <c r="C24" i="5"/>
  <c r="M24" i="5"/>
  <c r="B300" i="5"/>
  <c r="F300" i="5"/>
  <c r="I560" i="5"/>
  <c r="J472" i="5"/>
  <c r="P169" i="5"/>
  <c r="K116" i="5"/>
  <c r="H76" i="5"/>
  <c r="G169" i="5"/>
  <c r="N16" i="5"/>
  <c r="G50" i="5"/>
  <c r="P50" i="5"/>
  <c r="K300" i="5"/>
  <c r="F87" i="5"/>
  <c r="M267" i="5"/>
  <c r="B267" i="5"/>
  <c r="J200" i="5"/>
  <c r="M144" i="5"/>
  <c r="E438" i="5"/>
  <c r="I18" i="5"/>
  <c r="B200" i="5"/>
  <c r="L18" i="5"/>
  <c r="I551" i="5"/>
  <c r="D125" i="5"/>
  <c r="H125" i="5"/>
  <c r="J101" i="5"/>
  <c r="C101" i="5"/>
  <c r="G220" i="5"/>
  <c r="L16" i="5"/>
  <c r="L44" i="5"/>
  <c r="K44" i="5"/>
  <c r="K144" i="5"/>
  <c r="H144" i="5"/>
  <c r="E200" i="5"/>
  <c r="B18" i="5"/>
  <c r="M455" i="5"/>
  <c r="P102" i="5"/>
  <c r="O200" i="5"/>
  <c r="M231" i="5"/>
  <c r="N522" i="5"/>
  <c r="D87" i="5"/>
  <c r="N67" i="5"/>
  <c r="C67" i="5"/>
  <c r="J169" i="5"/>
  <c r="C284" i="5"/>
  <c r="G67" i="5"/>
  <c r="M67" i="5"/>
  <c r="P67" i="5"/>
  <c r="H67" i="5"/>
  <c r="G393" i="5"/>
  <c r="P393" i="5"/>
  <c r="K393" i="5"/>
  <c r="B393" i="5"/>
  <c r="D393" i="5"/>
  <c r="L393" i="5"/>
  <c r="O393" i="5"/>
  <c r="E393" i="5"/>
  <c r="N393" i="5"/>
  <c r="M393" i="5"/>
  <c r="F393" i="5"/>
  <c r="H393" i="5"/>
  <c r="J393" i="5"/>
  <c r="C393" i="5"/>
  <c r="I393" i="5"/>
  <c r="N569" i="5"/>
  <c r="I569" i="5"/>
  <c r="H569" i="5"/>
  <c r="E569" i="5"/>
  <c r="C569" i="5"/>
  <c r="D569" i="5"/>
  <c r="L569" i="5"/>
  <c r="J569" i="5"/>
  <c r="G569" i="5"/>
  <c r="O569" i="5"/>
  <c r="P569" i="5"/>
  <c r="F569" i="5"/>
  <c r="C283" i="5"/>
  <c r="N283" i="5"/>
  <c r="K283" i="5"/>
  <c r="I466" i="5"/>
  <c r="N197" i="5"/>
  <c r="K197" i="5"/>
  <c r="B197" i="5"/>
  <c r="P197" i="5"/>
  <c r="I197" i="5"/>
  <c r="E197" i="5"/>
  <c r="O197" i="5"/>
  <c r="I39" i="5"/>
  <c r="D396" i="5"/>
  <c r="O396" i="5"/>
  <c r="F396" i="5"/>
  <c r="P396" i="5"/>
  <c r="N566" i="5"/>
  <c r="B600" i="5"/>
  <c r="M600" i="5"/>
  <c r="I93" i="5"/>
  <c r="L93" i="5"/>
  <c r="C93" i="5"/>
  <c r="M93" i="5"/>
  <c r="E93" i="5"/>
  <c r="G554" i="5"/>
  <c r="E554" i="5"/>
  <c r="O554" i="5"/>
  <c r="F554" i="5"/>
  <c r="E16" i="5"/>
  <c r="I169" i="5"/>
  <c r="G16" i="5"/>
  <c r="C18" i="5"/>
  <c r="P125" i="5"/>
  <c r="H101" i="5"/>
  <c r="F101" i="5"/>
  <c r="B16" i="5"/>
  <c r="D18" i="5"/>
  <c r="P455" i="5"/>
  <c r="O67" i="5"/>
  <c r="B67" i="5"/>
  <c r="M87" i="5"/>
  <c r="E87" i="5"/>
  <c r="J300" i="5"/>
  <c r="C169" i="5"/>
  <c r="L560" i="5"/>
  <c r="O24" i="5"/>
  <c r="N560" i="5"/>
  <c r="I472" i="5"/>
  <c r="H169" i="5"/>
  <c r="P16" i="5"/>
  <c r="B50" i="5"/>
  <c r="K50" i="5"/>
  <c r="D267" i="5"/>
  <c r="H438" i="5"/>
  <c r="G438" i="5"/>
  <c r="E551" i="5"/>
  <c r="O101" i="5"/>
  <c r="E101" i="5"/>
  <c r="H220" i="5"/>
  <c r="K220" i="5"/>
  <c r="G44" i="5"/>
  <c r="J144" i="5"/>
  <c r="I200" i="5"/>
  <c r="L200" i="5"/>
  <c r="B515" i="5"/>
  <c r="N438" i="5"/>
  <c r="D67" i="5"/>
  <c r="F67" i="5"/>
  <c r="L67" i="5"/>
  <c r="I284" i="5"/>
  <c r="D284" i="5"/>
  <c r="M124" i="5"/>
  <c r="I124" i="5"/>
  <c r="J121" i="5"/>
  <c r="F121" i="5"/>
  <c r="K121" i="5"/>
  <c r="G526" i="5"/>
  <c r="O555" i="5"/>
  <c r="H555" i="5"/>
  <c r="P555" i="5"/>
  <c r="J555" i="5"/>
  <c r="L555" i="5"/>
  <c r="N555" i="5"/>
  <c r="D555" i="5"/>
  <c r="M555" i="5"/>
  <c r="C555" i="5"/>
  <c r="B555" i="5"/>
  <c r="K555" i="5"/>
  <c r="G555" i="5"/>
  <c r="E555" i="5"/>
  <c r="F555" i="5"/>
  <c r="I555" i="5"/>
  <c r="D33" i="5"/>
  <c r="P33" i="5"/>
  <c r="C33" i="5"/>
  <c r="F33" i="5"/>
  <c r="K33" i="5"/>
  <c r="M33" i="5"/>
  <c r="I33" i="5"/>
  <c r="L33" i="5"/>
  <c r="N33" i="5"/>
  <c r="J33" i="5"/>
  <c r="O33" i="5"/>
  <c r="H33" i="5"/>
  <c r="G33" i="5"/>
  <c r="E33" i="5"/>
  <c r="B33" i="5"/>
  <c r="M331" i="5"/>
  <c r="L331" i="5"/>
  <c r="O331" i="5"/>
  <c r="C331" i="5"/>
  <c r="G190" i="5"/>
  <c r="F190" i="5"/>
  <c r="I190" i="5"/>
  <c r="M190" i="5"/>
  <c r="E190" i="5"/>
  <c r="L190" i="5"/>
  <c r="K190" i="5"/>
  <c r="H190" i="5"/>
  <c r="C212" i="5"/>
  <c r="L212" i="5"/>
  <c r="I212" i="5"/>
  <c r="G416" i="5"/>
  <c r="G232" i="5"/>
  <c r="L232" i="5"/>
  <c r="H232" i="5"/>
  <c r="C232" i="5"/>
  <c r="J232" i="5"/>
  <c r="K232" i="5"/>
  <c r="B232" i="5"/>
  <c r="G106" i="5"/>
  <c r="H106" i="5"/>
  <c r="O106" i="5"/>
  <c r="B106" i="5"/>
  <c r="I106" i="5"/>
  <c r="K106" i="5"/>
  <c r="D106" i="5"/>
  <c r="F537" i="5"/>
  <c r="H537" i="5"/>
  <c r="L369" i="5"/>
  <c r="G369" i="5"/>
  <c r="P369" i="5"/>
  <c r="H369" i="5"/>
  <c r="F299" i="5"/>
  <c r="G299" i="5"/>
  <c r="E99" i="5"/>
  <c r="N99" i="5"/>
  <c r="F365" i="5"/>
  <c r="O365" i="5"/>
  <c r="E365" i="5"/>
  <c r="L25" i="5"/>
  <c r="P25" i="5"/>
  <c r="B25" i="5"/>
  <c r="H248" i="5"/>
  <c r="M248" i="5"/>
  <c r="E248" i="5"/>
  <c r="N94" i="5"/>
  <c r="M94" i="5"/>
  <c r="J22" i="5"/>
  <c r="D22" i="5"/>
  <c r="M22" i="5"/>
  <c r="B22" i="5"/>
  <c r="L237" i="5"/>
  <c r="D237" i="5"/>
  <c r="K237" i="5"/>
  <c r="G237" i="5"/>
  <c r="B237" i="5"/>
  <c r="N237" i="5"/>
  <c r="C237" i="5"/>
  <c r="E550" i="5"/>
  <c r="I550" i="5"/>
  <c r="J550" i="5"/>
  <c r="O550" i="5"/>
  <c r="I166" i="5"/>
  <c r="F47" i="5"/>
  <c r="I524" i="5"/>
  <c r="E334" i="5"/>
  <c r="L524" i="5"/>
  <c r="E524" i="5"/>
  <c r="O122" i="5"/>
  <c r="L122" i="5"/>
  <c r="M122" i="5"/>
  <c r="B122" i="5"/>
  <c r="C122" i="5"/>
  <c r="K122" i="5"/>
  <c r="J122" i="5"/>
  <c r="F122" i="5"/>
  <c r="G122" i="5"/>
  <c r="E122" i="5"/>
  <c r="I122" i="5"/>
  <c r="K558" i="5"/>
  <c r="L558" i="5"/>
  <c r="C558" i="5"/>
  <c r="N24" i="5"/>
  <c r="J24" i="5"/>
  <c r="C185" i="5"/>
  <c r="I125" i="5"/>
  <c r="G125" i="5"/>
  <c r="J125" i="5"/>
  <c r="O536" i="5"/>
  <c r="N32" i="5"/>
  <c r="K32" i="5"/>
  <c r="F32" i="5"/>
  <c r="I32" i="5"/>
  <c r="O32" i="5"/>
  <c r="G32" i="5"/>
  <c r="D32" i="5"/>
  <c r="B32" i="5"/>
  <c r="M32" i="5"/>
  <c r="P32" i="5"/>
  <c r="E32" i="5"/>
  <c r="J32" i="5"/>
  <c r="H32" i="5"/>
  <c r="L32" i="5"/>
  <c r="C32" i="5"/>
  <c r="E158" i="5"/>
  <c r="I158" i="5"/>
  <c r="C476" i="5"/>
  <c r="J476" i="5"/>
  <c r="I476" i="5"/>
  <c r="O476" i="5"/>
  <c r="H476" i="5"/>
  <c r="P476" i="5"/>
  <c r="L476" i="5"/>
  <c r="B476" i="5"/>
  <c r="K476" i="5"/>
  <c r="D476" i="5"/>
  <c r="F476" i="5"/>
  <c r="N476" i="5"/>
  <c r="G476" i="5"/>
  <c r="M476" i="5"/>
  <c r="E476" i="5"/>
  <c r="I97" i="5"/>
  <c r="H97" i="5"/>
  <c r="P97" i="5"/>
  <c r="D97" i="5"/>
  <c r="K97" i="5"/>
  <c r="C97" i="5"/>
  <c r="L97" i="5"/>
  <c r="B97" i="5"/>
  <c r="K18" i="5"/>
  <c r="E18" i="5"/>
  <c r="N18" i="5"/>
  <c r="O18" i="5"/>
  <c r="C244" i="5"/>
  <c r="N213" i="5"/>
  <c r="P213" i="5"/>
  <c r="E213" i="5"/>
  <c r="D213" i="5"/>
  <c r="F146" i="5"/>
  <c r="I334" i="5"/>
  <c r="C166" i="5"/>
  <c r="H524" i="5"/>
  <c r="D124" i="5"/>
  <c r="H177" i="5"/>
  <c r="E177" i="5"/>
  <c r="K177" i="5"/>
  <c r="O177" i="5"/>
  <c r="M177" i="5"/>
  <c r="L177" i="5"/>
  <c r="C177" i="5"/>
  <c r="G177" i="5"/>
  <c r="B177" i="5"/>
  <c r="D177" i="5"/>
  <c r="J177" i="5"/>
  <c r="M102" i="5"/>
  <c r="D546" i="5"/>
  <c r="C546" i="5"/>
  <c r="J546" i="5"/>
  <c r="N406" i="5"/>
  <c r="F406" i="5"/>
  <c r="J406" i="5"/>
  <c r="P406" i="5"/>
  <c r="B406" i="5"/>
  <c r="L406" i="5"/>
  <c r="M406" i="5"/>
  <c r="G406" i="5"/>
  <c r="I406" i="5"/>
  <c r="E406" i="5"/>
  <c r="O406" i="5"/>
  <c r="C406" i="5"/>
  <c r="D406" i="5"/>
  <c r="H406" i="5"/>
  <c r="K406" i="5"/>
  <c r="J111" i="5"/>
  <c r="H111" i="5"/>
  <c r="F522" i="5"/>
  <c r="F44" i="5"/>
  <c r="J44" i="5"/>
  <c r="B44" i="5"/>
  <c r="E44" i="5"/>
  <c r="N44" i="5"/>
  <c r="D44" i="5"/>
  <c r="O467" i="5"/>
  <c r="B467" i="5"/>
  <c r="F467" i="5"/>
  <c r="P467" i="5"/>
  <c r="G300" i="5"/>
  <c r="O300" i="5"/>
  <c r="G551" i="5"/>
  <c r="L166" i="5"/>
  <c r="E166" i="5"/>
  <c r="L47" i="5"/>
  <c r="E139" i="5"/>
  <c r="P139" i="5"/>
  <c r="I105" i="5"/>
  <c r="K4" i="5"/>
  <c r="C4" i="5"/>
  <c r="O4" i="5"/>
  <c r="D4" i="5"/>
  <c r="N53" i="5"/>
  <c r="F379" i="5"/>
  <c r="I88" i="5"/>
  <c r="B72" i="5"/>
  <c r="C72" i="5"/>
  <c r="M72" i="5"/>
  <c r="J72" i="5"/>
  <c r="L72" i="5"/>
  <c r="N72" i="5"/>
  <c r="K72" i="5"/>
  <c r="D72" i="5"/>
  <c r="H72" i="5"/>
  <c r="C514" i="5"/>
  <c r="M514" i="5"/>
  <c r="P514" i="5"/>
  <c r="I514" i="5"/>
  <c r="E514" i="5"/>
  <c r="J514" i="5"/>
  <c r="N514" i="5"/>
  <c r="G514" i="5"/>
  <c r="L514" i="5"/>
  <c r="D514" i="5"/>
  <c r="F514" i="5"/>
  <c r="O514" i="5"/>
  <c r="B514" i="5"/>
  <c r="K514" i="5"/>
  <c r="J581" i="5"/>
  <c r="B581" i="5"/>
  <c r="D139" i="5"/>
  <c r="L139" i="5"/>
  <c r="C51" i="5"/>
  <c r="I207" i="5"/>
  <c r="J207" i="5"/>
  <c r="C12" i="4"/>
  <c r="A2" i="5"/>
  <c r="J12" i="4"/>
  <c r="G12" i="4"/>
  <c r="M12" i="4"/>
  <c r="F12" i="4"/>
  <c r="O61" i="5"/>
  <c r="J61" i="5"/>
  <c r="B61" i="5"/>
  <c r="M61" i="5"/>
  <c r="H61" i="5"/>
  <c r="K61" i="5"/>
  <c r="P61" i="5"/>
  <c r="F61" i="5"/>
  <c r="G61" i="5"/>
  <c r="E61" i="5"/>
  <c r="L61" i="5"/>
  <c r="D61" i="5"/>
  <c r="C61" i="5"/>
  <c r="I61" i="5"/>
  <c r="N61" i="5"/>
  <c r="E521" i="5"/>
  <c r="G138" i="5"/>
  <c r="K138" i="5"/>
  <c r="L286" i="5"/>
  <c r="P286" i="5"/>
  <c r="C286" i="5"/>
  <c r="N286" i="5"/>
  <c r="D286" i="5"/>
  <c r="B286" i="5"/>
  <c r="O286" i="5"/>
  <c r="K286" i="5"/>
  <c r="F286" i="5"/>
  <c r="J286" i="5"/>
  <c r="H286" i="5"/>
  <c r="M286" i="5"/>
  <c r="I286" i="5"/>
  <c r="E286" i="5"/>
  <c r="G286" i="5"/>
  <c r="O150" i="5"/>
  <c r="H150" i="5"/>
  <c r="M150" i="5"/>
  <c r="K150" i="5"/>
  <c r="E150" i="5"/>
  <c r="N150" i="5"/>
  <c r="D150" i="5"/>
  <c r="L150" i="5"/>
  <c r="F150" i="5"/>
  <c r="G150" i="5"/>
  <c r="B150" i="5"/>
  <c r="C150" i="5"/>
  <c r="P150" i="5"/>
  <c r="I150" i="5"/>
  <c r="J150" i="5"/>
  <c r="J7" i="5"/>
  <c r="I7" i="5"/>
  <c r="C7" i="5"/>
  <c r="H7" i="5"/>
  <c r="O7" i="5"/>
  <c r="B7" i="5"/>
  <c r="M7" i="5"/>
  <c r="K563" i="5"/>
  <c r="H129" i="5"/>
  <c r="J10" i="5"/>
  <c r="H10" i="5"/>
  <c r="D156" i="5"/>
  <c r="E156" i="5"/>
  <c r="B156" i="5"/>
  <c r="K146" i="5"/>
  <c r="J146" i="5"/>
  <c r="E146" i="5"/>
  <c r="H146" i="5"/>
  <c r="H47" i="5"/>
  <c r="C139" i="5"/>
  <c r="P105" i="5"/>
  <c r="J593" i="5"/>
  <c r="M170" i="5"/>
  <c r="D170" i="5"/>
  <c r="K170" i="5"/>
  <c r="AK208" i="4"/>
  <c r="A198" i="5"/>
  <c r="O198" i="5"/>
  <c r="AK224" i="4"/>
  <c r="A214" i="5"/>
  <c r="I214" i="5"/>
  <c r="A269" i="5"/>
  <c r="AK279" i="4"/>
  <c r="A282" i="5"/>
  <c r="E282" i="5"/>
  <c r="AK292" i="4"/>
  <c r="AI332" i="4"/>
  <c r="AG332" i="4"/>
  <c r="AI343" i="4"/>
  <c r="AG343" i="4"/>
  <c r="A340" i="5"/>
  <c r="O340" i="5"/>
  <c r="AK350" i="4"/>
  <c r="AI355" i="4"/>
  <c r="AG355" i="4"/>
  <c r="AI360" i="4"/>
  <c r="AG360" i="4"/>
  <c r="AI394" i="4"/>
  <c r="AG394" i="4"/>
  <c r="AI399" i="4"/>
  <c r="AG399" i="4"/>
  <c r="AK409" i="4"/>
  <c r="A399" i="5"/>
  <c r="L399" i="5"/>
  <c r="AG419" i="4"/>
  <c r="AI419" i="4"/>
  <c r="A565" i="5"/>
  <c r="E565" i="5"/>
  <c r="AK575" i="4"/>
  <c r="G576" i="5"/>
  <c r="F444" i="5"/>
  <c r="P444" i="5"/>
  <c r="G185" i="5"/>
  <c r="M185" i="5"/>
  <c r="M76" i="5"/>
  <c r="E76" i="5"/>
  <c r="B76" i="5"/>
  <c r="L76" i="5"/>
  <c r="I76" i="5"/>
  <c r="C76" i="5"/>
  <c r="N76" i="5"/>
  <c r="O76" i="5"/>
  <c r="P76" i="5"/>
  <c r="G76" i="5"/>
  <c r="K76" i="5"/>
  <c r="F76" i="5"/>
  <c r="N279" i="5"/>
  <c r="E279" i="5"/>
  <c r="D279" i="5"/>
  <c r="B279" i="5"/>
  <c r="I138" i="5"/>
  <c r="N416" i="5"/>
  <c r="M384" i="5"/>
  <c r="P138" i="5"/>
  <c r="O135" i="5"/>
  <c r="F416" i="5"/>
  <c r="L138" i="5"/>
  <c r="J138" i="5"/>
  <c r="F138" i="5"/>
  <c r="B138" i="5"/>
  <c r="N138" i="5"/>
  <c r="D138" i="5"/>
  <c r="M138" i="5"/>
  <c r="H105" i="5"/>
  <c r="G105" i="5"/>
  <c r="B105" i="5"/>
  <c r="F105" i="5"/>
  <c r="M105" i="5"/>
  <c r="J105" i="5"/>
  <c r="J400" i="5"/>
  <c r="I135" i="5"/>
  <c r="M416" i="5"/>
  <c r="J416" i="5"/>
  <c r="I416" i="5"/>
  <c r="H416" i="5"/>
  <c r="L416" i="5"/>
  <c r="O416" i="5"/>
  <c r="P416" i="5"/>
  <c r="C416" i="5"/>
  <c r="M98" i="5"/>
  <c r="F98" i="5"/>
  <c r="L98" i="5"/>
  <c r="D98" i="5"/>
  <c r="P23" i="5"/>
  <c r="K23" i="5"/>
  <c r="B23" i="5"/>
  <c r="M23" i="5"/>
  <c r="L23" i="5"/>
  <c r="E23" i="5"/>
  <c r="I23" i="5"/>
  <c r="C23" i="5"/>
  <c r="J23" i="5"/>
  <c r="D23" i="5"/>
  <c r="O23" i="5"/>
  <c r="G23" i="5"/>
  <c r="F23" i="5"/>
  <c r="N23" i="5"/>
  <c r="A176" i="5"/>
  <c r="AK186" i="4"/>
  <c r="A181" i="5"/>
  <c r="AK191" i="4"/>
  <c r="AK204" i="4"/>
  <c r="A194" i="5"/>
  <c r="AK212" i="4"/>
  <c r="A202" i="5"/>
  <c r="C202" i="5"/>
  <c r="AK227" i="4"/>
  <c r="A217" i="5"/>
  <c r="A224" i="5"/>
  <c r="AK234" i="4"/>
  <c r="A278" i="5"/>
  <c r="B278" i="5"/>
  <c r="AK288" i="4"/>
  <c r="I289" i="5"/>
  <c r="N289" i="5"/>
  <c r="A303" i="5"/>
  <c r="AK313" i="4"/>
  <c r="P316" i="5"/>
  <c r="E316" i="5"/>
  <c r="AI326" i="4"/>
  <c r="AG326" i="4"/>
  <c r="AK342" i="4"/>
  <c r="A332" i="5"/>
  <c r="H332" i="5"/>
  <c r="A341" i="5"/>
  <c r="AK351" i="4"/>
  <c r="AG356" i="4"/>
  <c r="AI356" i="4"/>
  <c r="K384" i="5"/>
  <c r="G384" i="5"/>
  <c r="C384" i="5"/>
  <c r="N384" i="5"/>
  <c r="F384" i="5"/>
  <c r="D384" i="5"/>
  <c r="O384" i="5"/>
  <c r="H384" i="5"/>
  <c r="E384" i="5"/>
  <c r="B384" i="5"/>
  <c r="P384" i="5"/>
  <c r="J384" i="5"/>
  <c r="A387" i="5"/>
  <c r="L387" i="5"/>
  <c r="AK397" i="4"/>
  <c r="AG400" i="4"/>
  <c r="AI400" i="4"/>
  <c r="AI575" i="4"/>
  <c r="AG575" i="4"/>
  <c r="AI583" i="4"/>
  <c r="AG583" i="4"/>
  <c r="H379" i="5"/>
  <c r="H88" i="5"/>
  <c r="O88" i="5"/>
  <c r="D88" i="5"/>
  <c r="K88" i="5"/>
  <c r="K43" i="5"/>
  <c r="O43" i="5"/>
  <c r="L43" i="5"/>
  <c r="J43" i="5"/>
  <c r="E43" i="5"/>
  <c r="D43" i="5"/>
  <c r="B43" i="5"/>
  <c r="F43" i="5"/>
  <c r="I43" i="5"/>
  <c r="N43" i="5"/>
  <c r="O501" i="5"/>
  <c r="D501" i="5"/>
  <c r="C501" i="5"/>
  <c r="P501" i="5"/>
  <c r="I501" i="5"/>
  <c r="H501" i="5"/>
  <c r="J501" i="5"/>
  <c r="K501" i="5"/>
  <c r="M501" i="5"/>
  <c r="L501" i="5"/>
  <c r="N501" i="5"/>
  <c r="E501" i="5"/>
  <c r="M172" i="5"/>
  <c r="B172" i="5"/>
  <c r="C172" i="5"/>
  <c r="D172" i="5"/>
  <c r="J172" i="5"/>
  <c r="N172" i="5"/>
  <c r="K438" i="5"/>
  <c r="C438" i="5"/>
  <c r="M438" i="5"/>
  <c r="J438" i="5"/>
  <c r="O438" i="5"/>
  <c r="F438" i="5"/>
  <c r="I438" i="5"/>
  <c r="B438" i="5"/>
  <c r="L438" i="5"/>
  <c r="K105" i="5"/>
  <c r="D105" i="5"/>
  <c r="B416" i="5"/>
  <c r="F400" i="5"/>
  <c r="B98" i="5"/>
  <c r="H23" i="5"/>
  <c r="G593" i="5"/>
  <c r="O105" i="5"/>
  <c r="C138" i="5"/>
  <c r="O138" i="5"/>
  <c r="H138" i="5"/>
  <c r="E105" i="5"/>
  <c r="C105" i="5"/>
  <c r="O379" i="5"/>
  <c r="E416" i="5"/>
  <c r="K416" i="5"/>
  <c r="I98" i="5"/>
  <c r="G43" i="5"/>
  <c r="L384" i="5"/>
  <c r="A412" i="5"/>
  <c r="B412" i="5"/>
  <c r="AK394" i="4"/>
  <c r="C304" i="5"/>
  <c r="O304" i="5"/>
  <c r="P20" i="5"/>
  <c r="F20" i="5"/>
  <c r="E20" i="5"/>
  <c r="J20" i="5"/>
  <c r="H20" i="5"/>
  <c r="M261" i="5"/>
  <c r="G261" i="5"/>
  <c r="O261" i="5"/>
  <c r="N261" i="5"/>
  <c r="I261" i="5"/>
  <c r="H261" i="5"/>
  <c r="D261" i="5"/>
  <c r="C261" i="5"/>
  <c r="C28" i="5"/>
  <c r="J28" i="5"/>
  <c r="P28" i="5"/>
  <c r="M28" i="5"/>
  <c r="H28" i="5"/>
  <c r="D28" i="5"/>
  <c r="L28" i="5"/>
  <c r="E28" i="5"/>
  <c r="G28" i="5"/>
  <c r="I445" i="5"/>
  <c r="B445" i="5"/>
  <c r="F445" i="5"/>
  <c r="J445" i="5"/>
  <c r="G445" i="5"/>
  <c r="O445" i="5"/>
  <c r="K445" i="5"/>
  <c r="N445" i="5"/>
  <c r="D445" i="5"/>
  <c r="L445" i="5"/>
  <c r="H445" i="5"/>
  <c r="E584" i="5"/>
  <c r="A590" i="5"/>
  <c r="O590" i="5"/>
  <c r="AG611" i="4"/>
  <c r="AI611" i="4"/>
  <c r="B551" i="5"/>
  <c r="K284" i="5"/>
  <c r="J284" i="5"/>
  <c r="F220" i="5"/>
  <c r="N220" i="5"/>
  <c r="M13" i="5"/>
  <c r="L13" i="5"/>
  <c r="E13" i="5"/>
  <c r="N13" i="5"/>
  <c r="I13" i="5"/>
  <c r="J13" i="5"/>
  <c r="F13" i="5"/>
  <c r="G397" i="5"/>
  <c r="B390" i="5"/>
  <c r="I390" i="5"/>
  <c r="M68" i="5"/>
  <c r="E68" i="5"/>
  <c r="O68" i="5"/>
  <c r="K68" i="5"/>
  <c r="B68" i="5"/>
  <c r="H68" i="5"/>
  <c r="C68" i="5"/>
  <c r="N68" i="5"/>
  <c r="P143" i="5"/>
  <c r="F143" i="5"/>
  <c r="H143" i="5"/>
  <c r="G143" i="5"/>
  <c r="L143" i="5"/>
  <c r="K143" i="5"/>
  <c r="B143" i="5"/>
  <c r="I143" i="5"/>
  <c r="E143" i="5"/>
  <c r="D143" i="5"/>
  <c r="L163" i="5"/>
  <c r="N163" i="5"/>
  <c r="H163" i="5"/>
  <c r="F163" i="5"/>
  <c r="D163" i="5"/>
  <c r="B163" i="5"/>
  <c r="C163" i="5"/>
  <c r="AG18" i="4"/>
  <c r="AI26" i="4"/>
  <c r="AG26" i="4"/>
  <c r="AG57" i="4"/>
  <c r="AI57" i="4"/>
  <c r="AI68" i="4"/>
  <c r="AG68" i="4"/>
  <c r="AG82" i="4"/>
  <c r="AI82" i="4"/>
  <c r="AI110" i="4"/>
  <c r="AG110" i="4"/>
  <c r="AI127" i="4"/>
  <c r="AG127" i="4"/>
  <c r="AI130" i="4"/>
  <c r="AG130" i="4"/>
  <c r="AI138" i="4"/>
  <c r="AG138" i="4"/>
  <c r="AG158" i="4"/>
  <c r="AI158" i="4"/>
  <c r="AG182" i="4"/>
  <c r="AI182" i="4"/>
  <c r="AG190" i="4"/>
  <c r="AI190" i="4"/>
  <c r="AG195" i="4"/>
  <c r="AI195" i="4"/>
  <c r="AG207" i="4"/>
  <c r="AI207" i="4"/>
  <c r="AG213" i="4"/>
  <c r="AI213" i="4"/>
  <c r="AG223" i="4"/>
  <c r="AI223" i="4"/>
  <c r="AI229" i="4"/>
  <c r="AG229" i="4"/>
  <c r="AI250" i="4"/>
  <c r="AG250" i="4"/>
  <c r="AG257" i="4"/>
  <c r="AI257" i="4"/>
  <c r="AG265" i="4"/>
  <c r="AI265" i="4"/>
  <c r="AG274" i="4"/>
  <c r="AI274" i="4"/>
  <c r="AI281" i="4"/>
  <c r="AG281" i="4"/>
  <c r="AI311" i="4"/>
  <c r="AG311" i="4"/>
  <c r="A29" i="5"/>
  <c r="I29" i="5"/>
  <c r="AK39" i="4"/>
  <c r="A54" i="5"/>
  <c r="I54" i="5"/>
  <c r="AK64" i="4"/>
  <c r="I146" i="5"/>
  <c r="B146" i="5"/>
  <c r="D467" i="5"/>
  <c r="M467" i="5"/>
  <c r="G467" i="5"/>
  <c r="I467" i="5"/>
  <c r="I111" i="5"/>
  <c r="B47" i="5"/>
  <c r="P158" i="5"/>
  <c r="G146" i="5"/>
  <c r="H121" i="5"/>
  <c r="O121" i="5"/>
  <c r="H45" i="5"/>
  <c r="N20" i="5"/>
  <c r="K263" i="5"/>
  <c r="D304" i="5"/>
  <c r="H304" i="5"/>
  <c r="I304" i="5"/>
  <c r="N437" i="5"/>
  <c r="P437" i="5"/>
  <c r="F437" i="5"/>
  <c r="D457" i="5"/>
  <c r="H457" i="5"/>
  <c r="M146" i="5"/>
  <c r="E559" i="5"/>
  <c r="M20" i="5"/>
  <c r="E261" i="5"/>
  <c r="F28" i="5"/>
  <c r="I47" i="5"/>
  <c r="AK12" i="4"/>
  <c r="N28" i="5"/>
  <c r="C445" i="5"/>
  <c r="M263" i="5"/>
  <c r="C263" i="5"/>
  <c r="H263" i="5"/>
  <c r="P481" i="5"/>
  <c r="M481" i="5"/>
  <c r="H481" i="5"/>
  <c r="I481" i="5"/>
  <c r="J481" i="5"/>
  <c r="N481" i="5"/>
  <c r="F481" i="5"/>
  <c r="C481" i="5"/>
  <c r="O481" i="5"/>
  <c r="K481" i="5"/>
  <c r="D481" i="5"/>
  <c r="B592" i="5"/>
  <c r="K592" i="5"/>
  <c r="O592" i="5"/>
  <c r="F592" i="5"/>
  <c r="N592" i="5"/>
  <c r="J592" i="5"/>
  <c r="M592" i="5"/>
  <c r="AI607" i="4"/>
  <c r="AG607" i="4"/>
  <c r="AI608" i="4"/>
  <c r="AG608" i="4"/>
  <c r="P166" i="5"/>
  <c r="D166" i="5"/>
  <c r="G331" i="5"/>
  <c r="N331" i="5"/>
  <c r="B331" i="5"/>
  <c r="P331" i="5"/>
  <c r="F331" i="5"/>
  <c r="E212" i="5"/>
  <c r="K212" i="5"/>
  <c r="F212" i="5"/>
  <c r="P212" i="5"/>
  <c r="G204" i="5"/>
  <c r="M300" i="5"/>
  <c r="D300" i="5"/>
  <c r="O94" i="5"/>
  <c r="E94" i="5"/>
  <c r="J94" i="5"/>
  <c r="P18" i="5"/>
  <c r="J18" i="5"/>
  <c r="H18" i="5"/>
  <c r="L197" i="5"/>
  <c r="C197" i="5"/>
  <c r="J197" i="5"/>
  <c r="G197" i="5"/>
  <c r="O60" i="5"/>
  <c r="P60" i="5"/>
  <c r="D60" i="5"/>
  <c r="H60" i="5"/>
  <c r="K60" i="5"/>
  <c r="H554" i="5"/>
  <c r="B554" i="5"/>
  <c r="J554" i="5"/>
  <c r="C554" i="5"/>
  <c r="I554" i="5"/>
  <c r="O95" i="5"/>
  <c r="G436" i="5"/>
  <c r="O436" i="5"/>
  <c r="K436" i="5"/>
  <c r="M436" i="5"/>
  <c r="F436" i="5"/>
  <c r="C436" i="5"/>
  <c r="J436" i="5"/>
  <c r="P436" i="5"/>
  <c r="D363" i="5"/>
  <c r="H363" i="5"/>
  <c r="C363" i="5"/>
  <c r="E363" i="5"/>
  <c r="K363" i="5"/>
  <c r="I363" i="5"/>
  <c r="J363" i="5"/>
  <c r="K345" i="5"/>
  <c r="J345" i="5"/>
  <c r="P345" i="5"/>
  <c r="I345" i="5"/>
  <c r="O345" i="5"/>
  <c r="E345" i="5"/>
  <c r="H345" i="5"/>
  <c r="J395" i="5"/>
  <c r="F395" i="5"/>
  <c r="M395" i="5"/>
  <c r="H395" i="5"/>
  <c r="N395" i="5"/>
  <c r="K395" i="5"/>
  <c r="AI19" i="4"/>
  <c r="AG19" i="4"/>
  <c r="AI21" i="4"/>
  <c r="AG21" i="4"/>
  <c r="AG37" i="4"/>
  <c r="AI37" i="4"/>
  <c r="AI51" i="4"/>
  <c r="AG51" i="4"/>
  <c r="AG52" i="4"/>
  <c r="AI52" i="4"/>
  <c r="AG60" i="4"/>
  <c r="AI60" i="4"/>
  <c r="AG69" i="4"/>
  <c r="AI69" i="4"/>
  <c r="AG111" i="4"/>
  <c r="AI111" i="4"/>
  <c r="AG121" i="4"/>
  <c r="AI121" i="4"/>
  <c r="AG131" i="4"/>
  <c r="AI131" i="4"/>
  <c r="AG149" i="4"/>
  <c r="AI149" i="4"/>
  <c r="AI153" i="4"/>
  <c r="AG153" i="4"/>
  <c r="AI164" i="4"/>
  <c r="AG164" i="4"/>
  <c r="AG173" i="4"/>
  <c r="AI173" i="4"/>
  <c r="AI183" i="4"/>
  <c r="AG183" i="4"/>
  <c r="AG184" i="4"/>
  <c r="AI184" i="4"/>
  <c r="AG192" i="4"/>
  <c r="AI192" i="4"/>
  <c r="AI237" i="4"/>
  <c r="AG237" i="4"/>
  <c r="AG251" i="4"/>
  <c r="AI251" i="4"/>
  <c r="AG258" i="4"/>
  <c r="AI258" i="4"/>
  <c r="AG263" i="4"/>
  <c r="AI263" i="4"/>
  <c r="AI282" i="4"/>
  <c r="AI301" i="4"/>
  <c r="AG301" i="4"/>
  <c r="AI308" i="4"/>
  <c r="AG308" i="4"/>
  <c r="AK18" i="4"/>
  <c r="A8" i="5"/>
  <c r="I48" i="5"/>
  <c r="J48" i="5"/>
  <c r="P48" i="5"/>
  <c r="G48" i="5"/>
  <c r="O50" i="5"/>
  <c r="F50" i="5"/>
  <c r="I50" i="5"/>
  <c r="M50" i="5"/>
  <c r="L50" i="5"/>
  <c r="AK81" i="4"/>
  <c r="A71" i="5"/>
  <c r="I71" i="5"/>
  <c r="J159" i="5"/>
  <c r="E159" i="5"/>
  <c r="G159" i="5"/>
  <c r="I159" i="5"/>
  <c r="M159" i="5"/>
  <c r="F159" i="5"/>
  <c r="B159" i="5"/>
  <c r="H159" i="5"/>
  <c r="N159" i="5"/>
  <c r="O159" i="5"/>
  <c r="AK178" i="4"/>
  <c r="A168" i="5"/>
  <c r="A174" i="5"/>
  <c r="G174" i="5"/>
  <c r="AK184" i="4"/>
  <c r="A182" i="5"/>
  <c r="AK192" i="4"/>
  <c r="AK205" i="4"/>
  <c r="A195" i="5"/>
  <c r="AK209" i="4"/>
  <c r="A199" i="5"/>
  <c r="A218" i="5"/>
  <c r="L218" i="5"/>
  <c r="AK228" i="4"/>
  <c r="AK302" i="4"/>
  <c r="A292" i="5"/>
  <c r="AK305" i="4"/>
  <c r="A295" i="5"/>
  <c r="AG319" i="4"/>
  <c r="AI319" i="4"/>
  <c r="A370" i="5"/>
  <c r="K370" i="5"/>
  <c r="AK380" i="4"/>
  <c r="AG391" i="4"/>
  <c r="AI391" i="4"/>
  <c r="AK414" i="4"/>
  <c r="AG416" i="4"/>
  <c r="AI416" i="4"/>
  <c r="AG418" i="4"/>
  <c r="AI418" i="4"/>
  <c r="P47" i="5"/>
  <c r="O146" i="5"/>
  <c r="P146" i="5"/>
  <c r="N467" i="5"/>
  <c r="K467" i="5"/>
  <c r="O111" i="5"/>
  <c r="M47" i="5"/>
  <c r="N47" i="5"/>
  <c r="D158" i="5"/>
  <c r="K47" i="5"/>
  <c r="N146" i="5"/>
  <c r="C121" i="5"/>
  <c r="B45" i="5"/>
  <c r="J45" i="5"/>
  <c r="C47" i="5"/>
  <c r="G20" i="5"/>
  <c r="B20" i="5"/>
  <c r="N263" i="5"/>
  <c r="N304" i="5"/>
  <c r="J304" i="5"/>
  <c r="L304" i="5"/>
  <c r="E304" i="5"/>
  <c r="J437" i="5"/>
  <c r="G437" i="5"/>
  <c r="K437" i="5"/>
  <c r="M457" i="5"/>
  <c r="M116" i="5"/>
  <c r="C146" i="5"/>
  <c r="M559" i="5"/>
  <c r="H559" i="5"/>
  <c r="I20" i="5"/>
  <c r="E481" i="5"/>
  <c r="L261" i="5"/>
  <c r="G592" i="5"/>
  <c r="P592" i="5"/>
  <c r="I263" i="5"/>
  <c r="B28" i="5"/>
  <c r="H551" i="5"/>
  <c r="C87" i="5"/>
  <c r="P261" i="5"/>
  <c r="I28" i="5"/>
  <c r="P445" i="5"/>
  <c r="D329" i="5"/>
  <c r="C329" i="5"/>
  <c r="N557" i="5"/>
  <c r="D557" i="5"/>
  <c r="H557" i="5"/>
  <c r="K557" i="5"/>
  <c r="G557" i="5"/>
  <c r="O557" i="5"/>
  <c r="B557" i="5"/>
  <c r="M557" i="5"/>
  <c r="J518" i="5"/>
  <c r="G518" i="5"/>
  <c r="A70" i="5"/>
  <c r="L70" i="5"/>
  <c r="AK80" i="4"/>
  <c r="AK94" i="4"/>
  <c r="A84" i="5"/>
  <c r="D84" i="5"/>
  <c r="AK129" i="4"/>
  <c r="A119" i="5"/>
  <c r="N123" i="5"/>
  <c r="B123" i="5"/>
  <c r="P123" i="5"/>
  <c r="AK158" i="4"/>
  <c r="A148" i="5"/>
  <c r="C242" i="5"/>
  <c r="N242" i="5"/>
  <c r="A249" i="5"/>
  <c r="A257" i="5"/>
  <c r="P257" i="5"/>
  <c r="AG325" i="4"/>
  <c r="AI325" i="4"/>
  <c r="AG333" i="4"/>
  <c r="AI333" i="4"/>
  <c r="AK343" i="4"/>
  <c r="AG350" i="4"/>
  <c r="AI350" i="4"/>
  <c r="AK358" i="4"/>
  <c r="A348" i="5"/>
  <c r="P348" i="5"/>
  <c r="AI430" i="4"/>
  <c r="AG430" i="4"/>
  <c r="J429" i="5"/>
  <c r="AI441" i="4"/>
  <c r="AG441" i="4"/>
  <c r="A433" i="5"/>
  <c r="B433" i="5"/>
  <c r="AK443" i="4"/>
  <c r="AI453" i="4"/>
  <c r="AG453" i="4"/>
  <c r="AG454" i="4"/>
  <c r="AI454" i="4"/>
  <c r="AI480" i="4"/>
  <c r="AG480" i="4"/>
  <c r="AK495" i="4"/>
  <c r="AI500" i="4"/>
  <c r="AG500" i="4"/>
  <c r="M513" i="5"/>
  <c r="H513" i="5"/>
  <c r="AI546" i="4"/>
  <c r="AG546" i="4"/>
  <c r="AG549" i="4"/>
  <c r="AI549" i="4"/>
  <c r="AG551" i="4"/>
  <c r="AI551" i="4"/>
  <c r="AI555" i="4"/>
  <c r="AG555" i="4"/>
  <c r="AI563" i="4"/>
  <c r="AG563" i="4"/>
  <c r="AG564" i="4"/>
  <c r="AI564" i="4"/>
  <c r="AI567" i="4"/>
  <c r="AG567" i="4"/>
  <c r="AI568" i="4"/>
  <c r="AG568" i="4"/>
  <c r="A132" i="5"/>
  <c r="N132" i="5"/>
  <c r="AK142" i="4"/>
  <c r="AK281" i="4"/>
  <c r="A271" i="5"/>
  <c r="AK363" i="4"/>
  <c r="A353" i="5"/>
  <c r="D353" i="5"/>
  <c r="AG374" i="4"/>
  <c r="AI374" i="4"/>
  <c r="AG429" i="4"/>
  <c r="AI429" i="4"/>
  <c r="AI438" i="4"/>
  <c r="AG438" i="4"/>
  <c r="AI467" i="4"/>
  <c r="AG467" i="4"/>
  <c r="A484" i="5"/>
  <c r="G484" i="5"/>
  <c r="AK494" i="4"/>
  <c r="AI494" i="4"/>
  <c r="AG494" i="4"/>
  <c r="A505" i="5"/>
  <c r="AI522" i="4"/>
  <c r="AI531" i="4"/>
  <c r="AG531" i="4"/>
  <c r="AK535" i="4"/>
  <c r="A525" i="5"/>
  <c r="M525" i="5"/>
  <c r="AI535" i="4"/>
  <c r="AG535" i="4"/>
  <c r="AK540" i="4"/>
  <c r="A530" i="5"/>
  <c r="AG548" i="4"/>
  <c r="AI548" i="4"/>
  <c r="AK557" i="4"/>
  <c r="A547" i="5"/>
  <c r="M547" i="5"/>
  <c r="AG580" i="4"/>
  <c r="AI580" i="4"/>
  <c r="AI588" i="4"/>
  <c r="AG588" i="4"/>
  <c r="AI92" i="4"/>
  <c r="AG92" i="4"/>
  <c r="AG117" i="4"/>
  <c r="AI117" i="4"/>
  <c r="AI193" i="4"/>
  <c r="AG193" i="4"/>
  <c r="AG215" i="4"/>
  <c r="AI215" i="4"/>
  <c r="AG253" i="4"/>
  <c r="AI253" i="4"/>
  <c r="AG309" i="4"/>
  <c r="AI309" i="4"/>
  <c r="AK21" i="4"/>
  <c r="A11" i="5"/>
  <c r="AK266" i="4"/>
  <c r="A256" i="5"/>
  <c r="AI314" i="4"/>
  <c r="AG314" i="4"/>
  <c r="AG324" i="4"/>
  <c r="AI324" i="4"/>
  <c r="I392" i="5"/>
  <c r="M392" i="5"/>
  <c r="B392" i="5"/>
  <c r="D392" i="5"/>
  <c r="J392" i="5"/>
  <c r="O392" i="5"/>
  <c r="AG448" i="4"/>
  <c r="AI448" i="4"/>
  <c r="AI502" i="4"/>
  <c r="AG502" i="4"/>
  <c r="AI17" i="4"/>
  <c r="AI71" i="4"/>
  <c r="AG71" i="4"/>
  <c r="AI73" i="4"/>
  <c r="AG73" i="4"/>
  <c r="AG95" i="4"/>
  <c r="AI95" i="4"/>
  <c r="AG96" i="4"/>
  <c r="AI96" i="4"/>
  <c r="AG104" i="4"/>
  <c r="AI104" i="4"/>
  <c r="AI187" i="4"/>
  <c r="AG187" i="4"/>
  <c r="AI256" i="4"/>
  <c r="AG256" i="4"/>
  <c r="A219" i="5"/>
  <c r="H219" i="5"/>
  <c r="AK229" i="4"/>
  <c r="A310" i="5"/>
  <c r="AK320" i="4"/>
  <c r="A362" i="5"/>
  <c r="L362" i="5"/>
  <c r="AK372" i="4"/>
  <c r="AG396" i="4"/>
  <c r="AI396" i="4"/>
  <c r="AI403" i="4"/>
  <c r="AG403" i="4"/>
  <c r="AI422" i="4"/>
  <c r="AG422" i="4"/>
  <c r="A439" i="5"/>
  <c r="I439" i="5"/>
  <c r="AK449" i="4"/>
  <c r="AI578" i="4"/>
  <c r="AG578" i="4"/>
  <c r="M332" i="5"/>
  <c r="C332" i="5"/>
  <c r="P198" i="5"/>
  <c r="G271" i="5"/>
  <c r="F271" i="5"/>
  <c r="P271" i="5"/>
  <c r="H271" i="5"/>
  <c r="N271" i="5"/>
  <c r="D271" i="5"/>
  <c r="M148" i="5"/>
  <c r="O119" i="5"/>
  <c r="E119" i="5"/>
  <c r="H119" i="5"/>
  <c r="P119" i="5"/>
  <c r="B119" i="5"/>
  <c r="G182" i="5"/>
  <c r="C182" i="5"/>
  <c r="B182" i="5"/>
  <c r="K182" i="5"/>
  <c r="L182" i="5"/>
  <c r="I182" i="5"/>
  <c r="N182" i="5"/>
  <c r="D182" i="5"/>
  <c r="M182" i="5"/>
  <c r="E182" i="5"/>
  <c r="O182" i="5"/>
  <c r="F182" i="5"/>
  <c r="P182" i="5"/>
  <c r="J182" i="5"/>
  <c r="H182" i="5"/>
  <c r="C8" i="5"/>
  <c r="G8" i="5"/>
  <c r="K8" i="5"/>
  <c r="N8" i="5"/>
  <c r="J8" i="5"/>
  <c r="D8" i="5"/>
  <c r="B8" i="5"/>
  <c r="L8" i="5"/>
  <c r="I8" i="5"/>
  <c r="O8" i="5"/>
  <c r="P8" i="5"/>
  <c r="N387" i="5"/>
  <c r="C341" i="5"/>
  <c r="H176" i="5"/>
  <c r="L176" i="5"/>
  <c r="I11" i="5"/>
  <c r="P11" i="5"/>
  <c r="O11" i="5"/>
  <c r="M11" i="5"/>
  <c r="H11" i="5"/>
  <c r="B11" i="5"/>
  <c r="F11" i="5"/>
  <c r="J11" i="5"/>
  <c r="B547" i="5"/>
  <c r="K547" i="5"/>
  <c r="O530" i="5"/>
  <c r="F525" i="5"/>
  <c r="C353" i="5"/>
  <c r="E353" i="5"/>
  <c r="K353" i="5"/>
  <c r="N353" i="5"/>
  <c r="J353" i="5"/>
  <c r="M353" i="5"/>
  <c r="H353" i="5"/>
  <c r="I353" i="5"/>
  <c r="G353" i="5"/>
  <c r="F353" i="5"/>
  <c r="O353" i="5"/>
  <c r="E132" i="5"/>
  <c r="D132" i="5"/>
  <c r="M348" i="5"/>
  <c r="C404" i="5"/>
  <c r="I404" i="5"/>
  <c r="N404" i="5"/>
  <c r="M404" i="5"/>
  <c r="K404" i="5"/>
  <c r="F404" i="5"/>
  <c r="E404" i="5"/>
  <c r="F292" i="5"/>
  <c r="D292" i="5"/>
  <c r="C168" i="5"/>
  <c r="K168" i="5"/>
  <c r="B71" i="5"/>
  <c r="C71" i="5"/>
  <c r="K71" i="5"/>
  <c r="M262" i="5"/>
  <c r="E262" i="5"/>
  <c r="H262" i="5"/>
  <c r="J262" i="5"/>
  <c r="K217" i="5"/>
  <c r="N217" i="5"/>
  <c r="O194" i="5"/>
  <c r="N194" i="5"/>
  <c r="M194" i="5"/>
  <c r="P194" i="5"/>
  <c r="K194" i="5"/>
  <c r="G194" i="5"/>
  <c r="E194" i="5"/>
  <c r="H194" i="5"/>
  <c r="D565" i="5"/>
  <c r="N565" i="5"/>
  <c r="G565" i="5"/>
  <c r="H565" i="5"/>
  <c r="M565" i="5"/>
  <c r="B565" i="5"/>
  <c r="J565" i="5"/>
  <c r="C565" i="5"/>
  <c r="L565" i="5"/>
  <c r="O565" i="5"/>
  <c r="K565" i="5"/>
  <c r="B340" i="5"/>
  <c r="M340" i="5"/>
  <c r="N269" i="5"/>
  <c r="O269" i="5"/>
  <c r="G70" i="5"/>
  <c r="K29" i="5"/>
  <c r="D202" i="5"/>
  <c r="B399" i="5"/>
  <c r="E399" i="5"/>
  <c r="N399" i="5"/>
  <c r="K433" i="5"/>
  <c r="D433" i="5"/>
  <c r="H333" i="5"/>
  <c r="N333" i="5"/>
  <c r="K333" i="5"/>
  <c r="G333" i="5"/>
  <c r="F54" i="5"/>
  <c r="M54" i="5"/>
  <c r="B54" i="5"/>
  <c r="O54" i="5"/>
  <c r="K54" i="5"/>
  <c r="H54" i="5"/>
  <c r="F439" i="5"/>
  <c r="C439" i="5"/>
  <c r="P439" i="5"/>
  <c r="F362" i="5"/>
  <c r="O362" i="5"/>
  <c r="L484" i="5"/>
  <c r="D484" i="5"/>
  <c r="E484" i="5"/>
  <c r="M429" i="5"/>
  <c r="P429" i="5"/>
  <c r="G84" i="5"/>
  <c r="C84" i="5"/>
  <c r="M370" i="5"/>
  <c r="G370" i="5"/>
  <c r="P370" i="5"/>
  <c r="N370" i="5"/>
  <c r="C370" i="5"/>
  <c r="F370" i="5"/>
  <c r="J218" i="5"/>
  <c r="L174" i="5"/>
  <c r="C174" i="5"/>
  <c r="M412" i="5"/>
  <c r="F412" i="5"/>
  <c r="D412" i="5"/>
  <c r="O412" i="5"/>
  <c r="J412" i="5"/>
  <c r="C412" i="5"/>
  <c r="P412" i="5"/>
  <c r="E412" i="5"/>
  <c r="K303" i="5"/>
  <c r="O224" i="5"/>
  <c r="G224" i="5"/>
  <c r="P224" i="5"/>
  <c r="D181" i="5"/>
  <c r="B181" i="5"/>
  <c r="P181" i="5"/>
  <c r="K181" i="5"/>
  <c r="P214" i="5"/>
  <c r="N214" i="5"/>
  <c r="M214" i="5"/>
  <c r="B214" i="5"/>
  <c r="H214" i="5"/>
  <c r="G214" i="5"/>
  <c r="C214" i="5"/>
  <c r="N512" i="5"/>
  <c r="E512" i="5"/>
  <c r="I512" i="5"/>
  <c r="C512" i="5"/>
  <c r="M512" i="5"/>
  <c r="L512" i="5"/>
  <c r="O512" i="5"/>
  <c r="P512" i="5"/>
  <c r="J512" i="5"/>
  <c r="K512" i="5"/>
  <c r="F512" i="5"/>
  <c r="D512" i="5"/>
  <c r="G512" i="5"/>
  <c r="B512" i="5"/>
  <c r="H512" i="5"/>
  <c r="O537" i="5"/>
  <c r="I537" i="5"/>
  <c r="J474" i="5"/>
  <c r="K57" i="5"/>
  <c r="M57" i="5"/>
  <c r="H57" i="5"/>
  <c r="O57" i="5"/>
  <c r="G57" i="5"/>
  <c r="N57" i="5"/>
  <c r="L57" i="5"/>
  <c r="C57" i="5"/>
  <c r="D57" i="5"/>
  <c r="L466" i="5"/>
  <c r="O466" i="5"/>
  <c r="P466" i="5"/>
  <c r="E466" i="5"/>
  <c r="D466" i="5"/>
  <c r="N540" i="5"/>
  <c r="J540" i="5"/>
  <c r="D502" i="5"/>
  <c r="J502" i="5"/>
  <c r="G502" i="5"/>
  <c r="M502" i="5"/>
  <c r="P502" i="5"/>
  <c r="F502" i="5"/>
  <c r="C502" i="5"/>
  <c r="F145" i="5"/>
  <c r="P145" i="5"/>
  <c r="B145" i="5"/>
  <c r="D145" i="5"/>
  <c r="J145" i="5"/>
  <c r="K145" i="5"/>
  <c r="O145" i="5"/>
  <c r="AI12" i="4"/>
  <c r="AG12" i="4"/>
  <c r="AH12" i="4"/>
  <c r="D479" i="5"/>
  <c r="K479" i="5"/>
  <c r="J479" i="5"/>
  <c r="I479" i="5"/>
  <c r="H479" i="5"/>
  <c r="B479" i="5"/>
  <c r="N479" i="5"/>
  <c r="L479" i="5"/>
  <c r="AH514" i="4"/>
  <c r="AI514" i="4"/>
  <c r="L535" i="4"/>
  <c r="C535" i="4"/>
  <c r="J535" i="4"/>
  <c r="E535" i="4"/>
  <c r="F535" i="4"/>
  <c r="I535" i="4"/>
  <c r="M535" i="4"/>
  <c r="D535" i="4"/>
  <c r="H535" i="4"/>
  <c r="J399" i="5"/>
  <c r="C282" i="5"/>
  <c r="J332" i="5"/>
  <c r="O332" i="5"/>
  <c r="K204" i="5"/>
  <c r="AI18" i="4"/>
  <c r="D444" i="5"/>
  <c r="L444" i="5"/>
  <c r="E170" i="5"/>
  <c r="N2" i="5"/>
  <c r="H156" i="5"/>
  <c r="I156" i="5"/>
  <c r="I129" i="5"/>
  <c r="L129" i="5"/>
  <c r="B129" i="5"/>
  <c r="B204" i="5"/>
  <c r="B248" i="5"/>
  <c r="E25" i="5"/>
  <c r="C25" i="5"/>
  <c r="I25" i="5"/>
  <c r="J537" i="5"/>
  <c r="J566" i="5"/>
  <c r="G566" i="5"/>
  <c r="M466" i="5"/>
  <c r="E594" i="5"/>
  <c r="I594" i="5"/>
  <c r="M472" i="5"/>
  <c r="P312" i="5"/>
  <c r="G466" i="5"/>
  <c r="E537" i="5"/>
  <c r="F57" i="5"/>
  <c r="H145" i="5"/>
  <c r="H466" i="5"/>
  <c r="H398" i="5"/>
  <c r="N200" i="5"/>
  <c r="K200" i="5"/>
  <c r="D200" i="5"/>
  <c r="H200" i="5"/>
  <c r="C200" i="5"/>
  <c r="C196" i="5"/>
  <c r="O196" i="5"/>
  <c r="M196" i="5"/>
  <c r="P196" i="5"/>
  <c r="M479" i="5"/>
  <c r="D92" i="5"/>
  <c r="O92" i="5"/>
  <c r="N92" i="5"/>
  <c r="P92" i="5"/>
  <c r="K92" i="5"/>
  <c r="I92" i="5"/>
  <c r="F180" i="5"/>
  <c r="M180" i="5"/>
  <c r="L180" i="5"/>
  <c r="J180" i="5"/>
  <c r="I180" i="5"/>
  <c r="H180" i="5"/>
  <c r="P180" i="5"/>
  <c r="G535" i="4"/>
  <c r="AH146" i="4"/>
  <c r="AG146" i="4"/>
  <c r="AI146" i="4"/>
  <c r="AH225" i="4"/>
  <c r="AI225" i="4"/>
  <c r="AG225" i="4"/>
  <c r="AI232" i="4"/>
  <c r="AG232" i="4"/>
  <c r="AH288" i="4"/>
  <c r="AG288" i="4"/>
  <c r="AI288" i="4"/>
  <c r="J214" i="5"/>
  <c r="D214" i="5"/>
  <c r="K214" i="5"/>
  <c r="F214" i="5"/>
  <c r="L181" i="5"/>
  <c r="N181" i="5"/>
  <c r="J181" i="5"/>
  <c r="H224" i="5"/>
  <c r="M224" i="5"/>
  <c r="I412" i="5"/>
  <c r="N412" i="5"/>
  <c r="K412" i="5"/>
  <c r="L412" i="5"/>
  <c r="E174" i="5"/>
  <c r="D218" i="5"/>
  <c r="J370" i="5"/>
  <c r="B370" i="5"/>
  <c r="M84" i="5"/>
  <c r="J84" i="5"/>
  <c r="L429" i="5"/>
  <c r="K484" i="5"/>
  <c r="P362" i="5"/>
  <c r="O439" i="5"/>
  <c r="M439" i="5"/>
  <c r="I399" i="5"/>
  <c r="H399" i="5"/>
  <c r="B202" i="5"/>
  <c r="B29" i="5"/>
  <c r="F70" i="5"/>
  <c r="N485" i="5"/>
  <c r="O282" i="5"/>
  <c r="E332" i="5"/>
  <c r="P332" i="5"/>
  <c r="I332" i="5"/>
  <c r="J295" i="5"/>
  <c r="G249" i="5"/>
  <c r="AI525" i="4"/>
  <c r="M284" i="5"/>
  <c r="N457" i="5"/>
  <c r="D121" i="5"/>
  <c r="K474" i="5"/>
  <c r="P263" i="5"/>
  <c r="C474" i="5"/>
  <c r="F457" i="5"/>
  <c r="D263" i="5"/>
  <c r="N121" i="5"/>
  <c r="P474" i="5"/>
  <c r="C540" i="5"/>
  <c r="N284" i="5"/>
  <c r="F284" i="5"/>
  <c r="E593" i="5"/>
  <c r="O444" i="5"/>
  <c r="K444" i="5"/>
  <c r="G444" i="5"/>
  <c r="E444" i="5"/>
  <c r="F2" i="5"/>
  <c r="N170" i="5"/>
  <c r="H170" i="5"/>
  <c r="I170" i="5"/>
  <c r="M593" i="5"/>
  <c r="L593" i="5"/>
  <c r="M2" i="5"/>
  <c r="L156" i="5"/>
  <c r="K156" i="5"/>
  <c r="P156" i="5"/>
  <c r="N156" i="5"/>
  <c r="D91" i="5"/>
  <c r="P129" i="5"/>
  <c r="J129" i="5"/>
  <c r="M563" i="5"/>
  <c r="P7" i="5"/>
  <c r="F7" i="5"/>
  <c r="L7" i="5"/>
  <c r="K7" i="5"/>
  <c r="E12" i="4"/>
  <c r="I12" i="4"/>
  <c r="D12" i="4"/>
  <c r="H139" i="5"/>
  <c r="N207" i="5"/>
  <c r="F207" i="5"/>
  <c r="P207" i="5"/>
  <c r="E4" i="5"/>
  <c r="N4" i="5"/>
  <c r="L4" i="5"/>
  <c r="F4" i="5"/>
  <c r="K139" i="5"/>
  <c r="B139" i="5"/>
  <c r="N124" i="5"/>
  <c r="F334" i="5"/>
  <c r="C334" i="5"/>
  <c r="N204" i="5"/>
  <c r="C204" i="5"/>
  <c r="L474" i="5"/>
  <c r="M524" i="5"/>
  <c r="O334" i="5"/>
  <c r="M334" i="5"/>
  <c r="L124" i="5"/>
  <c r="N334" i="5"/>
  <c r="P248" i="5"/>
  <c r="L248" i="5"/>
  <c r="O248" i="5"/>
  <c r="F25" i="5"/>
  <c r="N25" i="5"/>
  <c r="M25" i="5"/>
  <c r="B369" i="5"/>
  <c r="J369" i="5"/>
  <c r="E369" i="5"/>
  <c r="F369" i="5"/>
  <c r="D537" i="5"/>
  <c r="P537" i="5"/>
  <c r="M537" i="5"/>
  <c r="F526" i="5"/>
  <c r="K526" i="5"/>
  <c r="B121" i="5"/>
  <c r="J124" i="5"/>
  <c r="K124" i="5"/>
  <c r="E284" i="5"/>
  <c r="C144" i="5"/>
  <c r="P566" i="5"/>
  <c r="E133" i="5"/>
  <c r="N466" i="5"/>
  <c r="B284" i="5"/>
  <c r="P200" i="5"/>
  <c r="L144" i="5"/>
  <c r="K594" i="5"/>
  <c r="J594" i="5"/>
  <c r="O594" i="5"/>
  <c r="N594" i="5"/>
  <c r="G457" i="5"/>
  <c r="E472" i="5"/>
  <c r="E144" i="5"/>
  <c r="J312" i="5"/>
  <c r="B474" i="5"/>
  <c r="C180" i="5"/>
  <c r="J92" i="5"/>
  <c r="H334" i="5"/>
  <c r="H566" i="5"/>
  <c r="B92" i="5"/>
  <c r="E57" i="5"/>
  <c r="E322" i="5"/>
  <c r="G180" i="5"/>
  <c r="F92" i="5"/>
  <c r="I145" i="5"/>
  <c r="E398" i="5"/>
  <c r="E145" i="5"/>
  <c r="D540" i="5"/>
  <c r="K496" i="5"/>
  <c r="J466" i="5"/>
  <c r="L92" i="5"/>
  <c r="G200" i="5"/>
  <c r="G145" i="5"/>
  <c r="N502" i="5"/>
  <c r="K331" i="5"/>
  <c r="D331" i="5"/>
  <c r="I331" i="5"/>
  <c r="N232" i="5"/>
  <c r="I232" i="5"/>
  <c r="D102" i="5"/>
  <c r="B102" i="5"/>
  <c r="E102" i="5"/>
  <c r="K102" i="5"/>
  <c r="K515" i="5"/>
  <c r="E479" i="5"/>
  <c r="L145" i="5"/>
  <c r="E56" i="5"/>
  <c r="M56" i="5"/>
  <c r="P300" i="5"/>
  <c r="N300" i="5"/>
  <c r="K94" i="5"/>
  <c r="P94" i="5"/>
  <c r="B180" i="5"/>
  <c r="AK522" i="4"/>
  <c r="F164" i="5"/>
  <c r="C164" i="5"/>
  <c r="I164" i="5"/>
  <c r="O164" i="5"/>
  <c r="P164" i="5"/>
  <c r="C541" i="5"/>
  <c r="H147" i="5"/>
  <c r="K147" i="5"/>
  <c r="N147" i="5"/>
  <c r="I147" i="5"/>
  <c r="O147" i="5"/>
  <c r="P147" i="5"/>
  <c r="B147" i="5"/>
  <c r="L147" i="5"/>
  <c r="K93" i="5"/>
  <c r="O93" i="5"/>
  <c r="F93" i="5"/>
  <c r="P93" i="5"/>
  <c r="D93" i="5"/>
  <c r="I103" i="5"/>
  <c r="J306" i="5"/>
  <c r="O107" i="5"/>
  <c r="K107" i="5"/>
  <c r="L107" i="5"/>
  <c r="B107" i="5"/>
  <c r="D107" i="5"/>
  <c r="P107" i="5"/>
  <c r="F107" i="5"/>
  <c r="M107" i="5"/>
  <c r="H107" i="5"/>
  <c r="G107" i="5"/>
  <c r="L589" i="5"/>
  <c r="N589" i="5"/>
  <c r="E589" i="5"/>
  <c r="M589" i="5"/>
  <c r="D589" i="5"/>
  <c r="C589" i="5"/>
  <c r="O589" i="5"/>
  <c r="F589" i="5"/>
  <c r="P589" i="5"/>
  <c r="K317" i="5"/>
  <c r="D317" i="5"/>
  <c r="O317" i="5"/>
  <c r="J317" i="5"/>
  <c r="M317" i="5"/>
  <c r="P317" i="5"/>
  <c r="C317" i="5"/>
  <c r="M52" i="5"/>
  <c r="J52" i="5"/>
  <c r="L52" i="5"/>
  <c r="H52" i="5"/>
  <c r="D52" i="5"/>
  <c r="G52" i="5"/>
  <c r="I52" i="5"/>
  <c r="B52" i="5"/>
  <c r="E52" i="5"/>
  <c r="AG224" i="4"/>
  <c r="S185" i="3"/>
  <c r="S220" i="3"/>
  <c r="S335" i="3"/>
  <c r="S362" i="3"/>
  <c r="S378" i="3"/>
  <c r="E368" i="4"/>
  <c r="I368" i="4"/>
  <c r="D368" i="4"/>
  <c r="F368" i="4"/>
  <c r="M368" i="4"/>
  <c r="G368" i="4"/>
  <c r="H368" i="4"/>
  <c r="C368" i="4"/>
  <c r="L368" i="4"/>
  <c r="I390" i="4"/>
  <c r="J390" i="4"/>
  <c r="F390" i="4"/>
  <c r="H390" i="4"/>
  <c r="C390" i="4"/>
  <c r="D390" i="4"/>
  <c r="AH395" i="4"/>
  <c r="AG395" i="4"/>
  <c r="AI395" i="4"/>
  <c r="D396" i="4"/>
  <c r="L396" i="4"/>
  <c r="C396" i="4"/>
  <c r="H396" i="4"/>
  <c r="I396" i="4"/>
  <c r="F396" i="4"/>
  <c r="G396" i="4"/>
  <c r="M396" i="4"/>
  <c r="H397" i="4"/>
  <c r="C397" i="4"/>
  <c r="J397" i="4"/>
  <c r="D397" i="4"/>
  <c r="G397" i="4"/>
  <c r="I397" i="4"/>
  <c r="AI432" i="4"/>
  <c r="AG432" i="4"/>
  <c r="D434" i="4"/>
  <c r="H434" i="4"/>
  <c r="M434" i="4"/>
  <c r="E434" i="4"/>
  <c r="F434" i="4"/>
  <c r="E231" i="5"/>
  <c r="C472" i="5"/>
  <c r="L472" i="5"/>
  <c r="O472" i="5"/>
  <c r="F472" i="5"/>
  <c r="B472" i="5"/>
  <c r="B566" i="5"/>
  <c r="K566" i="5"/>
  <c r="F566" i="5"/>
  <c r="E566" i="5"/>
  <c r="L566" i="5"/>
  <c r="M312" i="5"/>
  <c r="O312" i="5"/>
  <c r="G312" i="5"/>
  <c r="B312" i="5"/>
  <c r="I312" i="5"/>
  <c r="F312" i="5"/>
  <c r="L312" i="5"/>
  <c r="K398" i="5"/>
  <c r="J398" i="5"/>
  <c r="B398" i="5"/>
  <c r="F398" i="5"/>
  <c r="G398" i="5"/>
  <c r="D398" i="5"/>
  <c r="O306" i="5"/>
  <c r="I306" i="5"/>
  <c r="F306" i="5"/>
  <c r="L306" i="5"/>
  <c r="P306" i="5"/>
  <c r="H306" i="5"/>
  <c r="B306" i="5"/>
  <c r="M306" i="5"/>
  <c r="K306" i="5"/>
  <c r="C1" i="5"/>
  <c r="A4" i="7"/>
  <c r="A6" i="7"/>
  <c r="A5" i="7"/>
  <c r="S179" i="3"/>
  <c r="S187" i="3"/>
  <c r="S191" i="3"/>
  <c r="AG524" i="4"/>
  <c r="AI524" i="4"/>
  <c r="C399" i="5"/>
  <c r="H29" i="5"/>
  <c r="M29" i="5"/>
  <c r="B282" i="5"/>
  <c r="L332" i="5"/>
  <c r="N332" i="5"/>
  <c r="AG522" i="4"/>
  <c r="D474" i="5"/>
  <c r="I540" i="5"/>
  <c r="B444" i="5"/>
  <c r="J444" i="5"/>
  <c r="E2" i="5"/>
  <c r="G170" i="5"/>
  <c r="B170" i="5"/>
  <c r="F156" i="5"/>
  <c r="O156" i="5"/>
  <c r="O129" i="5"/>
  <c r="E474" i="5"/>
  <c r="G474" i="5"/>
  <c r="I248" i="5"/>
  <c r="F248" i="5"/>
  <c r="C248" i="5"/>
  <c r="J25" i="5"/>
  <c r="C537" i="5"/>
  <c r="B537" i="5"/>
  <c r="F231" i="5"/>
  <c r="N231" i="5"/>
  <c r="D594" i="5"/>
  <c r="H594" i="5"/>
  <c r="D472" i="5"/>
  <c r="H312" i="5"/>
  <c r="G472" i="5"/>
  <c r="K472" i="5"/>
  <c r="D566" i="5"/>
  <c r="N145" i="5"/>
  <c r="H502" i="5"/>
  <c r="L334" i="5"/>
  <c r="B334" i="5"/>
  <c r="K334" i="5"/>
  <c r="O479" i="5"/>
  <c r="C479" i="5"/>
  <c r="K524" i="5"/>
  <c r="F524" i="5"/>
  <c r="F144" i="5"/>
  <c r="D144" i="5"/>
  <c r="I144" i="5"/>
  <c r="N144" i="5"/>
  <c r="O263" i="5"/>
  <c r="B263" i="5"/>
  <c r="C306" i="5"/>
  <c r="B1" i="5"/>
  <c r="J103" i="5"/>
  <c r="N103" i="5"/>
  <c r="D103" i="5"/>
  <c r="G103" i="5"/>
  <c r="B103" i="5"/>
  <c r="M103" i="5"/>
  <c r="L103" i="5"/>
  <c r="C103" i="5"/>
  <c r="K103" i="5"/>
  <c r="H103" i="5"/>
  <c r="C496" i="5"/>
  <c r="O496" i="5"/>
  <c r="M496" i="5"/>
  <c r="L496" i="5"/>
  <c r="E496" i="5"/>
  <c r="P496" i="5"/>
  <c r="F496" i="5"/>
  <c r="N496" i="5"/>
  <c r="O322" i="5"/>
  <c r="P322" i="5"/>
  <c r="M322" i="5"/>
  <c r="C322" i="5"/>
  <c r="B322" i="5"/>
  <c r="E214" i="5"/>
  <c r="L214" i="5"/>
  <c r="O214" i="5"/>
  <c r="O181" i="5"/>
  <c r="C181" i="5"/>
  <c r="F224" i="5"/>
  <c r="D303" i="5"/>
  <c r="G412" i="5"/>
  <c r="H412" i="5"/>
  <c r="K218" i="5"/>
  <c r="E370" i="5"/>
  <c r="H370" i="5"/>
  <c r="L370" i="5"/>
  <c r="B84" i="5"/>
  <c r="M484" i="5"/>
  <c r="B484" i="5"/>
  <c r="L219" i="5"/>
  <c r="D362" i="5"/>
  <c r="G362" i="5"/>
  <c r="J439" i="5"/>
  <c r="K399" i="5"/>
  <c r="G399" i="5"/>
  <c r="P399" i="5"/>
  <c r="L202" i="5"/>
  <c r="C485" i="5"/>
  <c r="G282" i="5"/>
  <c r="F332" i="5"/>
  <c r="C295" i="5"/>
  <c r="P295" i="5"/>
  <c r="M540" i="5"/>
  <c r="C457" i="5"/>
  <c r="I121" i="5"/>
  <c r="J263" i="5"/>
  <c r="O457" i="5"/>
  <c r="M121" i="5"/>
  <c r="G284" i="5"/>
  <c r="L284" i="5"/>
  <c r="J170" i="5"/>
  <c r="L170" i="5"/>
  <c r="H444" i="5"/>
  <c r="M444" i="5"/>
  <c r="C444" i="5"/>
  <c r="C2" i="5"/>
  <c r="C170" i="5"/>
  <c r="O170" i="5"/>
  <c r="F170" i="5"/>
  <c r="N593" i="5"/>
  <c r="F139" i="5"/>
  <c r="C156" i="5"/>
  <c r="M156" i="5"/>
  <c r="G156" i="5"/>
  <c r="I91" i="5"/>
  <c r="F129" i="5"/>
  <c r="N129" i="5"/>
  <c r="G129" i="5"/>
  <c r="L563" i="5"/>
  <c r="G7" i="5"/>
  <c r="N7" i="5"/>
  <c r="D7" i="5"/>
  <c r="H12" i="4"/>
  <c r="D207" i="5"/>
  <c r="H207" i="5"/>
  <c r="E207" i="5"/>
  <c r="K53" i="5"/>
  <c r="P4" i="5"/>
  <c r="J4" i="5"/>
  <c r="M4" i="5"/>
  <c r="O139" i="5"/>
  <c r="G139" i="5"/>
  <c r="C524" i="5"/>
  <c r="D334" i="5"/>
  <c r="I204" i="5"/>
  <c r="M204" i="5"/>
  <c r="P526" i="5"/>
  <c r="B524" i="5"/>
  <c r="M474" i="5"/>
  <c r="F474" i="5"/>
  <c r="G524" i="5"/>
  <c r="N524" i="5"/>
  <c r="P334" i="5"/>
  <c r="M526" i="5"/>
  <c r="N248" i="5"/>
  <c r="G248" i="5"/>
  <c r="J248" i="5"/>
  <c r="O25" i="5"/>
  <c r="H25" i="5"/>
  <c r="G25" i="5"/>
  <c r="M369" i="5"/>
  <c r="N369" i="5"/>
  <c r="K537" i="5"/>
  <c r="G537" i="5"/>
  <c r="H526" i="5"/>
  <c r="E121" i="5"/>
  <c r="P121" i="5"/>
  <c r="F124" i="5"/>
  <c r="P124" i="5"/>
  <c r="I566" i="5"/>
  <c r="K466" i="5"/>
  <c r="C466" i="5"/>
  <c r="M200" i="5"/>
  <c r="H231" i="5"/>
  <c r="F263" i="5"/>
  <c r="M398" i="5"/>
  <c r="C594" i="5"/>
  <c r="B594" i="5"/>
  <c r="L457" i="5"/>
  <c r="B457" i="5"/>
  <c r="P472" i="5"/>
  <c r="O144" i="5"/>
  <c r="H284" i="5"/>
  <c r="N312" i="5"/>
  <c r="E312" i="5"/>
  <c r="O231" i="5"/>
  <c r="F322" i="5"/>
  <c r="G92" i="5"/>
  <c r="L540" i="5"/>
  <c r="M566" i="5"/>
  <c r="C92" i="5"/>
  <c r="J57" i="5"/>
  <c r="B57" i="5"/>
  <c r="E180" i="5"/>
  <c r="E92" i="5"/>
  <c r="J322" i="5"/>
  <c r="M145" i="5"/>
  <c r="D496" i="5"/>
  <c r="G144" i="5"/>
  <c r="K502" i="5"/>
  <c r="F466" i="5"/>
  <c r="L263" i="5"/>
  <c r="M92" i="5"/>
  <c r="F200" i="5"/>
  <c r="N398" i="5"/>
  <c r="E502" i="5"/>
  <c r="P69" i="5"/>
  <c r="C398" i="5"/>
  <c r="P479" i="5"/>
  <c r="D522" i="5"/>
  <c r="P522" i="5"/>
  <c r="I522" i="5"/>
  <c r="K180" i="5"/>
  <c r="L191" i="5"/>
  <c r="I191" i="5"/>
  <c r="F191" i="5"/>
  <c r="B191" i="5"/>
  <c r="O191" i="5"/>
  <c r="P191" i="5"/>
  <c r="E191" i="5"/>
  <c r="M153" i="5"/>
  <c r="H153" i="5"/>
  <c r="F153" i="5"/>
  <c r="B153" i="5"/>
  <c r="M280" i="5"/>
  <c r="C280" i="5"/>
  <c r="K280" i="5"/>
  <c r="D280" i="5"/>
  <c r="B280" i="5"/>
  <c r="E280" i="5"/>
  <c r="L280" i="5"/>
  <c r="J280" i="5"/>
  <c r="F280" i="5"/>
  <c r="H197" i="5"/>
  <c r="M197" i="5"/>
  <c r="H89" i="5"/>
  <c r="P89" i="5"/>
  <c r="O89" i="5"/>
  <c r="K89" i="5"/>
  <c r="G68" i="5"/>
  <c r="L68" i="5"/>
  <c r="L196" i="5"/>
  <c r="D306" i="5"/>
  <c r="E306" i="5"/>
  <c r="U12" i="3"/>
  <c r="B453" i="5"/>
  <c r="E453" i="5"/>
  <c r="M453" i="5"/>
  <c r="L453" i="5"/>
  <c r="K453" i="5"/>
  <c r="C453" i="5"/>
  <c r="O453" i="5"/>
  <c r="N453" i="5"/>
  <c r="E395" i="5"/>
  <c r="L395" i="5"/>
  <c r="C395" i="5"/>
  <c r="D395" i="5"/>
  <c r="P395" i="5"/>
  <c r="I395" i="5"/>
  <c r="P163" i="5"/>
  <c r="M163" i="5"/>
  <c r="G163" i="5"/>
  <c r="O519" i="5"/>
  <c r="D519" i="5"/>
  <c r="H519" i="5"/>
  <c r="G519" i="5"/>
  <c r="P519" i="5"/>
  <c r="B519" i="5"/>
  <c r="M519" i="5"/>
  <c r="I519" i="5"/>
  <c r="K519" i="5"/>
  <c r="F519" i="5"/>
  <c r="C519" i="5"/>
  <c r="C82" i="5"/>
  <c r="I82" i="5"/>
  <c r="O82" i="5"/>
  <c r="D82" i="5"/>
  <c r="F82" i="5"/>
  <c r="G82" i="5"/>
  <c r="J82" i="5"/>
  <c r="N82" i="5"/>
  <c r="AG514" i="4"/>
  <c r="E137" i="5"/>
  <c r="C137" i="5"/>
  <c r="O137" i="5"/>
  <c r="N137" i="5"/>
  <c r="L137" i="5"/>
  <c r="H137" i="5"/>
  <c r="P137" i="5"/>
  <c r="F137" i="5"/>
  <c r="AG201" i="4"/>
  <c r="AI201" i="4"/>
  <c r="AH208" i="4"/>
  <c r="AG208" i="4"/>
  <c r="AI208" i="4"/>
  <c r="AH212" i="4"/>
  <c r="AG212" i="4"/>
  <c r="AI212" i="4"/>
  <c r="N419" i="5"/>
  <c r="C419" i="5"/>
  <c r="H568" i="5"/>
  <c r="F568" i="5"/>
  <c r="H227" i="5"/>
  <c r="K227" i="5"/>
  <c r="N518" i="5"/>
  <c r="M518" i="5"/>
  <c r="AI30" i="4"/>
  <c r="AG30" i="4"/>
  <c r="AH112" i="4"/>
  <c r="AG112" i="4"/>
  <c r="AI151" i="4"/>
  <c r="AG151" i="4"/>
  <c r="AH175" i="4"/>
  <c r="AI175" i="4"/>
  <c r="AG175" i="4"/>
  <c r="AH176" i="4"/>
  <c r="AG176" i="4"/>
  <c r="AG243" i="4"/>
  <c r="AI243" i="4"/>
  <c r="AI271" i="4"/>
  <c r="AG271" i="4"/>
  <c r="A17" i="5"/>
  <c r="L17" i="5"/>
  <c r="AK27" i="4"/>
  <c r="A233" i="5"/>
  <c r="P233" i="5"/>
  <c r="AK243" i="4"/>
  <c r="M26" i="4"/>
  <c r="G26" i="4"/>
  <c r="H26" i="4"/>
  <c r="L26" i="4"/>
  <c r="F26" i="4"/>
  <c r="C26" i="4"/>
  <c r="E26" i="4"/>
  <c r="D30" i="4"/>
  <c r="M30" i="4"/>
  <c r="C58" i="4"/>
  <c r="J58" i="4"/>
  <c r="L58" i="4"/>
  <c r="I58" i="4"/>
  <c r="H58" i="4"/>
  <c r="E58" i="4"/>
  <c r="F61" i="4"/>
  <c r="M61" i="4"/>
  <c r="D61" i="4"/>
  <c r="I61" i="4"/>
  <c r="C61" i="4"/>
  <c r="M64" i="4"/>
  <c r="C64" i="4"/>
  <c r="L64" i="4"/>
  <c r="I64" i="4"/>
  <c r="F64" i="4"/>
  <c r="H64" i="4"/>
  <c r="D64" i="4"/>
  <c r="M67" i="4"/>
  <c r="E67" i="4"/>
  <c r="D67" i="4"/>
  <c r="F67" i="4"/>
  <c r="G67" i="4"/>
  <c r="J67" i="4"/>
  <c r="L67" i="4"/>
  <c r="I67" i="4"/>
  <c r="H67" i="4"/>
  <c r="L70" i="4"/>
  <c r="F70" i="4"/>
  <c r="J70" i="4"/>
  <c r="G70" i="4"/>
  <c r="H70" i="4"/>
  <c r="H77" i="4"/>
  <c r="D77" i="4"/>
  <c r="L77" i="4"/>
  <c r="I77" i="4"/>
  <c r="C77" i="4"/>
  <c r="E77" i="4"/>
  <c r="M83" i="4"/>
  <c r="H83" i="4"/>
  <c r="L83" i="4"/>
  <c r="J83" i="4"/>
  <c r="D83" i="4"/>
  <c r="F83" i="4"/>
  <c r="G83" i="4"/>
  <c r="E83" i="4"/>
  <c r="L101" i="4"/>
  <c r="M101" i="4"/>
  <c r="L105" i="4"/>
  <c r="H105" i="4"/>
  <c r="C105" i="4"/>
  <c r="E105" i="4"/>
  <c r="D105" i="4"/>
  <c r="J105" i="4"/>
  <c r="G105" i="4"/>
  <c r="E108" i="4"/>
  <c r="D108" i="4"/>
  <c r="C108" i="4"/>
  <c r="G108" i="4"/>
  <c r="F108" i="4"/>
  <c r="H108" i="4"/>
  <c r="M108" i="4"/>
  <c r="G112" i="4"/>
  <c r="M112" i="4"/>
  <c r="J112" i="4"/>
  <c r="H112" i="4"/>
  <c r="D112" i="4"/>
  <c r="E112" i="4"/>
  <c r="L138" i="4"/>
  <c r="J138" i="4"/>
  <c r="E138" i="4"/>
  <c r="I138" i="4"/>
  <c r="H138" i="4"/>
  <c r="F150" i="4"/>
  <c r="I150" i="4"/>
  <c r="G150" i="4"/>
  <c r="L150" i="4"/>
  <c r="D150" i="4"/>
  <c r="C150" i="4"/>
  <c r="E150" i="4"/>
  <c r="M150" i="4"/>
  <c r="F154" i="4"/>
  <c r="G154" i="4"/>
  <c r="I154" i="4"/>
  <c r="J154" i="4"/>
  <c r="H154" i="4"/>
  <c r="E154" i="4"/>
  <c r="F157" i="4"/>
  <c r="I157" i="4"/>
  <c r="L157" i="4"/>
  <c r="H157" i="4"/>
  <c r="E157" i="4"/>
  <c r="C157" i="4"/>
  <c r="M157" i="4"/>
  <c r="J160" i="4"/>
  <c r="I160" i="4"/>
  <c r="C160" i="4"/>
  <c r="L160" i="4"/>
  <c r="H160" i="4"/>
  <c r="F160" i="4"/>
  <c r="H171" i="4"/>
  <c r="J171" i="4"/>
  <c r="I171" i="4"/>
  <c r="C171" i="4"/>
  <c r="L171" i="4"/>
  <c r="G171" i="4"/>
  <c r="H179" i="4"/>
  <c r="C179" i="4"/>
  <c r="L179" i="4"/>
  <c r="D179" i="4"/>
  <c r="F179" i="4"/>
  <c r="E190" i="4"/>
  <c r="H190" i="4"/>
  <c r="I190" i="4"/>
  <c r="J190" i="4"/>
  <c r="G190" i="4"/>
  <c r="L190" i="4"/>
  <c r="D190" i="4"/>
  <c r="I194" i="4"/>
  <c r="H194" i="4"/>
  <c r="M194" i="4"/>
  <c r="E194" i="4"/>
  <c r="D194" i="4"/>
  <c r="C194" i="4"/>
  <c r="F194" i="4"/>
  <c r="C270" i="4"/>
  <c r="E270" i="4"/>
  <c r="J270" i="4"/>
  <c r="I270" i="4"/>
  <c r="F270" i="4"/>
  <c r="D270" i="4"/>
  <c r="H270" i="4"/>
  <c r="L277" i="4"/>
  <c r="J277" i="4"/>
  <c r="M277" i="4"/>
  <c r="E277" i="4"/>
  <c r="F277" i="4"/>
  <c r="H277" i="4"/>
  <c r="G277" i="4"/>
  <c r="I277" i="4"/>
  <c r="M309" i="4"/>
  <c r="C309" i="4"/>
  <c r="I309" i="4"/>
  <c r="F309" i="4"/>
  <c r="E309" i="4"/>
  <c r="L309" i="4"/>
  <c r="J309" i="4"/>
  <c r="G309" i="4"/>
  <c r="O329" i="5"/>
  <c r="P329" i="5"/>
  <c r="B498" i="5"/>
  <c r="N498" i="5"/>
  <c r="G285" i="5"/>
  <c r="K285" i="5"/>
  <c r="AH40" i="4"/>
  <c r="AG40" i="4"/>
  <c r="AH46" i="4"/>
  <c r="AG46" i="4"/>
  <c r="AH59" i="4"/>
  <c r="AI59" i="4"/>
  <c r="AG59" i="4"/>
  <c r="AH63" i="4"/>
  <c r="AI63" i="4"/>
  <c r="AH64" i="4"/>
  <c r="AI64" i="4"/>
  <c r="AH65" i="4"/>
  <c r="AI65" i="4"/>
  <c r="AH85" i="4"/>
  <c r="AI85" i="4"/>
  <c r="AG85" i="4"/>
  <c r="AH99" i="4"/>
  <c r="AI99" i="4"/>
  <c r="AH102" i="4"/>
  <c r="AG102" i="4"/>
  <c r="AI102" i="4"/>
  <c r="AH123" i="4"/>
  <c r="AG123" i="4"/>
  <c r="AH124" i="4"/>
  <c r="AI124" i="4"/>
  <c r="AH125" i="4"/>
  <c r="AI125" i="4"/>
  <c r="AI150" i="4"/>
  <c r="AG150" i="4"/>
  <c r="AH186" i="4"/>
  <c r="AG186" i="4"/>
  <c r="AH191" i="4"/>
  <c r="AG191" i="4"/>
  <c r="AI191" i="4"/>
  <c r="AG249" i="4"/>
  <c r="AH249" i="4"/>
  <c r="AH302" i="4"/>
  <c r="AG302" i="4"/>
  <c r="AK181" i="4"/>
  <c r="A171" i="5"/>
  <c r="P171" i="5"/>
  <c r="J200" i="4"/>
  <c r="I200" i="4"/>
  <c r="D200" i="4"/>
  <c r="L200" i="4"/>
  <c r="F200" i="4"/>
  <c r="M200" i="4"/>
  <c r="C200" i="4"/>
  <c r="G200" i="4"/>
  <c r="L203" i="4"/>
  <c r="I203" i="4"/>
  <c r="G203" i="4"/>
  <c r="M203" i="4"/>
  <c r="M244" i="4"/>
  <c r="H244" i="4"/>
  <c r="L244" i="4"/>
  <c r="F244" i="4"/>
  <c r="D244" i="4"/>
  <c r="J248" i="4"/>
  <c r="F248" i="4"/>
  <c r="H248" i="4"/>
  <c r="L260" i="4"/>
  <c r="J260" i="4"/>
  <c r="F260" i="4"/>
  <c r="D260" i="4"/>
  <c r="G260" i="4"/>
  <c r="I260" i="4"/>
  <c r="L264" i="4"/>
  <c r="M264" i="4"/>
  <c r="C264" i="4"/>
  <c r="G264" i="4"/>
  <c r="D264" i="4"/>
  <c r="S305" i="3"/>
  <c r="O357" i="5"/>
  <c r="B357" i="5"/>
  <c r="J357" i="5"/>
  <c r="P59" i="5"/>
  <c r="I59" i="5"/>
  <c r="C59" i="5"/>
  <c r="L59" i="5"/>
  <c r="C157" i="5"/>
  <c r="N157" i="5"/>
  <c r="P230" i="5"/>
  <c r="C230" i="5"/>
  <c r="F160" i="5"/>
  <c r="P160" i="5"/>
  <c r="D153" i="13"/>
  <c r="S17" i="3"/>
  <c r="S97" i="3"/>
  <c r="AH45" i="4"/>
  <c r="AG45" i="4"/>
  <c r="AH100" i="4"/>
  <c r="AG100" i="4"/>
  <c r="AH139" i="4"/>
  <c r="AI139" i="4"/>
  <c r="AH206" i="4"/>
  <c r="AG206" i="4"/>
  <c r="AH211" i="4"/>
  <c r="AI211" i="4"/>
  <c r="AH277" i="4"/>
  <c r="AI277" i="4"/>
  <c r="AH284" i="4"/>
  <c r="AG284" i="4"/>
  <c r="AH286" i="4"/>
  <c r="AG286" i="4"/>
  <c r="AH294" i="4"/>
  <c r="AI294" i="4"/>
  <c r="AG294" i="4"/>
  <c r="AH299" i="4"/>
  <c r="AG299" i="4"/>
  <c r="I166" i="4"/>
  <c r="J166" i="4"/>
  <c r="F166" i="4"/>
  <c r="E166" i="4"/>
  <c r="H166" i="4"/>
  <c r="F197" i="4"/>
  <c r="I197" i="4"/>
  <c r="D197" i="4"/>
  <c r="J233" i="4"/>
  <c r="M233" i="4"/>
  <c r="L233" i="4"/>
  <c r="F233" i="4"/>
  <c r="I237" i="4"/>
  <c r="D237" i="4"/>
  <c r="C237" i="4"/>
  <c r="F241" i="4"/>
  <c r="E241" i="4"/>
  <c r="S153" i="3"/>
  <c r="S157" i="3"/>
  <c r="S214" i="3"/>
  <c r="S247" i="3"/>
  <c r="S257" i="3"/>
  <c r="S275" i="3"/>
  <c r="S342" i="3"/>
  <c r="AH434" i="4"/>
  <c r="AI434" i="4"/>
  <c r="AH456" i="4"/>
  <c r="AI456" i="4"/>
  <c r="AH463" i="4"/>
  <c r="AG463" i="4"/>
  <c r="AH493" i="4"/>
  <c r="AI493" i="4"/>
  <c r="AH507" i="4"/>
  <c r="AI507" i="4"/>
  <c r="M511" i="4"/>
  <c r="C511" i="4"/>
  <c r="G511" i="4"/>
  <c r="H511" i="4"/>
  <c r="L511" i="4"/>
  <c r="J511" i="4"/>
  <c r="AH569" i="4"/>
  <c r="AG569" i="4"/>
  <c r="AI569" i="4"/>
  <c r="L573" i="4"/>
  <c r="F573" i="4"/>
  <c r="G573" i="4"/>
  <c r="I573" i="4"/>
  <c r="H584" i="4"/>
  <c r="I584" i="4"/>
  <c r="C584" i="4"/>
  <c r="F584" i="4"/>
  <c r="AG590" i="4"/>
  <c r="AH590" i="4"/>
  <c r="AH595" i="4"/>
  <c r="AI595" i="4"/>
  <c r="M596" i="4"/>
  <c r="L596" i="4"/>
  <c r="F596" i="4"/>
  <c r="I596" i="4"/>
  <c r="D601" i="4"/>
  <c r="H601" i="4"/>
  <c r="E11" i="2"/>
  <c r="D5" i="13"/>
  <c r="D9" i="13"/>
  <c r="D15" i="13"/>
  <c r="S21" i="3"/>
  <c r="S103" i="3"/>
  <c r="AH58" i="4"/>
  <c r="AG58" i="4"/>
  <c r="AI58" i="4"/>
  <c r="AH78" i="4"/>
  <c r="AG78" i="4"/>
  <c r="AH83" i="4"/>
  <c r="AI83" i="4"/>
  <c r="AH84" i="4"/>
  <c r="AG84" i="4"/>
  <c r="AH113" i="4"/>
  <c r="AI113" i="4"/>
  <c r="AG113" i="4"/>
  <c r="AH118" i="4"/>
  <c r="AG118" i="4"/>
  <c r="AI118" i="4"/>
  <c r="AH122" i="4"/>
  <c r="AG122" i="4"/>
  <c r="AH129" i="4"/>
  <c r="AI129" i="4"/>
  <c r="AG129" i="4"/>
  <c r="AH147" i="4"/>
  <c r="AI147" i="4"/>
  <c r="AH148" i="4"/>
  <c r="AI148" i="4"/>
  <c r="AH154" i="4"/>
  <c r="AG154" i="4"/>
  <c r="AH167" i="4"/>
  <c r="AG167" i="4"/>
  <c r="AH174" i="4"/>
  <c r="AI174" i="4"/>
  <c r="AG174" i="4"/>
  <c r="AH221" i="4"/>
  <c r="AI221" i="4"/>
  <c r="AH273" i="4"/>
  <c r="AG273" i="4"/>
  <c r="AH306" i="4"/>
  <c r="AG306" i="4"/>
  <c r="A75" i="5"/>
  <c r="F75" i="5"/>
  <c r="AK85" i="4"/>
  <c r="L16" i="4"/>
  <c r="C16" i="4"/>
  <c r="D16" i="4"/>
  <c r="J16" i="4"/>
  <c r="G16" i="4"/>
  <c r="H23" i="4"/>
  <c r="F23" i="4"/>
  <c r="C23" i="4"/>
  <c r="L42" i="4"/>
  <c r="F42" i="4"/>
  <c r="J42" i="4"/>
  <c r="M55" i="4"/>
  <c r="L55" i="4"/>
  <c r="I55" i="4"/>
  <c r="I65" i="4"/>
  <c r="F65" i="4"/>
  <c r="G68" i="4"/>
  <c r="C68" i="4"/>
  <c r="D68" i="4"/>
  <c r="E68" i="4"/>
  <c r="F68" i="4"/>
  <c r="I71" i="4"/>
  <c r="J71" i="4"/>
  <c r="G71" i="4"/>
  <c r="E71" i="4"/>
  <c r="F71" i="4"/>
  <c r="H74" i="4"/>
  <c r="M74" i="4"/>
  <c r="G74" i="4"/>
  <c r="C80" i="4"/>
  <c r="L80" i="4"/>
  <c r="H80" i="4"/>
  <c r="F80" i="4"/>
  <c r="G80" i="4"/>
  <c r="G95" i="4"/>
  <c r="F95" i="4"/>
  <c r="E95" i="4"/>
  <c r="C95" i="4"/>
  <c r="I95" i="4"/>
  <c r="L95" i="4"/>
  <c r="D95" i="4"/>
  <c r="H95" i="4"/>
  <c r="L132" i="4"/>
  <c r="M132" i="4"/>
  <c r="E132" i="4"/>
  <c r="D139" i="4"/>
  <c r="G139" i="4"/>
  <c r="M139" i="4"/>
  <c r="C139" i="4"/>
  <c r="H263" i="4"/>
  <c r="G263" i="4"/>
  <c r="D263" i="4"/>
  <c r="F263" i="4"/>
  <c r="M263" i="4"/>
  <c r="I267" i="4"/>
  <c r="M267" i="4"/>
  <c r="J267" i="4"/>
  <c r="D267" i="4"/>
  <c r="I303" i="4"/>
  <c r="E303" i="4"/>
  <c r="H303" i="4"/>
  <c r="L303" i="4"/>
  <c r="C310" i="4"/>
  <c r="H310" i="4"/>
  <c r="J310" i="4"/>
  <c r="S194" i="3"/>
  <c r="S259" i="3"/>
  <c r="S309" i="3"/>
  <c r="S312" i="3"/>
  <c r="S338" i="3"/>
  <c r="S364" i="3"/>
  <c r="S401" i="3"/>
  <c r="F363" i="4"/>
  <c r="M363" i="4"/>
  <c r="I363" i="4"/>
  <c r="AH382" i="4"/>
  <c r="AG382" i="4"/>
  <c r="D157" i="13"/>
  <c r="D173" i="13"/>
  <c r="S19" i="3"/>
  <c r="S23" i="3"/>
  <c r="S29" i="3"/>
  <c r="S33" i="3"/>
  <c r="S41" i="3"/>
  <c r="S45" i="3"/>
  <c r="S49" i="3"/>
  <c r="S58" i="3"/>
  <c r="AG27" i="4"/>
  <c r="AH49" i="4"/>
  <c r="AG49" i="4"/>
  <c r="AH67" i="4"/>
  <c r="AI67" i="4"/>
  <c r="AH116" i="4"/>
  <c r="AG116" i="4"/>
  <c r="AH128" i="4"/>
  <c r="AG128" i="4"/>
  <c r="AH144" i="4"/>
  <c r="AG144" i="4"/>
  <c r="AH145" i="4"/>
  <c r="AG145" i="4"/>
  <c r="AH166" i="4"/>
  <c r="AG166" i="4"/>
  <c r="AH178" i="4"/>
  <c r="AG178" i="4"/>
  <c r="AH203" i="4"/>
  <c r="AG203" i="4"/>
  <c r="AH210" i="4"/>
  <c r="AG210" i="4"/>
  <c r="AH218" i="4"/>
  <c r="AI218" i="4"/>
  <c r="AH307" i="4"/>
  <c r="AI307" i="4"/>
  <c r="A235" i="5"/>
  <c r="M235" i="5"/>
  <c r="E13" i="4"/>
  <c r="I13" i="4"/>
  <c r="M13" i="4"/>
  <c r="C13" i="4"/>
  <c r="I36" i="4"/>
  <c r="L36" i="4"/>
  <c r="I43" i="4"/>
  <c r="M43" i="4"/>
  <c r="C43" i="4"/>
  <c r="D43" i="4"/>
  <c r="J47" i="4"/>
  <c r="I47" i="4"/>
  <c r="C52" i="4"/>
  <c r="G52" i="4"/>
  <c r="F85" i="4"/>
  <c r="I85" i="4"/>
  <c r="E85" i="4"/>
  <c r="C124" i="4"/>
  <c r="I124" i="4"/>
  <c r="H124" i="4"/>
  <c r="G127" i="4"/>
  <c r="M127" i="4"/>
  <c r="I127" i="4"/>
  <c r="L127" i="4"/>
  <c r="E168" i="4"/>
  <c r="M168" i="4"/>
  <c r="L168" i="4"/>
  <c r="C168" i="4"/>
  <c r="C208" i="4"/>
  <c r="J208" i="4"/>
  <c r="I208" i="4"/>
  <c r="E250" i="4"/>
  <c r="G250" i="4"/>
  <c r="D250" i="4"/>
  <c r="G254" i="4"/>
  <c r="D254" i="4"/>
  <c r="H279" i="4"/>
  <c r="J279" i="4"/>
  <c r="C279" i="4"/>
  <c r="E279" i="4"/>
  <c r="S112" i="3"/>
  <c r="S198" i="3"/>
  <c r="S268" i="3"/>
  <c r="S289" i="3"/>
  <c r="S310" i="3"/>
  <c r="S386" i="3"/>
  <c r="S389" i="3"/>
  <c r="AG348" i="4"/>
  <c r="AH348" i="4"/>
  <c r="AH433" i="4"/>
  <c r="AI433" i="4"/>
  <c r="AH477" i="4"/>
  <c r="AG477" i="4"/>
  <c r="AH487" i="4"/>
  <c r="AG487" i="4"/>
  <c r="AI501" i="4"/>
  <c r="AH501" i="4"/>
  <c r="S91" i="3"/>
  <c r="S95" i="3"/>
  <c r="AH13" i="4"/>
  <c r="AG13" i="4"/>
  <c r="AH20" i="4"/>
  <c r="AG20" i="4"/>
  <c r="AH48" i="4"/>
  <c r="AI48" i="4"/>
  <c r="AH66" i="4"/>
  <c r="AI66" i="4"/>
  <c r="AH79" i="4"/>
  <c r="AG79" i="4"/>
  <c r="AH86" i="4"/>
  <c r="AI86" i="4"/>
  <c r="AH103" i="4"/>
  <c r="AG103" i="4"/>
  <c r="AH106" i="4"/>
  <c r="AG106" i="4"/>
  <c r="AH126" i="4"/>
  <c r="AG126" i="4"/>
  <c r="AH141" i="4"/>
  <c r="AG141" i="4"/>
  <c r="AH165" i="4"/>
  <c r="AG165" i="4"/>
  <c r="AH177" i="4"/>
  <c r="AI177" i="4"/>
  <c r="AH209" i="4"/>
  <c r="AG209" i="4"/>
  <c r="AH238" i="4"/>
  <c r="AG238" i="4"/>
  <c r="AH247" i="4"/>
  <c r="AG247" i="4"/>
  <c r="AH283" i="4"/>
  <c r="AG283" i="4"/>
  <c r="AH285" i="4"/>
  <c r="AG285" i="4"/>
  <c r="AH292" i="4"/>
  <c r="AI292" i="4"/>
  <c r="AH293" i="4"/>
  <c r="AG293" i="4"/>
  <c r="AH295" i="4"/>
  <c r="AG295" i="4"/>
  <c r="AH298" i="4"/>
  <c r="AG298" i="4"/>
  <c r="AH304" i="4"/>
  <c r="AG304" i="4"/>
  <c r="F33" i="4"/>
  <c r="I33" i="4"/>
  <c r="M33" i="4"/>
  <c r="D33" i="4"/>
  <c r="F82" i="4"/>
  <c r="L82" i="4"/>
  <c r="J86" i="4"/>
  <c r="C86" i="4"/>
  <c r="F163" i="4"/>
  <c r="J163" i="4"/>
  <c r="F173" i="4"/>
  <c r="M173" i="4"/>
  <c r="E173" i="4"/>
  <c r="D217" i="4"/>
  <c r="J217" i="4"/>
  <c r="G258" i="4"/>
  <c r="D258" i="4"/>
  <c r="I266" i="4"/>
  <c r="E266" i="4"/>
  <c r="G266" i="4"/>
  <c r="D266" i="4"/>
  <c r="S156" i="3"/>
  <c r="S168" i="3"/>
  <c r="S171" i="3"/>
  <c r="S183" i="3"/>
  <c r="S202" i="3"/>
  <c r="S239" i="3"/>
  <c r="S307" i="3"/>
  <c r="S337" i="3"/>
  <c r="S351" i="3"/>
  <c r="S398" i="3"/>
  <c r="AH347" i="4"/>
  <c r="AI347" i="4"/>
  <c r="J376" i="4"/>
  <c r="F376" i="4"/>
  <c r="I376" i="4"/>
  <c r="AH397" i="4"/>
  <c r="AG397" i="4"/>
  <c r="AG255" i="4"/>
  <c r="A210" i="5"/>
  <c r="I210" i="5"/>
  <c r="S115" i="3"/>
  <c r="S144" i="3"/>
  <c r="S150" i="3"/>
  <c r="S172" i="3"/>
  <c r="S206" i="3"/>
  <c r="S269" i="3"/>
  <c r="S288" i="3"/>
  <c r="S347" i="3"/>
  <c r="S354" i="3"/>
  <c r="AH334" i="4"/>
  <c r="AI334" i="4"/>
  <c r="AG414" i="4"/>
  <c r="C498" i="4"/>
  <c r="M498" i="4"/>
  <c r="AI508" i="4"/>
  <c r="AH508" i="4"/>
  <c r="AH520" i="4"/>
  <c r="AI520" i="4"/>
  <c r="D537" i="4"/>
  <c r="J537" i="4"/>
  <c r="I537" i="4"/>
  <c r="S160" i="3"/>
  <c r="S238" i="3"/>
  <c r="S284" i="3"/>
  <c r="S323" i="3"/>
  <c r="S325" i="3"/>
  <c r="S395" i="3"/>
  <c r="AH312" i="4"/>
  <c r="AG312" i="4"/>
  <c r="AH323" i="4"/>
  <c r="AG323" i="4"/>
  <c r="AH363" i="4"/>
  <c r="AI363" i="4"/>
  <c r="D380" i="4"/>
  <c r="F380" i="4"/>
  <c r="I380" i="4"/>
  <c r="AI444" i="4"/>
  <c r="AH444" i="4"/>
  <c r="L447" i="4"/>
  <c r="C447" i="4"/>
  <c r="H473" i="4"/>
  <c r="G473" i="4"/>
  <c r="AH481" i="4"/>
  <c r="AG481" i="4"/>
  <c r="AH539" i="4"/>
  <c r="AG539" i="4"/>
  <c r="AH462" i="4"/>
  <c r="S232" i="3"/>
  <c r="S254" i="3"/>
  <c r="S321" i="3"/>
  <c r="S365" i="3"/>
  <c r="S387" i="3"/>
  <c r="M330" i="4"/>
  <c r="G330" i="4"/>
  <c r="I343" i="4"/>
  <c r="E343" i="4"/>
  <c r="C415" i="4"/>
  <c r="G415" i="4"/>
  <c r="H429" i="4"/>
  <c r="AH431" i="4"/>
  <c r="AG431" i="4"/>
  <c r="M446" i="4"/>
  <c r="G446" i="4"/>
  <c r="L457" i="4"/>
  <c r="I507" i="4"/>
  <c r="J507" i="4"/>
  <c r="D507" i="4"/>
  <c r="AH533" i="4"/>
  <c r="AG533" i="4"/>
  <c r="AH543" i="4"/>
  <c r="AG543" i="4"/>
  <c r="E544" i="4"/>
  <c r="I544" i="4"/>
  <c r="AH547" i="4"/>
  <c r="AG547" i="4"/>
  <c r="H566" i="4"/>
  <c r="D566" i="4"/>
  <c r="G571" i="4"/>
  <c r="E571" i="4"/>
  <c r="M575" i="4"/>
  <c r="C575" i="4"/>
  <c r="D575" i="4"/>
  <c r="J575" i="4"/>
  <c r="AH579" i="4"/>
  <c r="AI579" i="4"/>
  <c r="AH581" i="4"/>
  <c r="AG581" i="4"/>
  <c r="C582" i="4"/>
  <c r="E582" i="4"/>
  <c r="AH335" i="4"/>
  <c r="AI335" i="4"/>
  <c r="AH361" i="4"/>
  <c r="AG361" i="4"/>
  <c r="AH372" i="4"/>
  <c r="AG372" i="4"/>
  <c r="AH390" i="4"/>
  <c r="AI390" i="4"/>
  <c r="AH392" i="4"/>
  <c r="AI392" i="4"/>
  <c r="AH404" i="4"/>
  <c r="AI404" i="4"/>
  <c r="J408" i="4"/>
  <c r="M408" i="4"/>
  <c r="AH450" i="4"/>
  <c r="AG450" i="4"/>
  <c r="AH470" i="4"/>
  <c r="AI470" i="4"/>
  <c r="AH471" i="4"/>
  <c r="AG471" i="4"/>
  <c r="AH472" i="4"/>
  <c r="AG472" i="4"/>
  <c r="AH499" i="4"/>
  <c r="AI499" i="4"/>
  <c r="M503" i="4"/>
  <c r="H503" i="4"/>
  <c r="AH503" i="4"/>
  <c r="AG503" i="4"/>
  <c r="AG512" i="4"/>
  <c r="AH512" i="4"/>
  <c r="C517" i="4"/>
  <c r="G517" i="4"/>
  <c r="AH523" i="4"/>
  <c r="AI523" i="4"/>
  <c r="AH536" i="4"/>
  <c r="AG536" i="4"/>
  <c r="AI556" i="4"/>
  <c r="AH556" i="4"/>
  <c r="I565" i="4"/>
  <c r="D565" i="4"/>
  <c r="E565" i="4"/>
  <c r="AH577" i="4"/>
  <c r="AG577" i="4"/>
  <c r="AH545" i="4"/>
  <c r="AG545" i="4"/>
  <c r="AG576" i="4"/>
  <c r="C586" i="4"/>
  <c r="H586" i="4"/>
  <c r="AH589" i="4"/>
  <c r="AG589" i="4"/>
  <c r="AH576" i="4"/>
  <c r="AI321" i="4"/>
  <c r="M372" i="4"/>
  <c r="D372" i="4"/>
  <c r="AH437" i="4"/>
  <c r="AG437" i="4"/>
  <c r="AI442" i="4"/>
  <c r="AH446" i="4"/>
  <c r="AG446" i="4"/>
  <c r="AH509" i="4"/>
  <c r="AG509" i="4"/>
  <c r="AH511" i="4"/>
  <c r="AI511" i="4"/>
  <c r="AH515" i="4"/>
  <c r="AG515" i="4"/>
  <c r="I235" i="5"/>
  <c r="L75" i="5"/>
  <c r="N75" i="5"/>
  <c r="M75" i="5"/>
  <c r="B75" i="5"/>
  <c r="D75" i="5"/>
  <c r="I75" i="5"/>
  <c r="E75" i="5"/>
  <c r="P75" i="5"/>
  <c r="D210" i="5"/>
  <c r="O171" i="5"/>
  <c r="G171" i="5"/>
  <c r="L171" i="5"/>
  <c r="B171" i="5"/>
  <c r="E233" i="5"/>
  <c r="H233" i="5"/>
  <c r="B233" i="5"/>
  <c r="O233" i="5"/>
  <c r="K233" i="5"/>
  <c r="J233" i="5"/>
  <c r="P310" i="5"/>
  <c r="L310" i="5"/>
  <c r="H530" i="5"/>
  <c r="F530" i="5"/>
  <c r="B530" i="5"/>
  <c r="G530" i="5"/>
  <c r="I530" i="5"/>
  <c r="E530" i="5"/>
  <c r="J530" i="5"/>
  <c r="K530" i="5"/>
  <c r="N530" i="5"/>
  <c r="C530" i="5"/>
  <c r="AK384" i="4"/>
  <c r="A374" i="5"/>
  <c r="O382" i="5"/>
  <c r="K382" i="5"/>
  <c r="M382" i="5"/>
  <c r="G382" i="5"/>
  <c r="E382" i="5"/>
  <c r="P382" i="5"/>
  <c r="I382" i="5"/>
  <c r="J382" i="5"/>
  <c r="D382" i="5"/>
  <c r="F382" i="5"/>
  <c r="N382" i="5"/>
  <c r="AK430" i="4"/>
  <c r="A420" i="5"/>
  <c r="AK459" i="4"/>
  <c r="A449" i="5"/>
  <c r="A450" i="5"/>
  <c r="AK460" i="4"/>
  <c r="A456" i="5"/>
  <c r="AK466" i="4"/>
  <c r="J464" i="5"/>
  <c r="F464" i="5"/>
  <c r="G464" i="5"/>
  <c r="H464" i="5"/>
  <c r="N464" i="5"/>
  <c r="C464" i="5"/>
  <c r="E464" i="5"/>
  <c r="O464" i="5"/>
  <c r="K464" i="5"/>
  <c r="AK490" i="4"/>
  <c r="A480" i="5"/>
  <c r="A488" i="5"/>
  <c r="AK498" i="4"/>
  <c r="A507" i="5"/>
  <c r="P507" i="5"/>
  <c r="AK517" i="4"/>
  <c r="A534" i="5"/>
  <c r="AK544" i="4"/>
  <c r="M17" i="5"/>
  <c r="J525" i="5"/>
  <c r="I525" i="5"/>
  <c r="M530" i="5"/>
  <c r="G547" i="5"/>
  <c r="C547" i="5"/>
  <c r="O292" i="5"/>
  <c r="E292" i="5"/>
  <c r="C292" i="5"/>
  <c r="I292" i="5"/>
  <c r="L292" i="5"/>
  <c r="N292" i="5"/>
  <c r="H292" i="5"/>
  <c r="B199" i="5"/>
  <c r="N199" i="5"/>
  <c r="D199" i="5"/>
  <c r="P199" i="5"/>
  <c r="F168" i="5"/>
  <c r="I168" i="5"/>
  <c r="J168" i="5"/>
  <c r="E168" i="5"/>
  <c r="L168" i="5"/>
  <c r="P168" i="5"/>
  <c r="N225" i="5"/>
  <c r="P225" i="5"/>
  <c r="I225" i="5"/>
  <c r="K225" i="5"/>
  <c r="J225" i="5"/>
  <c r="E225" i="5"/>
  <c r="H225" i="5"/>
  <c r="D225" i="5"/>
  <c r="M225" i="5"/>
  <c r="O225" i="5"/>
  <c r="L225" i="5"/>
  <c r="F225" i="5"/>
  <c r="B225" i="5"/>
  <c r="C382" i="5"/>
  <c r="C17" i="5"/>
  <c r="M171" i="5"/>
  <c r="J171" i="5"/>
  <c r="H382" i="5"/>
  <c r="J198" i="5"/>
  <c r="J71" i="5"/>
  <c r="G168" i="5"/>
  <c r="P292" i="5"/>
  <c r="B525" i="5"/>
  <c r="P530" i="5"/>
  <c r="A352" i="5"/>
  <c r="J352" i="5"/>
  <c r="J224" i="5"/>
  <c r="D224" i="5"/>
  <c r="E224" i="5"/>
  <c r="N224" i="5"/>
  <c r="G181" i="5"/>
  <c r="I181" i="5"/>
  <c r="H181" i="5"/>
  <c r="M181" i="5"/>
  <c r="F181" i="5"/>
  <c r="E181" i="5"/>
  <c r="C225" i="5"/>
  <c r="AK392" i="4"/>
  <c r="F547" i="5"/>
  <c r="O547" i="5"/>
  <c r="N547" i="5"/>
  <c r="P547" i="5"/>
  <c r="H547" i="5"/>
  <c r="I547" i="5"/>
  <c r="E547" i="5"/>
  <c r="J547" i="5"/>
  <c r="D547" i="5"/>
  <c r="N525" i="5"/>
  <c r="D525" i="5"/>
  <c r="C525" i="5"/>
  <c r="E525" i="5"/>
  <c r="O525" i="5"/>
  <c r="K525" i="5"/>
  <c r="P525" i="5"/>
  <c r="G525" i="5"/>
  <c r="H525" i="5"/>
  <c r="B489" i="5"/>
  <c r="K489" i="5"/>
  <c r="J489" i="5"/>
  <c r="J69" i="5"/>
  <c r="C69" i="5"/>
  <c r="AK385" i="4"/>
  <c r="A375" i="5"/>
  <c r="C375" i="5"/>
  <c r="A380" i="5"/>
  <c r="AK390" i="4"/>
  <c r="A402" i="5"/>
  <c r="AK412" i="4"/>
  <c r="AK442" i="4"/>
  <c r="A432" i="5"/>
  <c r="A447" i="5"/>
  <c r="AK457" i="4"/>
  <c r="H454" i="5"/>
  <c r="M454" i="5"/>
  <c r="O454" i="5"/>
  <c r="J454" i="5"/>
  <c r="P454" i="5"/>
  <c r="N454" i="5"/>
  <c r="C454" i="5"/>
  <c r="G454" i="5"/>
  <c r="L454" i="5"/>
  <c r="F454" i="5"/>
  <c r="I454" i="5"/>
  <c r="D454" i="5"/>
  <c r="A463" i="5"/>
  <c r="AK473" i="4"/>
  <c r="A482" i="5"/>
  <c r="AK492" i="4"/>
  <c r="A483" i="5"/>
  <c r="AK493" i="4"/>
  <c r="A487" i="5"/>
  <c r="M487" i="5"/>
  <c r="AK497" i="4"/>
  <c r="AK500" i="4"/>
  <c r="A490" i="5"/>
  <c r="E490" i="5"/>
  <c r="A493" i="5"/>
  <c r="AK503" i="4"/>
  <c r="A497" i="5"/>
  <c r="F497" i="5"/>
  <c r="AK507" i="4"/>
  <c r="G499" i="5"/>
  <c r="N499" i="5"/>
  <c r="M499" i="5"/>
  <c r="K499" i="5"/>
  <c r="E499" i="5"/>
  <c r="O499" i="5"/>
  <c r="F499" i="5"/>
  <c r="L499" i="5"/>
  <c r="H499" i="5"/>
  <c r="D499" i="5"/>
  <c r="J499" i="5"/>
  <c r="I499" i="5"/>
  <c r="C499" i="5"/>
  <c r="AK521" i="4"/>
  <c r="A511" i="5"/>
  <c r="AK530" i="4"/>
  <c r="A520" i="5"/>
  <c r="L382" i="5"/>
  <c r="B382" i="5"/>
  <c r="B69" i="5"/>
  <c r="D168" i="5"/>
  <c r="B168" i="5"/>
  <c r="G292" i="5"/>
  <c r="L525" i="5"/>
  <c r="L530" i="5"/>
  <c r="D530" i="5"/>
  <c r="L547" i="5"/>
  <c r="E454" i="5"/>
  <c r="D71" i="5"/>
  <c r="O71" i="5"/>
  <c r="M71" i="5"/>
  <c r="E71" i="5"/>
  <c r="L71" i="5"/>
  <c r="P71" i="5"/>
  <c r="L29" i="5"/>
  <c r="O29" i="5"/>
  <c r="N29" i="5"/>
  <c r="E29" i="5"/>
  <c r="F29" i="5"/>
  <c r="J29" i="5"/>
  <c r="G225" i="5"/>
  <c r="H69" i="5"/>
  <c r="I69" i="5"/>
  <c r="K454" i="5"/>
  <c r="F185" i="5"/>
  <c r="B185" i="5"/>
  <c r="I185" i="5"/>
  <c r="D185" i="5"/>
  <c r="H185" i="5"/>
  <c r="E185" i="5"/>
  <c r="O185" i="5"/>
  <c r="J185" i="5"/>
  <c r="P185" i="5"/>
  <c r="N185" i="5"/>
  <c r="L185" i="5"/>
  <c r="K185" i="5"/>
  <c r="O553" i="5"/>
  <c r="L553" i="5"/>
  <c r="K553" i="5"/>
  <c r="E553" i="5"/>
  <c r="P553" i="5"/>
  <c r="G553" i="5"/>
  <c r="I553" i="5"/>
  <c r="M553" i="5"/>
  <c r="C553" i="5"/>
  <c r="B553" i="5"/>
  <c r="F553" i="5"/>
  <c r="N553" i="5"/>
  <c r="D553" i="5"/>
  <c r="H553" i="5"/>
  <c r="E455" i="5"/>
  <c r="O455" i="5"/>
  <c r="H455" i="5"/>
  <c r="D455" i="5"/>
  <c r="B455" i="5"/>
  <c r="E153" i="5"/>
  <c r="D153" i="5"/>
  <c r="O153" i="5"/>
  <c r="C153" i="5"/>
  <c r="G153" i="5"/>
  <c r="N153" i="5"/>
  <c r="K153" i="5"/>
  <c r="J153" i="5"/>
  <c r="I153" i="5"/>
  <c r="P38" i="5"/>
  <c r="C38" i="5"/>
  <c r="I38" i="5"/>
  <c r="M38" i="5"/>
  <c r="H38" i="5"/>
  <c r="K38" i="5"/>
  <c r="N38" i="5"/>
  <c r="D38" i="5"/>
  <c r="B38" i="5"/>
  <c r="J38" i="5"/>
  <c r="O38" i="5"/>
  <c r="F38" i="5"/>
  <c r="E38" i="5"/>
  <c r="P499" i="5"/>
  <c r="E329" i="5"/>
  <c r="L329" i="5"/>
  <c r="F329" i="5"/>
  <c r="K329" i="5"/>
  <c r="N329" i="5"/>
  <c r="M329" i="5"/>
  <c r="B329" i="5"/>
  <c r="G329" i="5"/>
  <c r="H329" i="5"/>
  <c r="C11" i="5"/>
  <c r="N11" i="5"/>
  <c r="L11" i="5"/>
  <c r="D11" i="5"/>
  <c r="J271" i="5"/>
  <c r="K271" i="5"/>
  <c r="C271" i="5"/>
  <c r="M271" i="5"/>
  <c r="E172" i="5"/>
  <c r="L172" i="5"/>
  <c r="H172" i="5"/>
  <c r="G172" i="5"/>
  <c r="F172" i="5"/>
  <c r="I172" i="5"/>
  <c r="P172" i="5"/>
  <c r="K172" i="5"/>
  <c r="AK371" i="4"/>
  <c r="A361" i="5"/>
  <c r="A367" i="5"/>
  <c r="K367" i="5"/>
  <c r="AK377" i="4"/>
  <c r="A372" i="5"/>
  <c r="AK382" i="4"/>
  <c r="A391" i="5"/>
  <c r="M391" i="5"/>
  <c r="AK401" i="4"/>
  <c r="L404" i="5"/>
  <c r="G404" i="5"/>
  <c r="H404" i="5"/>
  <c r="A418" i="5"/>
  <c r="AK428" i="4"/>
  <c r="AK431" i="4"/>
  <c r="A421" i="5"/>
  <c r="N444" i="5"/>
  <c r="I444" i="5"/>
  <c r="AK461" i="4"/>
  <c r="A451" i="5"/>
  <c r="A460" i="5"/>
  <c r="AK470" i="4"/>
  <c r="AK471" i="4"/>
  <c r="A461" i="5"/>
  <c r="E461" i="5"/>
  <c r="A468" i="5"/>
  <c r="AK478" i="4"/>
  <c r="AK479" i="4"/>
  <c r="A469" i="5"/>
  <c r="F469" i="5"/>
  <c r="AK483" i="4"/>
  <c r="A473" i="5"/>
  <c r="AK513" i="4"/>
  <c r="A503" i="5"/>
  <c r="AK514" i="4"/>
  <c r="A504" i="5"/>
  <c r="A509" i="5"/>
  <c r="AK519" i="4"/>
  <c r="A556" i="5"/>
  <c r="AK566" i="4"/>
  <c r="AK607" i="4"/>
  <c r="A597" i="5"/>
  <c r="K439" i="5"/>
  <c r="G219" i="5"/>
  <c r="K219" i="5"/>
  <c r="G439" i="5"/>
  <c r="C54" i="5"/>
  <c r="P433" i="5"/>
  <c r="E11" i="5"/>
  <c r="K11" i="5"/>
  <c r="G11" i="5"/>
  <c r="B271" i="5"/>
  <c r="L271" i="5"/>
  <c r="H8" i="5"/>
  <c r="M8" i="5"/>
  <c r="F8" i="5"/>
  <c r="E8" i="5"/>
  <c r="N341" i="5"/>
  <c r="D341" i="5"/>
  <c r="H55" i="5"/>
  <c r="D55" i="5"/>
  <c r="K551" i="5"/>
  <c r="N551" i="5"/>
  <c r="P551" i="5"/>
  <c r="J551" i="5"/>
  <c r="O551" i="5"/>
  <c r="D551" i="5"/>
  <c r="F551" i="5"/>
  <c r="C551" i="5"/>
  <c r="F550" i="5"/>
  <c r="M550" i="5"/>
  <c r="D550" i="5"/>
  <c r="G550" i="5"/>
  <c r="N550" i="5"/>
  <c r="L550" i="5"/>
  <c r="C550" i="5"/>
  <c r="B550" i="5"/>
  <c r="P550" i="5"/>
  <c r="K550" i="5"/>
  <c r="H550" i="5"/>
  <c r="F89" i="5"/>
  <c r="J89" i="5"/>
  <c r="C89" i="5"/>
  <c r="I89" i="5"/>
  <c r="L89" i="5"/>
  <c r="D136" i="5"/>
  <c r="L136" i="5"/>
  <c r="C136" i="5"/>
  <c r="M136" i="5"/>
  <c r="O136" i="5"/>
  <c r="N136" i="5"/>
  <c r="E136" i="5"/>
  <c r="P136" i="5"/>
  <c r="H82" i="5"/>
  <c r="L82" i="5"/>
  <c r="M82" i="5"/>
  <c r="F72" i="5"/>
  <c r="G72" i="5"/>
  <c r="O72" i="5"/>
  <c r="P72" i="5"/>
  <c r="E72" i="5"/>
  <c r="I72" i="5"/>
  <c r="H4" i="5"/>
  <c r="I4" i="5"/>
  <c r="G4" i="5"/>
  <c r="B4" i="5"/>
  <c r="M166" i="5"/>
  <c r="K166" i="5"/>
  <c r="J166" i="5"/>
  <c r="N166" i="5"/>
  <c r="G166" i="5"/>
  <c r="H166" i="5"/>
  <c r="F166" i="5"/>
  <c r="J467" i="5"/>
  <c r="E467" i="5"/>
  <c r="L467" i="5"/>
  <c r="C467" i="5"/>
  <c r="H467" i="5"/>
  <c r="G595" i="5"/>
  <c r="H595" i="5"/>
  <c r="M595" i="5"/>
  <c r="F595" i="5"/>
  <c r="L595" i="5"/>
  <c r="P595" i="5"/>
  <c r="O595" i="5"/>
  <c r="B595" i="5"/>
  <c r="C595" i="5"/>
  <c r="I595" i="5"/>
  <c r="J595" i="5"/>
  <c r="N396" i="5"/>
  <c r="G396" i="5"/>
  <c r="E396" i="5"/>
  <c r="K396" i="5"/>
  <c r="G594" i="5"/>
  <c r="M594" i="5"/>
  <c r="P594" i="5"/>
  <c r="B495" i="5"/>
  <c r="H495" i="5"/>
  <c r="E495" i="5"/>
  <c r="J495" i="5"/>
  <c r="I495" i="5"/>
  <c r="F495" i="5"/>
  <c r="L495" i="5"/>
  <c r="C495" i="5"/>
  <c r="I419" i="5"/>
  <c r="O419" i="5"/>
  <c r="D419" i="5"/>
  <c r="J419" i="5"/>
  <c r="L419" i="5"/>
  <c r="E419" i="5"/>
  <c r="B419" i="5"/>
  <c r="F419" i="5"/>
  <c r="P419" i="5"/>
  <c r="K419" i="5"/>
  <c r="N222" i="5"/>
  <c r="P222" i="5"/>
  <c r="I222" i="5"/>
  <c r="J222" i="5"/>
  <c r="O502" i="5"/>
  <c r="B502" i="5"/>
  <c r="L502" i="5"/>
  <c r="I502" i="5"/>
  <c r="I139" i="5"/>
  <c r="M139" i="5"/>
  <c r="N139" i="5"/>
  <c r="J139" i="5"/>
  <c r="J190" i="5"/>
  <c r="B190" i="5"/>
  <c r="O190" i="5"/>
  <c r="C190" i="5"/>
  <c r="N190" i="5"/>
  <c r="P190" i="5"/>
  <c r="D190" i="5"/>
  <c r="J524" i="5"/>
  <c r="O524" i="5"/>
  <c r="D524" i="5"/>
  <c r="P524" i="5"/>
  <c r="I317" i="5"/>
  <c r="G317" i="5"/>
  <c r="L317" i="5"/>
  <c r="E317" i="5"/>
  <c r="F317" i="5"/>
  <c r="M498" i="5"/>
  <c r="L498" i="5"/>
  <c r="O498" i="5"/>
  <c r="P498" i="5"/>
  <c r="J498" i="5"/>
  <c r="C498" i="5"/>
  <c r="I498" i="5"/>
  <c r="E588" i="5"/>
  <c r="N588" i="5"/>
  <c r="I588" i="5"/>
  <c r="O588" i="5"/>
  <c r="G588" i="5"/>
  <c r="D588" i="5"/>
  <c r="F588" i="5"/>
  <c r="C588" i="5"/>
  <c r="P588" i="5"/>
  <c r="K588" i="5"/>
  <c r="J16" i="5"/>
  <c r="D16" i="5"/>
  <c r="M16" i="5"/>
  <c r="I16" i="5"/>
  <c r="C16" i="5"/>
  <c r="K16" i="5"/>
  <c r="F131" i="5"/>
  <c r="O212" i="5"/>
  <c r="J212" i="5"/>
  <c r="H212" i="5"/>
  <c r="G334" i="5"/>
  <c r="J334" i="5"/>
  <c r="O232" i="5"/>
  <c r="M232" i="5"/>
  <c r="D232" i="5"/>
  <c r="G121" i="5"/>
  <c r="L121" i="5"/>
  <c r="H102" i="5"/>
  <c r="J102" i="5"/>
  <c r="H191" i="5"/>
  <c r="N191" i="5"/>
  <c r="B569" i="5"/>
  <c r="K569" i="5"/>
  <c r="M569" i="5"/>
  <c r="O284" i="5"/>
  <c r="P284" i="5"/>
  <c r="N203" i="5"/>
  <c r="P203" i="5"/>
  <c r="I203" i="5"/>
  <c r="M203" i="5"/>
  <c r="O203" i="5"/>
  <c r="D147" i="5"/>
  <c r="E147" i="5"/>
  <c r="D68" i="5"/>
  <c r="P68" i="5"/>
  <c r="C312" i="5"/>
  <c r="D312" i="5"/>
  <c r="O398" i="5"/>
  <c r="P398" i="5"/>
  <c r="L398" i="5"/>
  <c r="K357" i="5"/>
  <c r="O140" i="5"/>
  <c r="L140" i="5"/>
  <c r="F140" i="5"/>
  <c r="J140" i="5"/>
  <c r="B140" i="5"/>
  <c r="M345" i="5"/>
  <c r="G345" i="5"/>
  <c r="F345" i="5"/>
  <c r="L345" i="5"/>
  <c r="M324" i="5"/>
  <c r="I324" i="5"/>
  <c r="E568" i="5"/>
  <c r="L568" i="5"/>
  <c r="J568" i="5"/>
  <c r="O21" i="5"/>
  <c r="P21" i="5"/>
  <c r="C21" i="5"/>
  <c r="K21" i="5"/>
  <c r="E21" i="5"/>
  <c r="K114" i="5"/>
  <c r="D114" i="5"/>
  <c r="C114" i="5"/>
  <c r="F114" i="5"/>
  <c r="AK140" i="4"/>
  <c r="A130" i="5"/>
  <c r="H130" i="5"/>
  <c r="AK144" i="4"/>
  <c r="A134" i="5"/>
  <c r="O134" i="5"/>
  <c r="A142" i="5"/>
  <c r="AK152" i="4"/>
  <c r="D146" i="5"/>
  <c r="L146" i="5"/>
  <c r="L169" i="5"/>
  <c r="M169" i="5"/>
  <c r="D169" i="5"/>
  <c r="A208" i="5"/>
  <c r="AK218" i="4"/>
  <c r="AK226" i="4"/>
  <c r="A216" i="5"/>
  <c r="G216" i="5"/>
  <c r="D220" i="5"/>
  <c r="J220" i="5"/>
  <c r="AK300" i="4"/>
  <c r="A290" i="5"/>
  <c r="H309" i="5"/>
  <c r="E309" i="5"/>
  <c r="C309" i="5"/>
  <c r="D309" i="5"/>
  <c r="A320" i="5"/>
  <c r="AK330" i="4"/>
  <c r="A327" i="5"/>
  <c r="AK337" i="4"/>
  <c r="AK347" i="4"/>
  <c r="A337" i="5"/>
  <c r="A346" i="5"/>
  <c r="AK356" i="4"/>
  <c r="K431" i="5"/>
  <c r="G431" i="5"/>
  <c r="B431" i="5"/>
  <c r="F177" i="5"/>
  <c r="I177" i="5"/>
  <c r="P177" i="5"/>
  <c r="N177" i="5"/>
  <c r="H122" i="5"/>
  <c r="N122" i="5"/>
  <c r="P122" i="5"/>
  <c r="D25" i="5"/>
  <c r="K25" i="5"/>
  <c r="D248" i="5"/>
  <c r="K248" i="5"/>
  <c r="E457" i="5"/>
  <c r="K457" i="5"/>
  <c r="E600" i="5"/>
  <c r="O600" i="5"/>
  <c r="N357" i="5"/>
  <c r="M357" i="5"/>
  <c r="E357" i="5"/>
  <c r="P357" i="5"/>
  <c r="G357" i="5"/>
  <c r="M131" i="5"/>
  <c r="K131" i="5"/>
  <c r="B131" i="5"/>
  <c r="N131" i="5"/>
  <c r="E131" i="5"/>
  <c r="AK37" i="4"/>
  <c r="A27" i="5"/>
  <c r="AK45" i="4"/>
  <c r="A35" i="5"/>
  <c r="O39" i="5"/>
  <c r="L39" i="5"/>
  <c r="C39" i="5"/>
  <c r="D39" i="5"/>
  <c r="N42" i="5"/>
  <c r="E42" i="5"/>
  <c r="K42" i="5"/>
  <c r="O42" i="5"/>
  <c r="N65" i="5"/>
  <c r="G65" i="5"/>
  <c r="L65" i="5"/>
  <c r="I65" i="5"/>
  <c r="O65" i="5"/>
  <c r="AK87" i="4"/>
  <c r="A77" i="5"/>
  <c r="A80" i="5"/>
  <c r="AK90" i="4"/>
  <c r="A108" i="5"/>
  <c r="AK118" i="4"/>
  <c r="A112" i="5"/>
  <c r="N112" i="5"/>
  <c r="AK122" i="4"/>
  <c r="H124" i="5"/>
  <c r="C124" i="5"/>
  <c r="E124" i="5"/>
  <c r="B124" i="5"/>
  <c r="A179" i="5"/>
  <c r="AK189" i="4"/>
  <c r="H187" i="5"/>
  <c r="J187" i="5"/>
  <c r="AK236" i="4"/>
  <c r="A226" i="5"/>
  <c r="E230" i="5"/>
  <c r="G230" i="5"/>
  <c r="K230" i="5"/>
  <c r="AK244" i="4"/>
  <c r="A234" i="5"/>
  <c r="L234" i="5"/>
  <c r="P242" i="5"/>
  <c r="K242" i="5"/>
  <c r="G242" i="5"/>
  <c r="A246" i="5"/>
  <c r="K246" i="5"/>
  <c r="AK256" i="4"/>
  <c r="A258" i="5"/>
  <c r="AK268" i="4"/>
  <c r="A266" i="5"/>
  <c r="O266" i="5"/>
  <c r="AK276" i="4"/>
  <c r="C300" i="5"/>
  <c r="H300" i="5"/>
  <c r="I300" i="5"/>
  <c r="L300" i="5"/>
  <c r="E300" i="5"/>
  <c r="F304" i="5"/>
  <c r="G304" i="5"/>
  <c r="H331" i="5"/>
  <c r="J331" i="5"/>
  <c r="A343" i="5"/>
  <c r="AK353" i="4"/>
  <c r="AK562" i="4"/>
  <c r="A552" i="5"/>
  <c r="AK588" i="4"/>
  <c r="A578" i="5"/>
  <c r="AK30" i="4"/>
  <c r="O351" i="5"/>
  <c r="H351" i="5"/>
  <c r="A12" i="5"/>
  <c r="I12" i="5"/>
  <c r="C403" i="5"/>
  <c r="D403" i="5"/>
  <c r="K52" i="5"/>
  <c r="O52" i="5"/>
  <c r="P52" i="5"/>
  <c r="A64" i="5"/>
  <c r="AK74" i="4"/>
  <c r="AK161" i="4"/>
  <c r="A151" i="5"/>
  <c r="H155" i="5"/>
  <c r="F155" i="5"/>
  <c r="D155" i="5"/>
  <c r="A162" i="5"/>
  <c r="AK172" i="4"/>
  <c r="AK188" i="4"/>
  <c r="A178" i="5"/>
  <c r="N178" i="5"/>
  <c r="A193" i="5"/>
  <c r="H193" i="5"/>
  <c r="AK203" i="4"/>
  <c r="AK255" i="4"/>
  <c r="A245" i="5"/>
  <c r="F245" i="5"/>
  <c r="F268" i="5"/>
  <c r="K268" i="5"/>
  <c r="J268" i="5"/>
  <c r="P268" i="5"/>
  <c r="A360" i="5"/>
  <c r="AK370" i="4"/>
  <c r="A371" i="5"/>
  <c r="J371" i="5"/>
  <c r="AK381" i="4"/>
  <c r="AK435" i="4"/>
  <c r="A425" i="5"/>
  <c r="A462" i="5"/>
  <c r="AK472" i="4"/>
  <c r="AK15" i="4"/>
  <c r="A5" i="5"/>
  <c r="A141" i="5"/>
  <c r="AK151" i="4"/>
  <c r="B148" i="5"/>
  <c r="D148" i="5"/>
  <c r="O148" i="5"/>
  <c r="G148" i="5"/>
  <c r="E148" i="5"/>
  <c r="N148" i="5"/>
  <c r="K148" i="5"/>
  <c r="F148" i="5"/>
  <c r="H303" i="5"/>
  <c r="P303" i="5"/>
  <c r="L303" i="5"/>
  <c r="I303" i="5"/>
  <c r="E303" i="5"/>
  <c r="O303" i="5"/>
  <c r="C269" i="5"/>
  <c r="G269" i="5"/>
  <c r="E269" i="5"/>
  <c r="H269" i="5"/>
  <c r="P269" i="5"/>
  <c r="I269" i="5"/>
  <c r="B269" i="5"/>
  <c r="D269" i="5"/>
  <c r="D482" i="5"/>
  <c r="N482" i="5"/>
  <c r="M482" i="5"/>
  <c r="J63" i="5"/>
  <c r="D63" i="5"/>
  <c r="C63" i="5"/>
  <c r="N63" i="5"/>
  <c r="E63" i="5"/>
  <c r="O63" i="5"/>
  <c r="B63" i="5"/>
  <c r="L285" i="5"/>
  <c r="C285" i="5"/>
  <c r="F285" i="5"/>
  <c r="B285" i="5"/>
  <c r="D285" i="5"/>
  <c r="E285" i="5"/>
  <c r="J285" i="5"/>
  <c r="N285" i="5"/>
  <c r="I285" i="5"/>
  <c r="I500" i="5"/>
  <c r="O500" i="5"/>
  <c r="L63" i="5"/>
  <c r="F133" i="5"/>
  <c r="N303" i="5"/>
  <c r="J303" i="5"/>
  <c r="D340" i="5"/>
  <c r="K341" i="5"/>
  <c r="G387" i="5"/>
  <c r="J387" i="5"/>
  <c r="F310" i="5"/>
  <c r="O310" i="5"/>
  <c r="D310" i="5"/>
  <c r="M310" i="5"/>
  <c r="G310" i="5"/>
  <c r="N310" i="5"/>
  <c r="E249" i="5"/>
  <c r="I249" i="5"/>
  <c r="L249" i="5"/>
  <c r="F295" i="5"/>
  <c r="L295" i="5"/>
  <c r="D295" i="5"/>
  <c r="O295" i="5"/>
  <c r="E295" i="5"/>
  <c r="P195" i="5"/>
  <c r="E195" i="5"/>
  <c r="N195" i="5"/>
  <c r="G63" i="5"/>
  <c r="D541" i="5"/>
  <c r="E541" i="5"/>
  <c r="H285" i="5"/>
  <c r="H63" i="5"/>
  <c r="O133" i="5"/>
  <c r="O249" i="5"/>
  <c r="I63" i="5"/>
  <c r="G195" i="5"/>
  <c r="E278" i="5"/>
  <c r="G295" i="5"/>
  <c r="G303" i="5"/>
  <c r="L269" i="5"/>
  <c r="K269" i="5"/>
  <c r="J341" i="5"/>
  <c r="K387" i="5"/>
  <c r="P148" i="5"/>
  <c r="I148" i="5"/>
  <c r="K310" i="5"/>
  <c r="N295" i="5"/>
  <c r="F115" i="5"/>
  <c r="O352" i="5"/>
  <c r="M352" i="5"/>
  <c r="H352" i="5"/>
  <c r="I132" i="5"/>
  <c r="F132" i="5"/>
  <c r="B132" i="5"/>
  <c r="O132" i="5"/>
  <c r="J119" i="5"/>
  <c r="I119" i="5"/>
  <c r="L119" i="5"/>
  <c r="M119" i="5"/>
  <c r="C119" i="5"/>
  <c r="D119" i="5"/>
  <c r="K119" i="5"/>
  <c r="G119" i="5"/>
  <c r="G559" i="5"/>
  <c r="F559" i="5"/>
  <c r="O559" i="5"/>
  <c r="P559" i="5"/>
  <c r="B559" i="5"/>
  <c r="N559" i="5"/>
  <c r="K559" i="5"/>
  <c r="J559" i="5"/>
  <c r="L559" i="5"/>
  <c r="D559" i="5"/>
  <c r="C559" i="5"/>
  <c r="I559" i="5"/>
  <c r="D216" i="5"/>
  <c r="H216" i="5"/>
  <c r="F216" i="5"/>
  <c r="E216" i="5"/>
  <c r="N216" i="5"/>
  <c r="F196" i="5"/>
  <c r="J196" i="5"/>
  <c r="I196" i="5"/>
  <c r="N196" i="5"/>
  <c r="E196" i="5"/>
  <c r="G196" i="5"/>
  <c r="D196" i="5"/>
  <c r="H196" i="5"/>
  <c r="B196" i="5"/>
  <c r="K196" i="5"/>
  <c r="J59" i="5"/>
  <c r="B59" i="5"/>
  <c r="D30" i="5"/>
  <c r="P30" i="5"/>
  <c r="N30" i="5"/>
  <c r="C30" i="5"/>
  <c r="J30" i="5"/>
  <c r="M30" i="5"/>
  <c r="O30" i="5"/>
  <c r="B30" i="5"/>
  <c r="G30" i="5"/>
  <c r="F30" i="5"/>
  <c r="K30" i="5"/>
  <c r="E30" i="5"/>
  <c r="L30" i="5"/>
  <c r="J375" i="5"/>
  <c r="N375" i="5"/>
  <c r="O375" i="5"/>
  <c r="B375" i="5"/>
  <c r="N257" i="5"/>
  <c r="I257" i="5"/>
  <c r="F387" i="5"/>
  <c r="I387" i="5"/>
  <c r="B387" i="5"/>
  <c r="P387" i="5"/>
  <c r="M387" i="5"/>
  <c r="C387" i="5"/>
  <c r="D387" i="5"/>
  <c r="E387" i="5"/>
  <c r="M341" i="5"/>
  <c r="P341" i="5"/>
  <c r="I341" i="5"/>
  <c r="F341" i="5"/>
  <c r="B341" i="5"/>
  <c r="E341" i="5"/>
  <c r="H341" i="5"/>
  <c r="L341" i="5"/>
  <c r="H278" i="5"/>
  <c r="I278" i="5"/>
  <c r="N278" i="5"/>
  <c r="K278" i="5"/>
  <c r="O278" i="5"/>
  <c r="M278" i="5"/>
  <c r="G278" i="5"/>
  <c r="P278" i="5"/>
  <c r="K340" i="5"/>
  <c r="F340" i="5"/>
  <c r="H340" i="5"/>
  <c r="I340" i="5"/>
  <c r="C340" i="5"/>
  <c r="E340" i="5"/>
  <c r="N340" i="5"/>
  <c r="G340" i="5"/>
  <c r="M55" i="5"/>
  <c r="N55" i="5"/>
  <c r="C55" i="5"/>
  <c r="O55" i="5"/>
  <c r="L55" i="5"/>
  <c r="F55" i="5"/>
  <c r="E55" i="5"/>
  <c r="K55" i="5"/>
  <c r="J55" i="5"/>
  <c r="P55" i="5"/>
  <c r="G55" i="5"/>
  <c r="I55" i="5"/>
  <c r="J521" i="5"/>
  <c r="P521" i="5"/>
  <c r="M521" i="5"/>
  <c r="K521" i="5"/>
  <c r="D521" i="5"/>
  <c r="F521" i="5"/>
  <c r="L521" i="5"/>
  <c r="I521" i="5"/>
  <c r="N521" i="5"/>
  <c r="P490" i="5"/>
  <c r="D490" i="5"/>
  <c r="I490" i="5"/>
  <c r="K490" i="5"/>
  <c r="M490" i="5"/>
  <c r="J490" i="5"/>
  <c r="O490" i="5"/>
  <c r="G490" i="5"/>
  <c r="N490" i="5"/>
  <c r="H490" i="5"/>
  <c r="L490" i="5"/>
  <c r="B490" i="5"/>
  <c r="J328" i="5"/>
  <c r="H328" i="5"/>
  <c r="F328" i="5"/>
  <c r="N328" i="5"/>
  <c r="P328" i="5"/>
  <c r="D328" i="5"/>
  <c r="N133" i="5"/>
  <c r="D133" i="5"/>
  <c r="J133" i="5"/>
  <c r="I133" i="5"/>
  <c r="M133" i="5"/>
  <c r="P133" i="5"/>
  <c r="G133" i="5"/>
  <c r="L133" i="5"/>
  <c r="H133" i="5"/>
  <c r="E115" i="5"/>
  <c r="I115" i="5"/>
  <c r="G115" i="5"/>
  <c r="M115" i="5"/>
  <c r="J115" i="5"/>
  <c r="O115" i="5"/>
  <c r="P115" i="5"/>
  <c r="D115" i="5"/>
  <c r="L115" i="5"/>
  <c r="F243" i="5"/>
  <c r="D243" i="5"/>
  <c r="C243" i="5"/>
  <c r="E243" i="5"/>
  <c r="P243" i="5"/>
  <c r="N243" i="5"/>
  <c r="J243" i="5"/>
  <c r="N17" i="5"/>
  <c r="E17" i="5"/>
  <c r="O17" i="5"/>
  <c r="K63" i="5"/>
  <c r="B133" i="5"/>
  <c r="M303" i="5"/>
  <c r="P63" i="5"/>
  <c r="F269" i="5"/>
  <c r="M269" i="5"/>
  <c r="P340" i="5"/>
  <c r="C148" i="5"/>
  <c r="L148" i="5"/>
  <c r="N505" i="5"/>
  <c r="F505" i="5"/>
  <c r="C490" i="5"/>
  <c r="C521" i="5"/>
  <c r="P118" i="5"/>
  <c r="K118" i="5"/>
  <c r="H243" i="5"/>
  <c r="K115" i="5"/>
  <c r="K17" i="5"/>
  <c r="J17" i="5"/>
  <c r="D17" i="5"/>
  <c r="L233" i="5"/>
  <c r="N233" i="5"/>
  <c r="M233" i="5"/>
  <c r="P285" i="5"/>
  <c r="P17" i="5"/>
  <c r="F17" i="5"/>
  <c r="I17" i="5"/>
  <c r="C233" i="5"/>
  <c r="D233" i="5"/>
  <c r="I233" i="5"/>
  <c r="K171" i="5"/>
  <c r="I171" i="5"/>
  <c r="K75" i="5"/>
  <c r="G75" i="5"/>
  <c r="O75" i="5"/>
  <c r="O285" i="5"/>
  <c r="M285" i="5"/>
  <c r="B295" i="5"/>
  <c r="F63" i="5"/>
  <c r="L278" i="5"/>
  <c r="H257" i="5"/>
  <c r="J269" i="5"/>
  <c r="J340" i="5"/>
  <c r="L340" i="5"/>
  <c r="C132" i="5"/>
  <c r="O341" i="5"/>
  <c r="G341" i="5"/>
  <c r="H387" i="5"/>
  <c r="O387" i="5"/>
  <c r="N119" i="5"/>
  <c r="F119" i="5"/>
  <c r="H148" i="5"/>
  <c r="J148" i="5"/>
  <c r="D505" i="5"/>
  <c r="K295" i="5"/>
  <c r="F490" i="5"/>
  <c r="M402" i="5"/>
  <c r="D402" i="5"/>
  <c r="K402" i="5"/>
  <c r="F402" i="5"/>
  <c r="C402" i="5"/>
  <c r="N402" i="5"/>
  <c r="B402" i="5"/>
  <c r="J217" i="5"/>
  <c r="D217" i="5"/>
  <c r="P217" i="5"/>
  <c r="G217" i="5"/>
  <c r="J194" i="5"/>
  <c r="C194" i="5"/>
  <c r="I194" i="5"/>
  <c r="D194" i="5"/>
  <c r="B194" i="5"/>
  <c r="L194" i="5"/>
  <c r="F194" i="5"/>
  <c r="G521" i="5"/>
  <c r="O521" i="5"/>
  <c r="B55" i="5"/>
  <c r="C133" i="5"/>
  <c r="H449" i="5"/>
  <c r="J449" i="5"/>
  <c r="I449" i="5"/>
  <c r="P449" i="5"/>
  <c r="L449" i="5"/>
  <c r="B521" i="5"/>
  <c r="P558" i="5"/>
  <c r="O558" i="5"/>
  <c r="I558" i="5"/>
  <c r="B558" i="5"/>
  <c r="N558" i="5"/>
  <c r="G558" i="5"/>
  <c r="M558" i="5"/>
  <c r="D558" i="5"/>
  <c r="J558" i="5"/>
  <c r="H558" i="5"/>
  <c r="E558" i="5"/>
  <c r="K243" i="5"/>
  <c r="E130" i="5"/>
  <c r="K130" i="5"/>
  <c r="C130" i="5"/>
  <c r="P130" i="5"/>
  <c r="J130" i="5"/>
  <c r="M130" i="5"/>
  <c r="F130" i="5"/>
  <c r="D130" i="5"/>
  <c r="L130" i="5"/>
  <c r="O130" i="5"/>
  <c r="N130" i="5"/>
  <c r="B130" i="5"/>
  <c r="G130" i="5"/>
  <c r="I130" i="5"/>
  <c r="H99" i="5"/>
  <c r="J99" i="5"/>
  <c r="D94" i="5"/>
  <c r="B94" i="5"/>
  <c r="G94" i="5"/>
  <c r="C94" i="5"/>
  <c r="F94" i="5"/>
  <c r="H94" i="5"/>
  <c r="I94" i="5"/>
  <c r="B244" i="5"/>
  <c r="P244" i="5"/>
  <c r="L537" i="5"/>
  <c r="N537" i="5"/>
  <c r="K369" i="5"/>
  <c r="C369" i="5"/>
  <c r="D369" i="5"/>
  <c r="I369" i="5"/>
  <c r="O369" i="5"/>
  <c r="J237" i="5"/>
  <c r="I237" i="5"/>
  <c r="P237" i="5"/>
  <c r="E237" i="5"/>
  <c r="M237" i="5"/>
  <c r="H237" i="5"/>
  <c r="O237" i="5"/>
  <c r="F237" i="5"/>
  <c r="B89" i="5"/>
  <c r="D89" i="5"/>
  <c r="M89" i="5"/>
  <c r="G89" i="5"/>
  <c r="N89" i="5"/>
  <c r="I396" i="5"/>
  <c r="H396" i="5"/>
  <c r="M396" i="5"/>
  <c r="C396" i="5"/>
  <c r="J396" i="5"/>
  <c r="B396" i="5"/>
  <c r="L396" i="5"/>
  <c r="E283" i="5"/>
  <c r="H283" i="5"/>
  <c r="B283" i="5"/>
  <c r="F283" i="5"/>
  <c r="I283" i="5"/>
  <c r="M283" i="5"/>
  <c r="L283" i="5"/>
  <c r="O283" i="5"/>
  <c r="P283" i="5"/>
  <c r="D283" i="5"/>
  <c r="J283" i="5"/>
  <c r="K290" i="5"/>
  <c r="P290" i="5"/>
  <c r="E380" i="5"/>
  <c r="D380" i="5"/>
  <c r="C425" i="5"/>
  <c r="P425" i="5"/>
  <c r="K425" i="5"/>
  <c r="J425" i="5"/>
  <c r="H425" i="5"/>
  <c r="I425" i="5"/>
  <c r="K178" i="5"/>
  <c r="D178" i="5"/>
  <c r="G178" i="5"/>
  <c r="O178" i="5"/>
  <c r="M212" i="5"/>
  <c r="L105" i="5"/>
  <c r="N105" i="5"/>
  <c r="L551" i="5"/>
  <c r="M551" i="5"/>
  <c r="E436" i="5"/>
  <c r="D600" i="5"/>
  <c r="N600" i="5"/>
  <c r="M554" i="5"/>
  <c r="K554" i="5"/>
  <c r="D554" i="5"/>
  <c r="E519" i="5"/>
  <c r="J519" i="5"/>
  <c r="G481" i="5"/>
  <c r="B481" i="5"/>
  <c r="O123" i="5"/>
  <c r="K123" i="5"/>
  <c r="E123" i="5"/>
  <c r="D123" i="5"/>
  <c r="G123" i="5"/>
  <c r="J123" i="5"/>
  <c r="L123" i="5"/>
  <c r="M123" i="5"/>
  <c r="F123" i="5"/>
  <c r="AK137" i="4"/>
  <c r="A127" i="5"/>
  <c r="A516" i="5"/>
  <c r="AK526" i="4"/>
  <c r="AK537" i="4"/>
  <c r="A527" i="5"/>
  <c r="AK549" i="4"/>
  <c r="A539" i="5"/>
  <c r="M539" i="5"/>
  <c r="A542" i="5"/>
  <c r="AK552" i="4"/>
  <c r="AK558" i="4"/>
  <c r="A548" i="5"/>
  <c r="N212" i="5"/>
  <c r="B212" i="5"/>
  <c r="G212" i="5"/>
  <c r="J520" i="5"/>
  <c r="I520" i="5"/>
  <c r="L520" i="5"/>
  <c r="C267" i="5"/>
  <c r="P267" i="5"/>
  <c r="I267" i="5"/>
  <c r="B436" i="5"/>
  <c r="N436" i="5"/>
  <c r="L436" i="5"/>
  <c r="D436" i="5"/>
  <c r="P157" i="5"/>
  <c r="I157" i="5"/>
  <c r="L157" i="5"/>
  <c r="D157" i="5"/>
  <c r="G589" i="5"/>
  <c r="H589" i="5"/>
  <c r="I589" i="5"/>
  <c r="J589" i="5"/>
  <c r="B589" i="5"/>
  <c r="O324" i="5"/>
  <c r="P324" i="5"/>
  <c r="C324" i="5"/>
  <c r="D324" i="5"/>
  <c r="N324" i="5"/>
  <c r="K324" i="5"/>
  <c r="D12" i="5"/>
  <c r="J12" i="5"/>
  <c r="J66" i="5"/>
  <c r="N66" i="5"/>
  <c r="B66" i="5"/>
  <c r="K66" i="5"/>
  <c r="H66" i="5"/>
  <c r="A74" i="5"/>
  <c r="AK84" i="4"/>
  <c r="A81" i="5"/>
  <c r="AK91" i="4"/>
  <c r="AK95" i="4"/>
  <c r="A85" i="5"/>
  <c r="B93" i="5"/>
  <c r="H93" i="5"/>
  <c r="N93" i="5"/>
  <c r="I101" i="5"/>
  <c r="D101" i="5"/>
  <c r="A109" i="5"/>
  <c r="AK119" i="4"/>
  <c r="AK123" i="4"/>
  <c r="A113" i="5"/>
  <c r="AK458" i="4"/>
  <c r="A448" i="5"/>
  <c r="C448" i="5"/>
  <c r="A458" i="5"/>
  <c r="AK468" i="4"/>
  <c r="A459" i="5"/>
  <c r="AK469" i="4"/>
  <c r="B464" i="5"/>
  <c r="I464" i="5"/>
  <c r="D464" i="5"/>
  <c r="L464" i="5"/>
  <c r="M464" i="5"/>
  <c r="P464" i="5"/>
  <c r="A477" i="5"/>
  <c r="AK487" i="4"/>
  <c r="AK496" i="4"/>
  <c r="A486" i="5"/>
  <c r="A506" i="5"/>
  <c r="AK516" i="4"/>
  <c r="AK518" i="4"/>
  <c r="A508" i="5"/>
  <c r="A510" i="5"/>
  <c r="AK520" i="4"/>
  <c r="A517" i="5"/>
  <c r="AK527" i="4"/>
  <c r="AK533" i="4"/>
  <c r="A523" i="5"/>
  <c r="F523" i="5"/>
  <c r="AK538" i="4"/>
  <c r="A528" i="5"/>
  <c r="AK542" i="4"/>
  <c r="A532" i="5"/>
  <c r="B532" i="5"/>
  <c r="P103" i="5"/>
  <c r="F103" i="5"/>
  <c r="M234" i="5"/>
  <c r="B234" i="5"/>
  <c r="F394" i="5"/>
  <c r="M394" i="5"/>
  <c r="E394" i="5"/>
  <c r="A3" i="5"/>
  <c r="AK13" i="4"/>
  <c r="AK25" i="4"/>
  <c r="A15" i="5"/>
  <c r="O15" i="5"/>
  <c r="A19" i="5"/>
  <c r="AK29" i="4"/>
  <c r="AK36" i="4"/>
  <c r="A26" i="5"/>
  <c r="B26" i="5"/>
  <c r="A37" i="5"/>
  <c r="AK47" i="4"/>
  <c r="A175" i="5"/>
  <c r="M175" i="5"/>
  <c r="AK185" i="4"/>
  <c r="AK196" i="4"/>
  <c r="A186" i="5"/>
  <c r="AK199" i="4"/>
  <c r="A189" i="5"/>
  <c r="D189" i="5"/>
  <c r="AK221" i="4"/>
  <c r="A211" i="5"/>
  <c r="AK233" i="4"/>
  <c r="A223" i="5"/>
  <c r="J223" i="5"/>
  <c r="AK249" i="4"/>
  <c r="A239" i="5"/>
  <c r="AK318" i="4"/>
  <c r="A308" i="5"/>
  <c r="E308" i="5"/>
  <c r="AK324" i="4"/>
  <c r="A314" i="5"/>
  <c r="A354" i="5"/>
  <c r="AK364" i="4"/>
  <c r="AK388" i="4"/>
  <c r="A378" i="5"/>
  <c r="AK399" i="4"/>
  <c r="A389" i="5"/>
  <c r="B389" i="5"/>
  <c r="AK436" i="4"/>
  <c r="A426" i="5"/>
  <c r="A430" i="5"/>
  <c r="M430" i="5"/>
  <c r="AK440" i="4"/>
  <c r="AK452" i="4"/>
  <c r="A442" i="5"/>
  <c r="E445" i="5"/>
  <c r="M445" i="5"/>
  <c r="AK488" i="4"/>
  <c r="A478" i="5"/>
  <c r="H234" i="5"/>
  <c r="E141" i="5"/>
  <c r="O141" i="5"/>
  <c r="A161" i="5"/>
  <c r="AK171" i="4"/>
  <c r="A183" i="5"/>
  <c r="AK193" i="4"/>
  <c r="C187" i="5"/>
  <c r="M187" i="5"/>
  <c r="K193" i="5"/>
  <c r="M193" i="5"/>
  <c r="A201" i="5"/>
  <c r="AK211" i="4"/>
  <c r="AK238" i="4"/>
  <c r="A228" i="5"/>
  <c r="L228" i="5"/>
  <c r="A236" i="5"/>
  <c r="AK246" i="4"/>
  <c r="A240" i="5"/>
  <c r="M240" i="5"/>
  <c r="AK250" i="4"/>
  <c r="AK285" i="4"/>
  <c r="A275" i="5"/>
  <c r="A294" i="5"/>
  <c r="AK304" i="4"/>
  <c r="AK308" i="4"/>
  <c r="A298" i="5"/>
  <c r="AK317" i="4"/>
  <c r="A307" i="5"/>
  <c r="O307" i="5"/>
  <c r="AK321" i="4"/>
  <c r="A311" i="5"/>
  <c r="A364" i="5"/>
  <c r="AK374" i="4"/>
  <c r="A368" i="5"/>
  <c r="AK378" i="4"/>
  <c r="N77" i="5"/>
  <c r="L557" i="5"/>
  <c r="F557" i="5"/>
  <c r="J557" i="5"/>
  <c r="AK44" i="4"/>
  <c r="A34" i="5"/>
  <c r="AK51" i="4"/>
  <c r="A41" i="5"/>
  <c r="A154" i="5"/>
  <c r="AK164" i="4"/>
  <c r="AK183" i="4"/>
  <c r="A173" i="5"/>
  <c r="A265" i="5"/>
  <c r="AK275" i="4"/>
  <c r="AK357" i="4"/>
  <c r="A347" i="5"/>
  <c r="AK418" i="4"/>
  <c r="A408" i="5"/>
  <c r="AK451" i="4"/>
  <c r="A441" i="5"/>
  <c r="AK456" i="4"/>
  <c r="A446" i="5"/>
  <c r="M246" i="5"/>
  <c r="G246" i="5"/>
  <c r="A73" i="5"/>
  <c r="AK83" i="4"/>
  <c r="A96" i="5"/>
  <c r="C96" i="5"/>
  <c r="AK106" i="4"/>
  <c r="A104" i="5"/>
  <c r="AK114" i="4"/>
  <c r="F112" i="5"/>
  <c r="H112" i="5"/>
  <c r="M112" i="5"/>
  <c r="A126" i="5"/>
  <c r="AK136" i="4"/>
  <c r="A250" i="5"/>
  <c r="K250" i="5"/>
  <c r="AK260" i="4"/>
  <c r="AK264" i="4"/>
  <c r="A254" i="5"/>
  <c r="E497" i="5"/>
  <c r="AK585" i="4"/>
  <c r="A575" i="5"/>
  <c r="A587" i="5"/>
  <c r="D587" i="5"/>
  <c r="AK597" i="4"/>
  <c r="A596" i="5"/>
  <c r="AK606" i="4"/>
  <c r="A149" i="5"/>
  <c r="N149" i="5"/>
  <c r="M256" i="5"/>
  <c r="J256" i="5"/>
  <c r="E256" i="5"/>
  <c r="O256" i="5"/>
  <c r="D256" i="5"/>
  <c r="K256" i="5"/>
  <c r="M485" i="5"/>
  <c r="J485" i="5"/>
  <c r="I485" i="5"/>
  <c r="D485" i="5"/>
  <c r="O485" i="5"/>
  <c r="E176" i="5"/>
  <c r="O176" i="5"/>
  <c r="G176" i="5"/>
  <c r="N176" i="5"/>
  <c r="K487" i="5"/>
  <c r="J487" i="5"/>
  <c r="G487" i="5"/>
  <c r="I487" i="5"/>
  <c r="L487" i="5"/>
  <c r="D487" i="5"/>
  <c r="E487" i="5"/>
  <c r="C487" i="5"/>
  <c r="O487" i="5"/>
  <c r="H487" i="5"/>
  <c r="N487" i="5"/>
  <c r="P487" i="5"/>
  <c r="F487" i="5"/>
  <c r="D40" i="5"/>
  <c r="O40" i="5"/>
  <c r="E500" i="5"/>
  <c r="C500" i="5"/>
  <c r="B500" i="5"/>
  <c r="J500" i="5"/>
  <c r="K500" i="5"/>
  <c r="D500" i="5"/>
  <c r="G482" i="5"/>
  <c r="E482" i="5"/>
  <c r="H482" i="5"/>
  <c r="I482" i="5"/>
  <c r="J482" i="5"/>
  <c r="P482" i="5"/>
  <c r="O482" i="5"/>
  <c r="L482" i="5"/>
  <c r="K482" i="5"/>
  <c r="L475" i="5"/>
  <c r="I475" i="5"/>
  <c r="B475" i="5"/>
  <c r="F475" i="5"/>
  <c r="G475" i="5"/>
  <c r="H475" i="5"/>
  <c r="E475" i="5"/>
  <c r="C475" i="5"/>
  <c r="O475" i="5"/>
  <c r="B473" i="5"/>
  <c r="G473" i="5"/>
  <c r="K473" i="5"/>
  <c r="D473" i="5"/>
  <c r="M473" i="5"/>
  <c r="L473" i="5"/>
  <c r="N473" i="5"/>
  <c r="C473" i="5"/>
  <c r="F473" i="5"/>
  <c r="O473" i="5"/>
  <c r="N95" i="5"/>
  <c r="M95" i="5"/>
  <c r="I95" i="5"/>
  <c r="B95" i="5"/>
  <c r="A570" i="5"/>
  <c r="B570" i="5"/>
  <c r="AK580" i="4"/>
  <c r="A582" i="5"/>
  <c r="AK592" i="4"/>
  <c r="AK593" i="4"/>
  <c r="A583" i="5"/>
  <c r="P584" i="5"/>
  <c r="H584" i="5"/>
  <c r="K584" i="5"/>
  <c r="F584" i="5"/>
  <c r="C584" i="5"/>
  <c r="B584" i="5"/>
  <c r="O584" i="5"/>
  <c r="I584" i="5"/>
  <c r="J584" i="5"/>
  <c r="G17" i="5"/>
  <c r="H17" i="5"/>
  <c r="B17" i="5"/>
  <c r="G233" i="5"/>
  <c r="F233" i="5"/>
  <c r="D171" i="5"/>
  <c r="E171" i="5"/>
  <c r="F210" i="5"/>
  <c r="J75" i="5"/>
  <c r="H75" i="5"/>
  <c r="C75" i="5"/>
  <c r="C235" i="5"/>
  <c r="C53" i="5"/>
  <c r="N198" i="5"/>
  <c r="P485" i="5"/>
  <c r="O174" i="5"/>
  <c r="P500" i="5"/>
  <c r="I198" i="5"/>
  <c r="B53" i="5"/>
  <c r="I282" i="5"/>
  <c r="F198" i="5"/>
  <c r="B485" i="5"/>
  <c r="B218" i="5"/>
  <c r="D198" i="5"/>
  <c r="D174" i="5"/>
  <c r="H174" i="5"/>
  <c r="J362" i="5"/>
  <c r="B439" i="5"/>
  <c r="F202" i="5"/>
  <c r="K485" i="5"/>
  <c r="L590" i="5"/>
  <c r="J404" i="5"/>
  <c r="P404" i="5"/>
  <c r="P176" i="5"/>
  <c r="K176" i="5"/>
  <c r="D176" i="5"/>
  <c r="K505" i="5"/>
  <c r="L505" i="5"/>
  <c r="C256" i="5"/>
  <c r="J292" i="5"/>
  <c r="K292" i="5"/>
  <c r="B292" i="5"/>
  <c r="M292" i="5"/>
  <c r="N168" i="5"/>
  <c r="O168" i="5"/>
  <c r="H168" i="5"/>
  <c r="M168" i="5"/>
  <c r="H71" i="5"/>
  <c r="N71" i="5"/>
  <c r="F71" i="5"/>
  <c r="G71" i="5"/>
  <c r="E473" i="5"/>
  <c r="L584" i="5"/>
  <c r="F40" i="5"/>
  <c r="C224" i="5"/>
  <c r="K224" i="5"/>
  <c r="L224" i="5"/>
  <c r="B224" i="5"/>
  <c r="I224" i="5"/>
  <c r="N500" i="5"/>
  <c r="E53" i="5"/>
  <c r="K475" i="5"/>
  <c r="P475" i="5"/>
  <c r="P95" i="5"/>
  <c r="D526" i="5"/>
  <c r="B526" i="5"/>
  <c r="J526" i="5"/>
  <c r="I526" i="5"/>
  <c r="N526" i="5"/>
  <c r="O526" i="5"/>
  <c r="E526" i="5"/>
  <c r="C526" i="5"/>
  <c r="L526" i="5"/>
  <c r="H474" i="5"/>
  <c r="I474" i="5"/>
  <c r="N474" i="5"/>
  <c r="O474" i="5"/>
  <c r="D365" i="5"/>
  <c r="K365" i="5"/>
  <c r="M365" i="5"/>
  <c r="J365" i="5"/>
  <c r="C365" i="5"/>
  <c r="H365" i="5"/>
  <c r="N365" i="5"/>
  <c r="B365" i="5"/>
  <c r="L365" i="5"/>
  <c r="P365" i="5"/>
  <c r="I365" i="5"/>
  <c r="G365" i="5"/>
  <c r="N308" i="5"/>
  <c r="I290" i="5"/>
  <c r="H290" i="5"/>
  <c r="B134" i="5"/>
  <c r="G134" i="5"/>
  <c r="K134" i="5"/>
  <c r="H505" i="5"/>
  <c r="M505" i="5"/>
  <c r="B505" i="5"/>
  <c r="J505" i="5"/>
  <c r="G218" i="5"/>
  <c r="O218" i="5"/>
  <c r="H218" i="5"/>
  <c r="F218" i="5"/>
  <c r="E218" i="5"/>
  <c r="J282" i="5"/>
  <c r="M282" i="5"/>
  <c r="F282" i="5"/>
  <c r="K282" i="5"/>
  <c r="H282" i="5"/>
  <c r="G53" i="5"/>
  <c r="G256" i="5"/>
  <c r="D282" i="5"/>
  <c r="L198" i="5"/>
  <c r="H202" i="5"/>
  <c r="B174" i="5"/>
  <c r="B256" i="5"/>
  <c r="G500" i="5"/>
  <c r="H256" i="5"/>
  <c r="P282" i="5"/>
  <c r="F485" i="5"/>
  <c r="P202" i="5"/>
  <c r="P174" i="5"/>
  <c r="P256" i="5"/>
  <c r="I202" i="5"/>
  <c r="I218" i="5"/>
  <c r="C218" i="5"/>
  <c r="H485" i="5"/>
  <c r="J176" i="5"/>
  <c r="I176" i="5"/>
  <c r="F176" i="5"/>
  <c r="G505" i="5"/>
  <c r="E505" i="5"/>
  <c r="I505" i="5"/>
  <c r="L282" i="5"/>
  <c r="F256" i="5"/>
  <c r="D439" i="5"/>
  <c r="L439" i="5"/>
  <c r="N439" i="5"/>
  <c r="E439" i="5"/>
  <c r="H439" i="5"/>
  <c r="D584" i="5"/>
  <c r="D404" i="5"/>
  <c r="B404" i="5"/>
  <c r="O404" i="5"/>
  <c r="A580" i="5"/>
  <c r="I580" i="5"/>
  <c r="G584" i="5"/>
  <c r="M584" i="5"/>
  <c r="C482" i="5"/>
  <c r="A591" i="5"/>
  <c r="H217" i="5"/>
  <c r="C217" i="5"/>
  <c r="B482" i="5"/>
  <c r="M475" i="5"/>
  <c r="B487" i="5"/>
  <c r="J88" i="5"/>
  <c r="F88" i="5"/>
  <c r="N88" i="5"/>
  <c r="P88" i="5"/>
  <c r="E88" i="5"/>
  <c r="B88" i="5"/>
  <c r="C88" i="5"/>
  <c r="L88" i="5"/>
  <c r="M88" i="5"/>
  <c r="G88" i="5"/>
  <c r="O207" i="5"/>
  <c r="G207" i="5"/>
  <c r="M207" i="5"/>
  <c r="C207" i="5"/>
  <c r="K207" i="5"/>
  <c r="B207" i="5"/>
  <c r="L207" i="5"/>
  <c r="K129" i="5"/>
  <c r="D129" i="5"/>
  <c r="E129" i="5"/>
  <c r="M129" i="5"/>
  <c r="C129" i="5"/>
  <c r="P204" i="5"/>
  <c r="H204" i="5"/>
  <c r="J204" i="5"/>
  <c r="F204" i="5"/>
  <c r="L204" i="5"/>
  <c r="D204" i="5"/>
  <c r="O204" i="5"/>
  <c r="M546" i="5"/>
  <c r="E546" i="5"/>
  <c r="K546" i="5"/>
  <c r="N546" i="5"/>
  <c r="L546" i="5"/>
  <c r="G546" i="5"/>
  <c r="P546" i="5"/>
  <c r="I546" i="5"/>
  <c r="O546" i="5"/>
  <c r="H546" i="5"/>
  <c r="F546" i="5"/>
  <c r="F593" i="5"/>
  <c r="H593" i="5"/>
  <c r="O593" i="5"/>
  <c r="D593" i="5"/>
  <c r="C593" i="5"/>
  <c r="B593" i="5"/>
  <c r="I593" i="5"/>
  <c r="P593" i="5"/>
  <c r="K593" i="5"/>
  <c r="O532" i="5"/>
  <c r="D532" i="5"/>
  <c r="K532" i="5"/>
  <c r="P532" i="5"/>
  <c r="J227" i="5"/>
  <c r="D227" i="5"/>
  <c r="B227" i="5"/>
  <c r="I227" i="5"/>
  <c r="C227" i="5"/>
  <c r="G227" i="5"/>
  <c r="O245" i="5"/>
  <c r="N245" i="5"/>
  <c r="C245" i="5"/>
  <c r="H245" i="5"/>
  <c r="B245" i="5"/>
  <c r="I322" i="5"/>
  <c r="K322" i="5"/>
  <c r="G322" i="5"/>
  <c r="D322" i="5"/>
  <c r="N322" i="5"/>
  <c r="L322" i="5"/>
  <c r="H322" i="5"/>
  <c r="G298" i="5"/>
  <c r="M298" i="5"/>
  <c r="P298" i="5"/>
  <c r="I298" i="5"/>
  <c r="D298" i="5"/>
  <c r="B298" i="5"/>
  <c r="F298" i="5"/>
  <c r="L298" i="5"/>
  <c r="K298" i="5"/>
  <c r="N298" i="5"/>
  <c r="N275" i="5"/>
  <c r="O275" i="5"/>
  <c r="J275" i="5"/>
  <c r="M275" i="5"/>
  <c r="D275" i="5"/>
  <c r="K275" i="5"/>
  <c r="E275" i="5"/>
  <c r="I275" i="5"/>
  <c r="B275" i="5"/>
  <c r="H275" i="5"/>
  <c r="M174" i="5"/>
  <c r="I174" i="5"/>
  <c r="K174" i="5"/>
  <c r="F174" i="5"/>
  <c r="I590" i="5"/>
  <c r="H590" i="5"/>
  <c r="O202" i="5"/>
  <c r="M202" i="5"/>
  <c r="G202" i="5"/>
  <c r="B198" i="5"/>
  <c r="E198" i="5"/>
  <c r="H198" i="5"/>
  <c r="M198" i="5"/>
  <c r="K198" i="5"/>
  <c r="O53" i="5"/>
  <c r="J53" i="5"/>
  <c r="I53" i="5"/>
  <c r="F53" i="5"/>
  <c r="D53" i="5"/>
  <c r="H53" i="5"/>
  <c r="P53" i="5"/>
  <c r="K83" i="5"/>
  <c r="O83" i="5"/>
  <c r="L210" i="5"/>
  <c r="J210" i="5"/>
  <c r="E235" i="5"/>
  <c r="L500" i="5"/>
  <c r="I256" i="5"/>
  <c r="N282" i="5"/>
  <c r="N202" i="5"/>
  <c r="M218" i="5"/>
  <c r="M500" i="5"/>
  <c r="L485" i="5"/>
  <c r="J202" i="5"/>
  <c r="M53" i="5"/>
  <c r="F500" i="5"/>
  <c r="L256" i="5"/>
  <c r="C198" i="5"/>
  <c r="K202" i="5"/>
  <c r="N218" i="5"/>
  <c r="J174" i="5"/>
  <c r="N256" i="5"/>
  <c r="E202" i="5"/>
  <c r="N174" i="5"/>
  <c r="P218" i="5"/>
  <c r="G485" i="5"/>
  <c r="N590" i="5"/>
  <c r="M176" i="5"/>
  <c r="C176" i="5"/>
  <c r="B176" i="5"/>
  <c r="C505" i="5"/>
  <c r="P505" i="5"/>
  <c r="O505" i="5"/>
  <c r="G198" i="5"/>
  <c r="E485" i="5"/>
  <c r="J348" i="5"/>
  <c r="C348" i="5"/>
  <c r="P84" i="5"/>
  <c r="E84" i="5"/>
  <c r="F95" i="5"/>
  <c r="H473" i="5"/>
  <c r="C29" i="5"/>
  <c r="G29" i="5"/>
  <c r="D29" i="5"/>
  <c r="P29" i="5"/>
  <c r="N584" i="5"/>
  <c r="F482" i="5"/>
  <c r="B332" i="5"/>
  <c r="G332" i="5"/>
  <c r="K332" i="5"/>
  <c r="D332" i="5"/>
  <c r="F303" i="5"/>
  <c r="C303" i="5"/>
  <c r="B303" i="5"/>
  <c r="C278" i="5"/>
  <c r="J278" i="5"/>
  <c r="D278" i="5"/>
  <c r="F278" i="5"/>
  <c r="D475" i="5"/>
  <c r="G449" i="5"/>
  <c r="F449" i="5"/>
  <c r="E449" i="5"/>
  <c r="D449" i="5"/>
  <c r="N449" i="5"/>
  <c r="B449" i="5"/>
  <c r="O449" i="5"/>
  <c r="K449" i="5"/>
  <c r="M449" i="5"/>
  <c r="C449" i="5"/>
  <c r="N69" i="5"/>
  <c r="K69" i="5"/>
  <c r="E69" i="5"/>
  <c r="F69" i="5"/>
  <c r="G69" i="5"/>
  <c r="D69" i="5"/>
  <c r="M69" i="5"/>
  <c r="O69" i="5"/>
  <c r="L69" i="5"/>
  <c r="I118" i="5"/>
  <c r="H118" i="5"/>
  <c r="O118" i="5"/>
  <c r="J118" i="5"/>
  <c r="E118" i="5"/>
  <c r="C118" i="5"/>
  <c r="L118" i="5"/>
  <c r="D118" i="5"/>
  <c r="F118" i="5"/>
  <c r="G118" i="5"/>
  <c r="M118" i="5"/>
  <c r="B118" i="5"/>
  <c r="N118" i="5"/>
  <c r="A585" i="5"/>
  <c r="H164" i="5"/>
  <c r="D164" i="5"/>
  <c r="M164" i="5"/>
  <c r="G164" i="5"/>
  <c r="J164" i="5"/>
  <c r="K164" i="5"/>
  <c r="E164" i="5"/>
  <c r="B164" i="5"/>
  <c r="H98" i="5"/>
  <c r="P98" i="5"/>
  <c r="G98" i="5"/>
  <c r="C98" i="5"/>
  <c r="N98" i="5"/>
  <c r="O98" i="5"/>
  <c r="E98" i="5"/>
  <c r="J98" i="5"/>
  <c r="K98" i="5"/>
  <c r="F399" i="5"/>
  <c r="H295" i="5"/>
  <c r="E310" i="5"/>
  <c r="M399" i="5"/>
  <c r="I370" i="5"/>
  <c r="M295" i="5"/>
  <c r="O399" i="5"/>
  <c r="D370" i="5"/>
  <c r="O370" i="5"/>
  <c r="D399" i="5"/>
  <c r="P565" i="5"/>
  <c r="F565" i="5"/>
  <c r="I565" i="5"/>
  <c r="L353" i="5"/>
  <c r="B353" i="5"/>
  <c r="P353" i="5"/>
  <c r="O271" i="5"/>
  <c r="I271" i="5"/>
  <c r="E271" i="5"/>
  <c r="B310" i="5"/>
  <c r="J310" i="5"/>
  <c r="I295" i="5"/>
  <c r="C310" i="5"/>
  <c r="C447" i="5"/>
  <c r="J553" i="5"/>
  <c r="I280" i="5"/>
  <c r="O280" i="5"/>
  <c r="P587" i="5"/>
  <c r="I587" i="5"/>
  <c r="P266" i="5"/>
  <c r="O222" i="5"/>
  <c r="G222" i="5"/>
  <c r="E222" i="5"/>
  <c r="F222" i="5"/>
  <c r="D222" i="5"/>
  <c r="B568" i="5"/>
  <c r="D568" i="5"/>
  <c r="O568" i="5"/>
  <c r="P568" i="5"/>
  <c r="G568" i="5"/>
  <c r="C568" i="5"/>
  <c r="N568" i="5"/>
  <c r="M568" i="5"/>
  <c r="K568" i="5"/>
  <c r="M160" i="5"/>
  <c r="N160" i="5"/>
  <c r="J160" i="5"/>
  <c r="G160" i="5"/>
  <c r="L160" i="5"/>
  <c r="D160" i="5"/>
  <c r="C160" i="5"/>
  <c r="I160" i="5"/>
  <c r="B160" i="5"/>
  <c r="E160" i="5"/>
  <c r="B82" i="5"/>
  <c r="K82" i="5"/>
  <c r="E82" i="5"/>
  <c r="AK360" i="4"/>
  <c r="A350" i="5"/>
  <c r="N350" i="5"/>
  <c r="A359" i="5"/>
  <c r="L359" i="5"/>
  <c r="AK369" i="4"/>
  <c r="B368" i="5"/>
  <c r="M368" i="5"/>
  <c r="N368" i="5"/>
  <c r="J368" i="5"/>
  <c r="E368" i="5"/>
  <c r="A413" i="5"/>
  <c r="AK423" i="4"/>
  <c r="P431" i="5"/>
  <c r="H431" i="5"/>
  <c r="J431" i="5"/>
  <c r="M431" i="5"/>
  <c r="E431" i="5"/>
  <c r="A434" i="5"/>
  <c r="AK444" i="4"/>
  <c r="AK445" i="4"/>
  <c r="A435" i="5"/>
  <c r="A440" i="5"/>
  <c r="I440" i="5"/>
  <c r="AK450" i="4"/>
  <c r="AK462" i="4"/>
  <c r="A452" i="5"/>
  <c r="N462" i="5"/>
  <c r="L462" i="5"/>
  <c r="H462" i="5"/>
  <c r="B462" i="5"/>
  <c r="E462" i="5"/>
  <c r="AK475" i="4"/>
  <c r="A465" i="5"/>
  <c r="A471" i="5"/>
  <c r="AK481" i="4"/>
  <c r="M492" i="5"/>
  <c r="P492" i="5"/>
  <c r="H492" i="5"/>
  <c r="O492" i="5"/>
  <c r="E492" i="5"/>
  <c r="D492" i="5"/>
  <c r="A494" i="5"/>
  <c r="AK504" i="4"/>
  <c r="K507" i="5"/>
  <c r="C507" i="5"/>
  <c r="O507" i="5"/>
  <c r="AK555" i="4"/>
  <c r="A545" i="5"/>
  <c r="E331" i="5"/>
  <c r="H280" i="5"/>
  <c r="O172" i="5"/>
  <c r="M418" i="5"/>
  <c r="C486" i="5"/>
  <c r="D337" i="5"/>
  <c r="O337" i="5"/>
  <c r="N59" i="5"/>
  <c r="D59" i="5"/>
  <c r="G59" i="5"/>
  <c r="E59" i="5"/>
  <c r="M59" i="5"/>
  <c r="H59" i="5"/>
  <c r="O59" i="5"/>
  <c r="F59" i="5"/>
  <c r="K59" i="5"/>
  <c r="J324" i="5"/>
  <c r="F324" i="5"/>
  <c r="P228" i="5"/>
  <c r="B152" i="5"/>
  <c r="K152" i="5"/>
  <c r="I152" i="5"/>
  <c r="H152" i="5"/>
  <c r="A273" i="5"/>
  <c r="P273" i="5"/>
  <c r="AK283" i="4"/>
  <c r="A277" i="5"/>
  <c r="AK287" i="4"/>
  <c r="A281" i="5"/>
  <c r="AK291" i="4"/>
  <c r="AK298" i="4"/>
  <c r="A288" i="5"/>
  <c r="AK306" i="4"/>
  <c r="A296" i="5"/>
  <c r="AK312" i="4"/>
  <c r="A302" i="5"/>
  <c r="H320" i="5"/>
  <c r="E375" i="5"/>
  <c r="D453" i="5"/>
  <c r="F453" i="5"/>
  <c r="I453" i="5"/>
  <c r="P453" i="5"/>
  <c r="H141" i="5"/>
  <c r="B141" i="5"/>
  <c r="B178" i="5"/>
  <c r="F178" i="5"/>
  <c r="P178" i="5"/>
  <c r="P3" i="5"/>
  <c r="C3" i="5"/>
  <c r="G3" i="5"/>
  <c r="M3" i="5"/>
  <c r="F3" i="5"/>
  <c r="I3" i="5"/>
  <c r="L3" i="5"/>
  <c r="A6" i="5"/>
  <c r="AK16" i="4"/>
  <c r="A14" i="5"/>
  <c r="AK24" i="4"/>
  <c r="A58" i="5"/>
  <c r="AK68" i="4"/>
  <c r="A62" i="5"/>
  <c r="AK72" i="4"/>
  <c r="M66" i="5"/>
  <c r="E66" i="5"/>
  <c r="O66" i="5"/>
  <c r="G66" i="5"/>
  <c r="F66" i="5"/>
  <c r="C66" i="5"/>
  <c r="I66" i="5"/>
  <c r="I73" i="5"/>
  <c r="J73" i="5"/>
  <c r="H73" i="5"/>
  <c r="F73" i="5"/>
  <c r="O73" i="5"/>
  <c r="AK89" i="4"/>
  <c r="A79" i="5"/>
  <c r="B161" i="5"/>
  <c r="G161" i="5"/>
  <c r="N161" i="5"/>
  <c r="F161" i="5"/>
  <c r="C161" i="5"/>
  <c r="K161" i="5"/>
  <c r="P161" i="5"/>
  <c r="D161" i="5"/>
  <c r="O161" i="5"/>
  <c r="I161" i="5"/>
  <c r="AK177" i="4"/>
  <c r="A167" i="5"/>
  <c r="B175" i="5"/>
  <c r="F175" i="5"/>
  <c r="N175" i="5"/>
  <c r="I175" i="5"/>
  <c r="AK198" i="4"/>
  <c r="A188" i="5"/>
  <c r="A192" i="5"/>
  <c r="AK202" i="4"/>
  <c r="A238" i="5"/>
  <c r="AK248" i="4"/>
  <c r="O242" i="5"/>
  <c r="I242" i="5"/>
  <c r="A252" i="5"/>
  <c r="AK262" i="4"/>
  <c r="AK270" i="4"/>
  <c r="A260" i="5"/>
  <c r="N461" i="5"/>
  <c r="P461" i="5"/>
  <c r="K136" i="5"/>
  <c r="B136" i="5"/>
  <c r="G136" i="5"/>
  <c r="I243" i="5"/>
  <c r="AK23" i="4"/>
  <c r="A31" i="5"/>
  <c r="F151" i="5"/>
  <c r="C151" i="5"/>
  <c r="F425" i="5"/>
  <c r="N425" i="5"/>
  <c r="O425" i="5"/>
  <c r="E425" i="5"/>
  <c r="M425" i="5"/>
  <c r="O448" i="5"/>
  <c r="L448" i="5"/>
  <c r="A9" i="5"/>
  <c r="C392" i="5"/>
  <c r="F392" i="5"/>
  <c r="N143" i="5"/>
  <c r="O143" i="5"/>
  <c r="M143" i="5"/>
  <c r="J143" i="5"/>
  <c r="G395" i="5"/>
  <c r="O395" i="5"/>
  <c r="B542" i="5"/>
  <c r="L542" i="5"/>
  <c r="G542" i="5"/>
  <c r="G461" i="5"/>
  <c r="I136" i="5"/>
  <c r="J136" i="5"/>
  <c r="F136" i="5"/>
  <c r="H136" i="5"/>
  <c r="E226" i="5"/>
  <c r="C226" i="5"/>
  <c r="N226" i="5"/>
  <c r="B226" i="5"/>
  <c r="P226" i="5"/>
  <c r="B243" i="5"/>
  <c r="L243" i="5"/>
  <c r="M243" i="5"/>
  <c r="O243" i="5"/>
  <c r="G243" i="5"/>
  <c r="N441" i="5"/>
  <c r="D441" i="5"/>
  <c r="M441" i="5"/>
  <c r="C13" i="5"/>
  <c r="H13" i="5"/>
  <c r="K13" i="5"/>
  <c r="AK59" i="4"/>
  <c r="A49" i="5"/>
  <c r="AK100" i="4"/>
  <c r="A90" i="5"/>
  <c r="A110" i="5"/>
  <c r="AK120" i="4"/>
  <c r="A120" i="5"/>
  <c r="AK130" i="4"/>
  <c r="A128" i="5"/>
  <c r="AK138" i="4"/>
  <c r="H149" i="5"/>
  <c r="O149" i="5"/>
  <c r="K149" i="5"/>
  <c r="A209" i="5"/>
  <c r="AK219" i="4"/>
  <c r="A221" i="5"/>
  <c r="AK231" i="4"/>
  <c r="A366" i="5"/>
  <c r="K366" i="5"/>
  <c r="AK376" i="4"/>
  <c r="C372" i="5"/>
  <c r="N372" i="5"/>
  <c r="P372" i="5"/>
  <c r="AK387" i="4"/>
  <c r="A377" i="5"/>
  <c r="G392" i="5"/>
  <c r="P392" i="5"/>
  <c r="K392" i="5"/>
  <c r="H392" i="5"/>
  <c r="L392" i="5"/>
  <c r="AK419" i="4"/>
  <c r="A409" i="5"/>
  <c r="AK425" i="4"/>
  <c r="A415" i="5"/>
  <c r="AK541" i="4"/>
  <c r="A531" i="5"/>
  <c r="A538" i="5"/>
  <c r="AK548" i="4"/>
  <c r="AK559" i="4"/>
  <c r="A549" i="5"/>
  <c r="AK572" i="4"/>
  <c r="A562" i="5"/>
  <c r="N567" i="5"/>
  <c r="D567" i="5"/>
  <c r="G567" i="5"/>
  <c r="F567" i="5"/>
  <c r="AK583" i="4"/>
  <c r="A573" i="5"/>
  <c r="C592" i="5"/>
  <c r="H592" i="5"/>
  <c r="E592" i="5"/>
  <c r="AK609" i="4"/>
  <c r="A599" i="5"/>
  <c r="K589" i="5"/>
  <c r="E557" i="5"/>
  <c r="J329" i="5"/>
  <c r="D246" i="5"/>
  <c r="H12" i="5"/>
  <c r="H357" i="5"/>
  <c r="L357" i="5"/>
  <c r="D357" i="5"/>
  <c r="F357" i="5"/>
  <c r="I329" i="5"/>
  <c r="G140" i="5"/>
  <c r="J254" i="5"/>
  <c r="G254" i="5"/>
  <c r="C557" i="5"/>
  <c r="I240" i="5"/>
  <c r="P155" i="5"/>
  <c r="G155" i="5"/>
  <c r="C155" i="5"/>
  <c r="K155" i="5"/>
  <c r="G426" i="5"/>
  <c r="N426" i="5"/>
  <c r="J347" i="5"/>
  <c r="F347" i="5"/>
  <c r="I496" i="5"/>
  <c r="B496" i="5"/>
  <c r="K374" i="5"/>
  <c r="E374" i="5"/>
  <c r="J374" i="5"/>
  <c r="N374" i="5"/>
  <c r="M374" i="5"/>
  <c r="D211" i="5"/>
  <c r="O211" i="5"/>
  <c r="D314" i="5"/>
  <c r="J314" i="5"/>
  <c r="L246" i="5"/>
  <c r="J246" i="5"/>
  <c r="G498" i="5"/>
  <c r="H498" i="5"/>
  <c r="K498" i="5"/>
  <c r="O250" i="5"/>
  <c r="G234" i="5"/>
  <c r="D234" i="5"/>
  <c r="G189" i="5"/>
  <c r="P219" i="5"/>
  <c r="O219" i="5"/>
  <c r="M219" i="5"/>
  <c r="C219" i="5"/>
  <c r="I219" i="5"/>
  <c r="B219" i="5"/>
  <c r="F219" i="5"/>
  <c r="D219" i="5"/>
  <c r="B352" i="5"/>
  <c r="F352" i="5"/>
  <c r="K352" i="5"/>
  <c r="D352" i="5"/>
  <c r="P352" i="5"/>
  <c r="C352" i="5"/>
  <c r="I352" i="5"/>
  <c r="H433" i="5"/>
  <c r="C433" i="5"/>
  <c r="E433" i="5"/>
  <c r="N433" i="5"/>
  <c r="I433" i="5"/>
  <c r="J433" i="5"/>
  <c r="M433" i="5"/>
  <c r="D249" i="5"/>
  <c r="P249" i="5"/>
  <c r="B249" i="5"/>
  <c r="N249" i="5"/>
  <c r="F249" i="5"/>
  <c r="H249" i="5"/>
  <c r="J249" i="5"/>
  <c r="K249" i="5"/>
  <c r="P70" i="5"/>
  <c r="B70" i="5"/>
  <c r="D70" i="5"/>
  <c r="E70" i="5"/>
  <c r="I70" i="5"/>
  <c r="N70" i="5"/>
  <c r="K70" i="5"/>
  <c r="M70" i="5"/>
  <c r="L199" i="5"/>
  <c r="O199" i="5"/>
  <c r="F199" i="5"/>
  <c r="M199" i="5"/>
  <c r="K199" i="5"/>
  <c r="E199" i="5"/>
  <c r="G199" i="5"/>
  <c r="B580" i="5"/>
  <c r="N580" i="5"/>
  <c r="F580" i="5"/>
  <c r="C580" i="5"/>
  <c r="L51" i="5"/>
  <c r="M51" i="5"/>
  <c r="O51" i="5"/>
  <c r="J51" i="5"/>
  <c r="B51" i="5"/>
  <c r="I51" i="5"/>
  <c r="H51" i="5"/>
  <c r="F51" i="5"/>
  <c r="E51" i="5"/>
  <c r="G51" i="5"/>
  <c r="N51" i="5"/>
  <c r="D51" i="5"/>
  <c r="D563" i="5"/>
  <c r="E563" i="5"/>
  <c r="J563" i="5"/>
  <c r="B563" i="5"/>
  <c r="P563" i="5"/>
  <c r="I563" i="5"/>
  <c r="G563" i="5"/>
  <c r="N563" i="5"/>
  <c r="O563" i="5"/>
  <c r="F563" i="5"/>
  <c r="O10" i="5"/>
  <c r="I10" i="5"/>
  <c r="E10" i="5"/>
  <c r="K10" i="5"/>
  <c r="L10" i="5"/>
  <c r="P10" i="5"/>
  <c r="M10" i="5"/>
  <c r="C10" i="5"/>
  <c r="B10" i="5"/>
  <c r="F10" i="5"/>
  <c r="N10" i="5"/>
  <c r="D400" i="5"/>
  <c r="P400" i="5"/>
  <c r="H400" i="5"/>
  <c r="B400" i="5"/>
  <c r="N400" i="5"/>
  <c r="E400" i="5"/>
  <c r="G400" i="5"/>
  <c r="M400" i="5"/>
  <c r="L400" i="5"/>
  <c r="I400" i="5"/>
  <c r="K400" i="5"/>
  <c r="C400" i="5"/>
  <c r="F135" i="5"/>
  <c r="H135" i="5"/>
  <c r="K135" i="5"/>
  <c r="B135" i="5"/>
  <c r="M135" i="5"/>
  <c r="D135" i="5"/>
  <c r="P135" i="5"/>
  <c r="N135" i="5"/>
  <c r="E135" i="5"/>
  <c r="L135" i="5"/>
  <c r="G135" i="5"/>
  <c r="J135" i="5"/>
  <c r="J536" i="5"/>
  <c r="P536" i="5"/>
  <c r="L536" i="5"/>
  <c r="F536" i="5"/>
  <c r="B536" i="5"/>
  <c r="I536" i="5"/>
  <c r="D536" i="5"/>
  <c r="N536" i="5"/>
  <c r="H536" i="5"/>
  <c r="E536" i="5"/>
  <c r="G536" i="5"/>
  <c r="D515" i="5"/>
  <c r="J515" i="5"/>
  <c r="C515" i="5"/>
  <c r="H515" i="5"/>
  <c r="I515" i="5"/>
  <c r="F515" i="5"/>
  <c r="P515" i="5"/>
  <c r="M515" i="5"/>
  <c r="N515" i="5"/>
  <c r="G515" i="5"/>
  <c r="O515" i="5"/>
  <c r="N83" i="5"/>
  <c r="H83" i="5"/>
  <c r="L83" i="5"/>
  <c r="J83" i="5"/>
  <c r="I83" i="5"/>
  <c r="F83" i="5"/>
  <c r="M83" i="5"/>
  <c r="B83" i="5"/>
  <c r="C83" i="5"/>
  <c r="E83" i="5"/>
  <c r="G83" i="5"/>
  <c r="L40" i="5"/>
  <c r="P40" i="5"/>
  <c r="N40" i="5"/>
  <c r="E40" i="5"/>
  <c r="K40" i="5"/>
  <c r="G40" i="5"/>
  <c r="M40" i="5"/>
  <c r="B40" i="5"/>
  <c r="H40" i="5"/>
  <c r="I40" i="5"/>
  <c r="C40" i="5"/>
  <c r="O564" i="5"/>
  <c r="K564" i="5"/>
  <c r="F564" i="5"/>
  <c r="I564" i="5"/>
  <c r="M564" i="5"/>
  <c r="G564" i="5"/>
  <c r="E564" i="5"/>
  <c r="L564" i="5"/>
  <c r="C564" i="5"/>
  <c r="B564" i="5"/>
  <c r="D564" i="5"/>
  <c r="N564" i="5"/>
  <c r="AK251" i="4"/>
  <c r="A241" i="5"/>
  <c r="AK257" i="4"/>
  <c r="A247" i="5"/>
  <c r="A251" i="5"/>
  <c r="AK261" i="4"/>
  <c r="AK265" i="4"/>
  <c r="A255" i="5"/>
  <c r="A259" i="5"/>
  <c r="AK269" i="4"/>
  <c r="I262" i="5"/>
  <c r="D262" i="5"/>
  <c r="O262" i="5"/>
  <c r="G262" i="5"/>
  <c r="L262" i="5"/>
  <c r="K262" i="5"/>
  <c r="B262" i="5"/>
  <c r="F262" i="5"/>
  <c r="AK282" i="4"/>
  <c r="A272" i="5"/>
  <c r="A274" i="5"/>
  <c r="AK284" i="4"/>
  <c r="P289" i="5"/>
  <c r="L289" i="5"/>
  <c r="B289" i="5"/>
  <c r="G289" i="5"/>
  <c r="M289" i="5"/>
  <c r="C289" i="5"/>
  <c r="J289" i="5"/>
  <c r="F289" i="5"/>
  <c r="K289" i="5"/>
  <c r="E289" i="5"/>
  <c r="O289" i="5"/>
  <c r="H289" i="5"/>
  <c r="A291" i="5"/>
  <c r="AK301" i="4"/>
  <c r="O316" i="5"/>
  <c r="G316" i="5"/>
  <c r="J316" i="5"/>
  <c r="N316" i="5"/>
  <c r="I316" i="5"/>
  <c r="M316" i="5"/>
  <c r="D316" i="5"/>
  <c r="C316" i="5"/>
  <c r="B316" i="5"/>
  <c r="F316" i="5"/>
  <c r="H316" i="5"/>
  <c r="AK331" i="4"/>
  <c r="A321" i="5"/>
  <c r="A323" i="5"/>
  <c r="AK333" i="4"/>
  <c r="A325" i="5"/>
  <c r="AK335" i="4"/>
  <c r="AK336" i="4"/>
  <c r="A326" i="5"/>
  <c r="A330" i="5"/>
  <c r="AK340" i="4"/>
  <c r="D333" i="5"/>
  <c r="P333" i="5"/>
  <c r="J333" i="5"/>
  <c r="C333" i="5"/>
  <c r="O333" i="5"/>
  <c r="I333" i="5"/>
  <c r="E333" i="5"/>
  <c r="L333" i="5"/>
  <c r="AK346" i="4"/>
  <c r="A336" i="5"/>
  <c r="M343" i="5"/>
  <c r="G343" i="5"/>
  <c r="K343" i="5"/>
  <c r="N343" i="5"/>
  <c r="F343" i="5"/>
  <c r="P343" i="5"/>
  <c r="E343" i="5"/>
  <c r="C343" i="5"/>
  <c r="O343" i="5"/>
  <c r="L343" i="5"/>
  <c r="B343" i="5"/>
  <c r="A344" i="5"/>
  <c r="AK354" i="4"/>
  <c r="A349" i="5"/>
  <c r="AK359" i="4"/>
  <c r="AK368" i="4"/>
  <c r="A358" i="5"/>
  <c r="J366" i="5"/>
  <c r="F367" i="5"/>
  <c r="E367" i="5"/>
  <c r="L367" i="5"/>
  <c r="I367" i="5"/>
  <c r="D367" i="5"/>
  <c r="O367" i="5"/>
  <c r="C371" i="5"/>
  <c r="B371" i="5"/>
  <c r="I371" i="5"/>
  <c r="M371" i="5"/>
  <c r="K371" i="5"/>
  <c r="D371" i="5"/>
  <c r="G371" i="5"/>
  <c r="H371" i="5"/>
  <c r="L371" i="5"/>
  <c r="N371" i="5"/>
  <c r="E371" i="5"/>
  <c r="O371" i="5"/>
  <c r="F371" i="5"/>
  <c r="P371" i="5"/>
  <c r="A376" i="5"/>
  <c r="AK386" i="4"/>
  <c r="A383" i="5"/>
  <c r="AK393" i="4"/>
  <c r="AK395" i="4"/>
  <c r="A385" i="5"/>
  <c r="A386" i="5"/>
  <c r="AK396" i="4"/>
  <c r="AK398" i="4"/>
  <c r="A388" i="5"/>
  <c r="AK417" i="4"/>
  <c r="A407" i="5"/>
  <c r="AK432" i="4"/>
  <c r="A422" i="5"/>
  <c r="A424" i="5"/>
  <c r="AK434" i="4"/>
  <c r="AK437" i="4"/>
  <c r="A427" i="5"/>
  <c r="AK438" i="4"/>
  <c r="A428" i="5"/>
  <c r="K429" i="5"/>
  <c r="N429" i="5"/>
  <c r="F429" i="5"/>
  <c r="I429" i="5"/>
  <c r="B429" i="5"/>
  <c r="G429" i="5"/>
  <c r="H429" i="5"/>
  <c r="A529" i="5"/>
  <c r="AK539" i="4"/>
  <c r="AK543" i="4"/>
  <c r="A533" i="5"/>
  <c r="E534" i="5"/>
  <c r="B534" i="5"/>
  <c r="F534" i="5"/>
  <c r="M534" i="5"/>
  <c r="K534" i="5"/>
  <c r="J534" i="5"/>
  <c r="I534" i="5"/>
  <c r="O534" i="5"/>
  <c r="N534" i="5"/>
  <c r="C534" i="5"/>
  <c r="G534" i="5"/>
  <c r="A535" i="5"/>
  <c r="AK545" i="4"/>
  <c r="A544" i="5"/>
  <c r="AK554" i="4"/>
  <c r="N570" i="5"/>
  <c r="AK581" i="4"/>
  <c r="A571" i="5"/>
  <c r="F576" i="5"/>
  <c r="N576" i="5"/>
  <c r="I576" i="5"/>
  <c r="L576" i="5"/>
  <c r="H576" i="5"/>
  <c r="E576" i="5"/>
  <c r="O576" i="5"/>
  <c r="M576" i="5"/>
  <c r="P576" i="5"/>
  <c r="K576" i="5"/>
  <c r="J576" i="5"/>
  <c r="C576" i="5"/>
  <c r="K581" i="5"/>
  <c r="C581" i="5"/>
  <c r="D581" i="5"/>
  <c r="F581" i="5"/>
  <c r="N581" i="5"/>
  <c r="H581" i="5"/>
  <c r="O581" i="5"/>
  <c r="L581" i="5"/>
  <c r="E581" i="5"/>
  <c r="P581" i="5"/>
  <c r="M581" i="5"/>
  <c r="AK608" i="4"/>
  <c r="A598" i="5"/>
  <c r="P210" i="5"/>
  <c r="L235" i="5"/>
  <c r="C171" i="5"/>
  <c r="H171" i="5"/>
  <c r="F171" i="5"/>
  <c r="N171" i="5"/>
  <c r="O195" i="5"/>
  <c r="C70" i="5"/>
  <c r="O429" i="5"/>
  <c r="H195" i="5"/>
  <c r="L515" i="5"/>
  <c r="H563" i="5"/>
  <c r="C249" i="5"/>
  <c r="L352" i="5"/>
  <c r="E429" i="5"/>
  <c r="D195" i="5"/>
  <c r="E352" i="5"/>
  <c r="M580" i="5"/>
  <c r="C429" i="5"/>
  <c r="E219" i="5"/>
  <c r="M333" i="5"/>
  <c r="B333" i="5"/>
  <c r="F433" i="5"/>
  <c r="O433" i="5"/>
  <c r="H70" i="5"/>
  <c r="P262" i="5"/>
  <c r="C262" i="5"/>
  <c r="J199" i="5"/>
  <c r="I199" i="5"/>
  <c r="I348" i="5"/>
  <c r="M249" i="5"/>
  <c r="I484" i="5"/>
  <c r="J484" i="5"/>
  <c r="H484" i="5"/>
  <c r="P484" i="5"/>
  <c r="N484" i="5"/>
  <c r="O484" i="5"/>
  <c r="C484" i="5"/>
  <c r="F484" i="5"/>
  <c r="L132" i="5"/>
  <c r="H132" i="5"/>
  <c r="P132" i="5"/>
  <c r="J132" i="5"/>
  <c r="K132" i="5"/>
  <c r="G132" i="5"/>
  <c r="M132" i="5"/>
  <c r="L534" i="5"/>
  <c r="N84" i="5"/>
  <c r="K84" i="5"/>
  <c r="L84" i="5"/>
  <c r="I84" i="5"/>
  <c r="F84" i="5"/>
  <c r="O84" i="5"/>
  <c r="H84" i="5"/>
  <c r="M536" i="5"/>
  <c r="K316" i="5"/>
  <c r="C135" i="5"/>
  <c r="D576" i="5"/>
  <c r="G10" i="5"/>
  <c r="P51" i="5"/>
  <c r="G581" i="5"/>
  <c r="K536" i="5"/>
  <c r="D83" i="5"/>
  <c r="E515" i="5"/>
  <c r="P564" i="5"/>
  <c r="P489" i="5"/>
  <c r="H489" i="5"/>
  <c r="M489" i="5"/>
  <c r="E489" i="5"/>
  <c r="I489" i="5"/>
  <c r="F489" i="5"/>
  <c r="L489" i="5"/>
  <c r="N489" i="5"/>
  <c r="D489" i="5"/>
  <c r="G489" i="5"/>
  <c r="C489" i="5"/>
  <c r="K45" i="5"/>
  <c r="E45" i="5"/>
  <c r="L45" i="5"/>
  <c r="C45" i="5"/>
  <c r="G45" i="5"/>
  <c r="F45" i="5"/>
  <c r="M45" i="5"/>
  <c r="N45" i="5"/>
  <c r="P45" i="5"/>
  <c r="I45" i="5"/>
  <c r="D45" i="5"/>
  <c r="A381" i="5"/>
  <c r="P99" i="5"/>
  <c r="I99" i="5"/>
  <c r="K99" i="5"/>
  <c r="G99" i="5"/>
  <c r="L99" i="5"/>
  <c r="M99" i="5"/>
  <c r="B99" i="5"/>
  <c r="O99" i="5"/>
  <c r="D99" i="5"/>
  <c r="C99" i="5"/>
  <c r="F99" i="5"/>
  <c r="O523" i="5"/>
  <c r="L523" i="5"/>
  <c r="G523" i="5"/>
  <c r="I523" i="5"/>
  <c r="H244" i="5"/>
  <c r="G244" i="5"/>
  <c r="K244" i="5"/>
  <c r="M244" i="5"/>
  <c r="L244" i="5"/>
  <c r="E244" i="5"/>
  <c r="O244" i="5"/>
  <c r="I244" i="5"/>
  <c r="D244" i="5"/>
  <c r="J244" i="5"/>
  <c r="F244" i="5"/>
  <c r="N244" i="5"/>
  <c r="H213" i="5"/>
  <c r="F213" i="5"/>
  <c r="O213" i="5"/>
  <c r="K213" i="5"/>
  <c r="L213" i="5"/>
  <c r="G213" i="5"/>
  <c r="J213" i="5"/>
  <c r="I213" i="5"/>
  <c r="C213" i="5"/>
  <c r="M213" i="5"/>
  <c r="B213" i="5"/>
  <c r="C231" i="5"/>
  <c r="G231" i="5"/>
  <c r="B231" i="5"/>
  <c r="P231" i="5"/>
  <c r="L231" i="5"/>
  <c r="I231" i="5"/>
  <c r="K231" i="5"/>
  <c r="J231" i="5"/>
  <c r="D231" i="5"/>
  <c r="B540" i="5"/>
  <c r="H540" i="5"/>
  <c r="O540" i="5"/>
  <c r="P540" i="5"/>
  <c r="E540" i="5"/>
  <c r="F540" i="5"/>
  <c r="K540" i="5"/>
  <c r="L397" i="5"/>
  <c r="D397" i="5"/>
  <c r="P397" i="5"/>
  <c r="I397" i="5"/>
  <c r="M397" i="5"/>
  <c r="B397" i="5"/>
  <c r="F397" i="5"/>
  <c r="O397" i="5"/>
  <c r="E397" i="5"/>
  <c r="N397" i="5"/>
  <c r="K397" i="5"/>
  <c r="C397" i="5"/>
  <c r="J397" i="5"/>
  <c r="F390" i="5"/>
  <c r="C390" i="5"/>
  <c r="K390" i="5"/>
  <c r="H390" i="5"/>
  <c r="G390" i="5"/>
  <c r="P390" i="5"/>
  <c r="N390" i="5"/>
  <c r="J390" i="5"/>
  <c r="M390" i="5"/>
  <c r="E390" i="5"/>
  <c r="B210" i="5"/>
  <c r="H210" i="5"/>
  <c r="M210" i="5"/>
  <c r="E210" i="5"/>
  <c r="C210" i="5"/>
  <c r="N210" i="5"/>
  <c r="G210" i="5"/>
  <c r="B235" i="5"/>
  <c r="F235" i="5"/>
  <c r="P235" i="5"/>
  <c r="K235" i="5"/>
  <c r="J235" i="5"/>
  <c r="G235" i="5"/>
  <c r="H235" i="5"/>
  <c r="N235" i="5"/>
  <c r="D348" i="5"/>
  <c r="E348" i="5"/>
  <c r="O348" i="5"/>
  <c r="H348" i="5"/>
  <c r="G348" i="5"/>
  <c r="F348" i="5"/>
  <c r="N348" i="5"/>
  <c r="L348" i="5"/>
  <c r="L257" i="5"/>
  <c r="M257" i="5"/>
  <c r="K257" i="5"/>
  <c r="B257" i="5"/>
  <c r="G257" i="5"/>
  <c r="J257" i="5"/>
  <c r="E257" i="5"/>
  <c r="F257" i="5"/>
  <c r="C257" i="5"/>
  <c r="J195" i="5"/>
  <c r="B195" i="5"/>
  <c r="M195" i="5"/>
  <c r="K195" i="5"/>
  <c r="I195" i="5"/>
  <c r="F195" i="5"/>
  <c r="C195" i="5"/>
  <c r="J590" i="5"/>
  <c r="F590" i="5"/>
  <c r="E590" i="5"/>
  <c r="C590" i="5"/>
  <c r="G590" i="5"/>
  <c r="P590" i="5"/>
  <c r="D590" i="5"/>
  <c r="M590" i="5"/>
  <c r="N379" i="5"/>
  <c r="M379" i="5"/>
  <c r="K379" i="5"/>
  <c r="L379" i="5"/>
  <c r="J379" i="5"/>
  <c r="P379" i="5"/>
  <c r="I379" i="5"/>
  <c r="C379" i="5"/>
  <c r="G379" i="5"/>
  <c r="D379" i="5"/>
  <c r="E379" i="5"/>
  <c r="N91" i="5"/>
  <c r="P91" i="5"/>
  <c r="F91" i="5"/>
  <c r="O91" i="5"/>
  <c r="K91" i="5"/>
  <c r="M91" i="5"/>
  <c r="H91" i="5"/>
  <c r="G91" i="5"/>
  <c r="L91" i="5"/>
  <c r="J91" i="5"/>
  <c r="H299" i="5"/>
  <c r="M299" i="5"/>
  <c r="E299" i="5"/>
  <c r="N299" i="5"/>
  <c r="J299" i="5"/>
  <c r="K299" i="5"/>
  <c r="O299" i="5"/>
  <c r="D299" i="5"/>
  <c r="B299" i="5"/>
  <c r="L299" i="5"/>
  <c r="I299" i="5"/>
  <c r="AK263" i="4"/>
  <c r="A253" i="5"/>
  <c r="A264" i="5"/>
  <c r="AK274" i="4"/>
  <c r="E273" i="5"/>
  <c r="O273" i="5"/>
  <c r="F273" i="5"/>
  <c r="I273" i="5"/>
  <c r="D273" i="5"/>
  <c r="G273" i="5"/>
  <c r="L273" i="5"/>
  <c r="B273" i="5"/>
  <c r="J273" i="5"/>
  <c r="A276" i="5"/>
  <c r="AK286" i="4"/>
  <c r="AK297" i="4"/>
  <c r="A287" i="5"/>
  <c r="AK303" i="4"/>
  <c r="A293" i="5"/>
  <c r="AK307" i="4"/>
  <c r="A297" i="5"/>
  <c r="AK311" i="4"/>
  <c r="A301" i="5"/>
  <c r="A313" i="5"/>
  <c r="AK323" i="4"/>
  <c r="AK325" i="4"/>
  <c r="A315" i="5"/>
  <c r="AK328" i="4"/>
  <c r="A318" i="5"/>
  <c r="A319" i="5"/>
  <c r="AK329" i="4"/>
  <c r="AK345" i="4"/>
  <c r="A335" i="5"/>
  <c r="AK348" i="4"/>
  <c r="A338" i="5"/>
  <c r="A342" i="5"/>
  <c r="AK352" i="4"/>
  <c r="AK366" i="4"/>
  <c r="A356" i="5"/>
  <c r="H359" i="5"/>
  <c r="O359" i="5"/>
  <c r="B359" i="5"/>
  <c r="A373" i="5"/>
  <c r="AK383" i="4"/>
  <c r="A401" i="5"/>
  <c r="AK411" i="4"/>
  <c r="AK415" i="4"/>
  <c r="A405" i="5"/>
  <c r="A410" i="5"/>
  <c r="AK420" i="4"/>
  <c r="A411" i="5"/>
  <c r="AK421" i="4"/>
  <c r="K414" i="5"/>
  <c r="N414" i="5"/>
  <c r="I414" i="5"/>
  <c r="B414" i="5"/>
  <c r="L414" i="5"/>
  <c r="C414" i="5"/>
  <c r="P414" i="5"/>
  <c r="O414" i="5"/>
  <c r="D414" i="5"/>
  <c r="M414" i="5"/>
  <c r="F414" i="5"/>
  <c r="G414" i="5"/>
  <c r="H414" i="5"/>
  <c r="J414" i="5"/>
  <c r="A417" i="5"/>
  <c r="AK427" i="4"/>
  <c r="L430" i="5"/>
  <c r="P430" i="5"/>
  <c r="C430" i="5"/>
  <c r="F430" i="5"/>
  <c r="N430" i="5"/>
  <c r="H430" i="5"/>
  <c r="AK553" i="4"/>
  <c r="A543" i="5"/>
  <c r="A561" i="5"/>
  <c r="AK571" i="4"/>
  <c r="A574" i="5"/>
  <c r="AK584" i="4"/>
  <c r="AK589" i="4"/>
  <c r="A579" i="5"/>
  <c r="AK596" i="4"/>
  <c r="A586" i="5"/>
  <c r="AK611" i="4"/>
  <c r="A601" i="5"/>
  <c r="K210" i="5"/>
  <c r="O210" i="5"/>
  <c r="D235" i="5"/>
  <c r="O235" i="5"/>
  <c r="A355" i="5"/>
  <c r="N352" i="5"/>
  <c r="E91" i="5"/>
  <c r="J70" i="5"/>
  <c r="C91" i="5"/>
  <c r="L195" i="5"/>
  <c r="N219" i="5"/>
  <c r="D257" i="5"/>
  <c r="O70" i="5"/>
  <c r="O257" i="5"/>
  <c r="D429" i="5"/>
  <c r="J219" i="5"/>
  <c r="F333" i="5"/>
  <c r="G433" i="5"/>
  <c r="L433" i="5"/>
  <c r="G352" i="5"/>
  <c r="N262" i="5"/>
  <c r="K590" i="5"/>
  <c r="B590" i="5"/>
  <c r="C199" i="5"/>
  <c r="H199" i="5"/>
  <c r="B348" i="5"/>
  <c r="K348" i="5"/>
  <c r="B362" i="5"/>
  <c r="E362" i="5"/>
  <c r="I362" i="5"/>
  <c r="H362" i="5"/>
  <c r="M362" i="5"/>
  <c r="C362" i="5"/>
  <c r="K362" i="5"/>
  <c r="N362" i="5"/>
  <c r="P534" i="5"/>
  <c r="AK439" i="4"/>
  <c r="P367" i="5"/>
  <c r="C536" i="5"/>
  <c r="E54" i="5"/>
  <c r="L54" i="5"/>
  <c r="G54" i="5"/>
  <c r="D54" i="5"/>
  <c r="J54" i="5"/>
  <c r="P54" i="5"/>
  <c r="N54" i="5"/>
  <c r="J40" i="5"/>
  <c r="L316" i="5"/>
  <c r="D289" i="5"/>
  <c r="AK272" i="4"/>
  <c r="L217" i="5"/>
  <c r="F217" i="5"/>
  <c r="B217" i="5"/>
  <c r="O217" i="5"/>
  <c r="M217" i="5"/>
  <c r="E217" i="5"/>
  <c r="I217" i="5"/>
  <c r="O400" i="5"/>
  <c r="B576" i="5"/>
  <c r="D10" i="5"/>
  <c r="C563" i="5"/>
  <c r="P2" i="5"/>
  <c r="J2" i="5"/>
  <c r="B2" i="5"/>
  <c r="D2" i="5"/>
  <c r="O2" i="5"/>
  <c r="K2" i="5"/>
  <c r="H2" i="5"/>
  <c r="I2" i="5"/>
  <c r="L2" i="5"/>
  <c r="G2" i="5"/>
  <c r="K51" i="5"/>
  <c r="I581" i="5"/>
  <c r="P83" i="5"/>
  <c r="C299" i="5"/>
  <c r="J343" i="5"/>
  <c r="J564" i="5"/>
  <c r="A577" i="5"/>
  <c r="H367" i="5"/>
  <c r="L158" i="5"/>
  <c r="C158" i="5"/>
  <c r="O158" i="5"/>
  <c r="F158" i="5"/>
  <c r="B158" i="5"/>
  <c r="N158" i="5"/>
  <c r="G158" i="5"/>
  <c r="M158" i="5"/>
  <c r="K158" i="5"/>
  <c r="H158" i="5"/>
  <c r="J158" i="5"/>
  <c r="C111" i="5"/>
  <c r="D111" i="5"/>
  <c r="N111" i="5"/>
  <c r="B111" i="5"/>
  <c r="K111" i="5"/>
  <c r="P111" i="5"/>
  <c r="F111" i="5"/>
  <c r="L111" i="5"/>
  <c r="M111" i="5"/>
  <c r="G111" i="5"/>
  <c r="E111" i="5"/>
  <c r="B56" i="5"/>
  <c r="O56" i="5"/>
  <c r="L56" i="5"/>
  <c r="K56" i="5"/>
  <c r="C56" i="5"/>
  <c r="D56" i="5"/>
  <c r="P56" i="5"/>
  <c r="F56" i="5"/>
  <c r="G56" i="5"/>
  <c r="J56" i="5"/>
  <c r="N56" i="5"/>
  <c r="I56" i="5"/>
  <c r="H56" i="5"/>
  <c r="O522" i="5"/>
  <c r="M522" i="5"/>
  <c r="C522" i="5"/>
  <c r="G522" i="5"/>
  <c r="K522" i="5"/>
  <c r="L522" i="5"/>
  <c r="J522" i="5"/>
  <c r="B522" i="5"/>
  <c r="E522" i="5"/>
  <c r="H522" i="5"/>
  <c r="G22" i="5"/>
  <c r="E22" i="5"/>
  <c r="L22" i="5"/>
  <c r="I22" i="5"/>
  <c r="P22" i="5"/>
  <c r="K22" i="5"/>
  <c r="C22" i="5"/>
  <c r="F22" i="5"/>
  <c r="H22" i="5"/>
  <c r="O22" i="5"/>
  <c r="N22" i="5"/>
  <c r="K273" i="5"/>
  <c r="A572" i="5"/>
  <c r="L116" i="5"/>
  <c r="E116" i="5"/>
  <c r="F116" i="5"/>
  <c r="N116" i="5"/>
  <c r="D116" i="5"/>
  <c r="B116" i="5"/>
  <c r="C116" i="5"/>
  <c r="I116" i="5"/>
  <c r="J116" i="5"/>
  <c r="G116" i="5"/>
  <c r="H116" i="5"/>
  <c r="L541" i="5"/>
  <c r="P541" i="5"/>
  <c r="N541" i="5"/>
  <c r="F541" i="5"/>
  <c r="I541" i="5"/>
  <c r="B541" i="5"/>
  <c r="H541" i="5"/>
  <c r="G541" i="5"/>
  <c r="M541" i="5"/>
  <c r="K541" i="5"/>
  <c r="O541" i="5"/>
  <c r="J541" i="5"/>
  <c r="I511" i="5"/>
  <c r="E511" i="5"/>
  <c r="L511" i="5"/>
  <c r="D486" i="5"/>
  <c r="E486" i="5"/>
  <c r="K486" i="5"/>
  <c r="F486" i="5"/>
  <c r="P486" i="5"/>
  <c r="J486" i="5"/>
  <c r="B486" i="5"/>
  <c r="G486" i="5"/>
  <c r="M486" i="5"/>
  <c r="N486" i="5"/>
  <c r="N96" i="5"/>
  <c r="E47" i="5"/>
  <c r="D47" i="5"/>
  <c r="J47" i="5"/>
  <c r="O47" i="5"/>
  <c r="D24" i="5"/>
  <c r="F24" i="5"/>
  <c r="K24" i="5"/>
  <c r="B24" i="5"/>
  <c r="G24" i="5"/>
  <c r="E24" i="5"/>
  <c r="E106" i="5"/>
  <c r="N106" i="5"/>
  <c r="C106" i="5"/>
  <c r="L106" i="5"/>
  <c r="P106" i="5"/>
  <c r="J106" i="5"/>
  <c r="F106" i="5"/>
  <c r="M106" i="5"/>
  <c r="O509" i="5"/>
  <c r="K509" i="5"/>
  <c r="J509" i="5"/>
  <c r="E509" i="5"/>
  <c r="I509" i="5"/>
  <c r="M509" i="5"/>
  <c r="I455" i="5"/>
  <c r="L455" i="5"/>
  <c r="C455" i="5"/>
  <c r="G455" i="5"/>
  <c r="F455" i="5"/>
  <c r="K455" i="5"/>
  <c r="N455" i="5"/>
  <c r="J455" i="5"/>
  <c r="O328" i="5"/>
  <c r="K328" i="5"/>
  <c r="E328" i="5"/>
  <c r="B328" i="5"/>
  <c r="M328" i="5"/>
  <c r="C328" i="5"/>
  <c r="L328" i="5"/>
  <c r="G328" i="5"/>
  <c r="H600" i="5"/>
  <c r="P600" i="5"/>
  <c r="C600" i="5"/>
  <c r="F600" i="5"/>
  <c r="L600" i="5"/>
  <c r="G600" i="5"/>
  <c r="K600" i="5"/>
  <c r="K279" i="5"/>
  <c r="C279" i="5"/>
  <c r="G279" i="5"/>
  <c r="J279" i="5"/>
  <c r="I279" i="5"/>
  <c r="P279" i="5"/>
  <c r="M279" i="5"/>
  <c r="F279" i="5"/>
  <c r="H78" i="5"/>
  <c r="O78" i="5"/>
  <c r="E78" i="5"/>
  <c r="M78" i="5"/>
  <c r="C78" i="5"/>
  <c r="P78" i="5"/>
  <c r="F78" i="5"/>
  <c r="G78" i="5"/>
  <c r="B78" i="5"/>
  <c r="D78" i="5"/>
  <c r="K78" i="5"/>
  <c r="J78" i="5"/>
  <c r="N78" i="5"/>
  <c r="E107" i="5"/>
  <c r="I107" i="5"/>
  <c r="N107" i="5"/>
  <c r="C107" i="5"/>
  <c r="J107" i="5"/>
  <c r="M596" i="5"/>
  <c r="I596" i="5"/>
  <c r="F596" i="5"/>
  <c r="I310" i="5"/>
  <c r="H310" i="5"/>
  <c r="O125" i="5"/>
  <c r="C125" i="5"/>
  <c r="M125" i="5"/>
  <c r="N125" i="5"/>
  <c r="L125" i="5"/>
  <c r="B125" i="5"/>
  <c r="E125" i="5"/>
  <c r="N102" i="5"/>
  <c r="L102" i="5"/>
  <c r="I102" i="5"/>
  <c r="G102" i="5"/>
  <c r="F102" i="5"/>
  <c r="O102" i="5"/>
  <c r="C102" i="5"/>
  <c r="K477" i="5"/>
  <c r="O477" i="5"/>
  <c r="N477" i="5"/>
  <c r="L477" i="5"/>
  <c r="J477" i="5"/>
  <c r="D477" i="5"/>
  <c r="N97" i="5"/>
  <c r="G97" i="5"/>
  <c r="J97" i="5"/>
  <c r="O97" i="5"/>
  <c r="E97" i="5"/>
  <c r="F97" i="5"/>
  <c r="M97" i="5"/>
  <c r="D95" i="5"/>
  <c r="G95" i="5"/>
  <c r="J95" i="5"/>
  <c r="H95" i="5"/>
  <c r="K95" i="5"/>
  <c r="C95" i="5"/>
  <c r="E95" i="5"/>
  <c r="L95" i="5"/>
  <c r="M157" i="5"/>
  <c r="O157" i="5"/>
  <c r="K157" i="5"/>
  <c r="G157" i="5"/>
  <c r="F157" i="5"/>
  <c r="E157" i="5"/>
  <c r="H157" i="5"/>
  <c r="B157" i="5"/>
  <c r="J157" i="5"/>
  <c r="O44" i="5"/>
  <c r="P44" i="5"/>
  <c r="C44" i="5"/>
  <c r="H44" i="5"/>
  <c r="I527" i="5"/>
  <c r="L527" i="5"/>
  <c r="O87" i="5"/>
  <c r="N87" i="5"/>
  <c r="L87" i="5"/>
  <c r="H6" i="5"/>
  <c r="O6" i="5"/>
  <c r="G6" i="5"/>
  <c r="K6" i="5"/>
  <c r="I6" i="5"/>
  <c r="D6" i="5"/>
  <c r="B6" i="5"/>
  <c r="E6" i="5"/>
  <c r="I459" i="5"/>
  <c r="N459" i="5"/>
  <c r="O459" i="5"/>
  <c r="L459" i="5"/>
  <c r="F459" i="5"/>
  <c r="L266" i="5"/>
  <c r="M266" i="5"/>
  <c r="F266" i="5"/>
  <c r="L236" i="5"/>
  <c r="N236" i="5"/>
  <c r="F201" i="5"/>
  <c r="D201" i="5"/>
  <c r="I201" i="5"/>
  <c r="B201" i="5"/>
  <c r="G201" i="5"/>
  <c r="P201" i="5"/>
  <c r="J201" i="5"/>
  <c r="H201" i="5"/>
  <c r="H215" i="5"/>
  <c r="J215" i="5"/>
  <c r="N215" i="5"/>
  <c r="G215" i="5"/>
  <c r="M215" i="5"/>
  <c r="K215" i="5"/>
  <c r="B215" i="5"/>
  <c r="K163" i="5"/>
  <c r="I163" i="5"/>
  <c r="G421" i="5"/>
  <c r="C421" i="5"/>
  <c r="N475" i="5"/>
  <c r="J475" i="5"/>
  <c r="L164" i="5"/>
  <c r="N164" i="5"/>
  <c r="C120" i="5"/>
  <c r="M120" i="5"/>
  <c r="H470" i="5"/>
  <c r="J470" i="5"/>
  <c r="K470" i="5"/>
  <c r="B470" i="5"/>
  <c r="M470" i="5"/>
  <c r="B469" i="5"/>
  <c r="H469" i="5"/>
  <c r="E469" i="5"/>
  <c r="E440" i="5"/>
  <c r="N440" i="5"/>
  <c r="I117" i="5"/>
  <c r="B117" i="5"/>
  <c r="K117" i="5"/>
  <c r="M549" i="5"/>
  <c r="P549" i="5"/>
  <c r="F549" i="5"/>
  <c r="I208" i="5"/>
  <c r="N391" i="5"/>
  <c r="H391" i="5"/>
  <c r="B314" i="5"/>
  <c r="M314" i="5"/>
  <c r="I314" i="5"/>
  <c r="L314" i="5"/>
  <c r="E314" i="5"/>
  <c r="K314" i="5"/>
  <c r="F314" i="5"/>
  <c r="H314" i="5"/>
  <c r="B222" i="5"/>
  <c r="M222" i="5"/>
  <c r="H222" i="5"/>
  <c r="M141" i="5"/>
  <c r="D141" i="5"/>
  <c r="E258" i="5"/>
  <c r="H258" i="5"/>
  <c r="J258" i="5"/>
  <c r="M173" i="5"/>
  <c r="D173" i="5"/>
  <c r="K173" i="5"/>
  <c r="L173" i="5"/>
  <c r="N173" i="5"/>
  <c r="B173" i="5"/>
  <c r="E173" i="5"/>
  <c r="D77" i="5"/>
  <c r="M77" i="5"/>
  <c r="H77" i="5"/>
  <c r="C77" i="5"/>
  <c r="O77" i="5"/>
  <c r="G77" i="5"/>
  <c r="B587" i="5"/>
  <c r="O587" i="5"/>
  <c r="B261" i="5"/>
  <c r="K261" i="5"/>
  <c r="D542" i="5"/>
  <c r="M542" i="5"/>
  <c r="K542" i="5"/>
  <c r="J542" i="5"/>
  <c r="E542" i="5"/>
  <c r="C542" i="5"/>
  <c r="P542" i="5"/>
  <c r="P426" i="5"/>
  <c r="C426" i="5"/>
  <c r="D426" i="5"/>
  <c r="B426" i="5"/>
  <c r="J426" i="5"/>
  <c r="I426" i="5"/>
  <c r="L426" i="5"/>
  <c r="C532" i="5"/>
  <c r="H532" i="5"/>
  <c r="P227" i="5"/>
  <c r="L227" i="5"/>
  <c r="F227" i="5"/>
  <c r="N227" i="5"/>
  <c r="E227" i="5"/>
  <c r="O227" i="5"/>
  <c r="M227" i="5"/>
  <c r="N115" i="5"/>
  <c r="C115" i="5"/>
  <c r="H115" i="5"/>
  <c r="D19" i="13"/>
  <c r="D24" i="13"/>
  <c r="D27" i="13"/>
  <c r="D38" i="13"/>
  <c r="D43" i="13"/>
  <c r="D49" i="13"/>
  <c r="D51" i="13"/>
  <c r="D60" i="13"/>
  <c r="D63" i="13"/>
  <c r="D76" i="13"/>
  <c r="D99" i="13"/>
  <c r="D104" i="13"/>
  <c r="D111" i="13"/>
  <c r="D113" i="13"/>
  <c r="D130" i="13"/>
  <c r="D146" i="13"/>
  <c r="D148" i="13"/>
  <c r="D166" i="13"/>
  <c r="D480" i="13"/>
  <c r="D484" i="13"/>
  <c r="D488" i="13"/>
  <c r="D492" i="13"/>
  <c r="D496" i="13"/>
  <c r="D500" i="13"/>
  <c r="D504" i="13"/>
  <c r="D508" i="13"/>
  <c r="D512" i="13"/>
  <c r="AK110" i="4"/>
  <c r="A100" i="5"/>
  <c r="F126" i="5"/>
  <c r="H126" i="5"/>
  <c r="AK175" i="4"/>
  <c r="A165" i="5"/>
  <c r="A184" i="5"/>
  <c r="AK194" i="4"/>
  <c r="A443" i="5"/>
  <c r="AK453" i="4"/>
  <c r="G275" i="5"/>
  <c r="L275" i="5"/>
  <c r="D6" i="13"/>
  <c r="D20" i="13"/>
  <c r="D23" i="13"/>
  <c r="D28" i="13"/>
  <c r="D34" i="13"/>
  <c r="D39" i="13"/>
  <c r="D42" i="13"/>
  <c r="D50" i="13"/>
  <c r="D64" i="13"/>
  <c r="D75" i="13"/>
  <c r="D100" i="13"/>
  <c r="D103" i="13"/>
  <c r="D105" i="13"/>
  <c r="D112" i="13"/>
  <c r="D124" i="13"/>
  <c r="D162" i="13"/>
  <c r="D170" i="13"/>
  <c r="D172" i="13"/>
  <c r="D482" i="13"/>
  <c r="D486" i="13"/>
  <c r="D490" i="13"/>
  <c r="D494" i="13"/>
  <c r="D498" i="13"/>
  <c r="D502" i="13"/>
  <c r="D506" i="13"/>
  <c r="D510" i="13"/>
  <c r="D514" i="13"/>
  <c r="A36" i="5"/>
  <c r="AK46" i="4"/>
  <c r="E149" i="5"/>
  <c r="A206" i="5"/>
  <c r="AK216" i="4"/>
  <c r="AK239" i="4"/>
  <c r="A229" i="5"/>
  <c r="A305" i="5"/>
  <c r="AK315" i="4"/>
  <c r="E460" i="5"/>
  <c r="AK501" i="4"/>
  <c r="A491" i="5"/>
  <c r="D481" i="13"/>
  <c r="D485" i="13"/>
  <c r="D489" i="13"/>
  <c r="D493" i="13"/>
  <c r="D497" i="13"/>
  <c r="D501" i="13"/>
  <c r="D505" i="13"/>
  <c r="D509" i="13"/>
  <c r="D513" i="13"/>
  <c r="D483" i="13"/>
  <c r="D487" i="13"/>
  <c r="D491" i="13"/>
  <c r="D495" i="13"/>
  <c r="D499" i="13"/>
  <c r="D503" i="13"/>
  <c r="D507" i="13"/>
  <c r="D511" i="13"/>
  <c r="O162" i="5"/>
  <c r="C162" i="5"/>
  <c r="I162" i="5"/>
  <c r="D162" i="5"/>
  <c r="B162" i="5"/>
  <c r="J162" i="5"/>
  <c r="P162" i="5"/>
  <c r="K162" i="5"/>
  <c r="H162" i="5"/>
  <c r="L162" i="5"/>
  <c r="G162" i="5"/>
  <c r="F162" i="5"/>
  <c r="N162" i="5"/>
  <c r="E162" i="5"/>
  <c r="M162" i="5"/>
  <c r="O151" i="5"/>
  <c r="E151" i="5"/>
  <c r="B151" i="5"/>
  <c r="K151" i="5"/>
  <c r="I151" i="5"/>
  <c r="L151" i="5"/>
  <c r="H151" i="5"/>
  <c r="D151" i="5"/>
  <c r="M151" i="5"/>
  <c r="P320" i="5"/>
  <c r="C320" i="5"/>
  <c r="K320" i="5"/>
  <c r="O320" i="5"/>
  <c r="I320" i="5"/>
  <c r="J320" i="5"/>
  <c r="B320" i="5"/>
  <c r="L320" i="5"/>
  <c r="D460" i="5"/>
  <c r="M460" i="5"/>
  <c r="I460" i="5"/>
  <c r="B460" i="5"/>
  <c r="F460" i="5"/>
  <c r="C460" i="5"/>
  <c r="N460" i="5"/>
  <c r="L460" i="5"/>
  <c r="G460" i="5"/>
  <c r="O460" i="5"/>
  <c r="P460" i="5"/>
  <c r="K460" i="5"/>
  <c r="J460" i="5"/>
  <c r="P418" i="5"/>
  <c r="I418" i="5"/>
  <c r="G418" i="5"/>
  <c r="D418" i="5"/>
  <c r="B418" i="5"/>
  <c r="O418" i="5"/>
  <c r="J418" i="5"/>
  <c r="C418" i="5"/>
  <c r="F418" i="5"/>
  <c r="E418" i="5"/>
  <c r="L418" i="5"/>
  <c r="H418" i="5"/>
  <c r="K418" i="5"/>
  <c r="B511" i="5"/>
  <c r="J511" i="5"/>
  <c r="G511" i="5"/>
  <c r="D511" i="5"/>
  <c r="D463" i="5"/>
  <c r="O463" i="5"/>
  <c r="E463" i="5"/>
  <c r="G463" i="5"/>
  <c r="I463" i="5"/>
  <c r="K463" i="5"/>
  <c r="J463" i="5"/>
  <c r="H463" i="5"/>
  <c r="C463" i="5"/>
  <c r="P463" i="5"/>
  <c r="F463" i="5"/>
  <c r="B463" i="5"/>
  <c r="L463" i="5"/>
  <c r="N463" i="5"/>
  <c r="M463" i="5"/>
  <c r="N380" i="5"/>
  <c r="B380" i="5"/>
  <c r="H380" i="5"/>
  <c r="K380" i="5"/>
  <c r="I350" i="5"/>
  <c r="O511" i="5"/>
  <c r="O366" i="5"/>
  <c r="P151" i="5"/>
  <c r="F320" i="5"/>
  <c r="C193" i="5"/>
  <c r="O380" i="5"/>
  <c r="B391" i="5"/>
  <c r="J391" i="5"/>
  <c r="D539" i="5"/>
  <c r="D440" i="5"/>
  <c r="M469" i="5"/>
  <c r="K266" i="5"/>
  <c r="E266" i="5"/>
  <c r="M511" i="5"/>
  <c r="F511" i="5"/>
  <c r="K511" i="5"/>
  <c r="B430" i="5"/>
  <c r="K430" i="5"/>
  <c r="I430" i="5"/>
  <c r="H307" i="5"/>
  <c r="P523" i="5"/>
  <c r="B523" i="5"/>
  <c r="D523" i="5"/>
  <c r="H570" i="5"/>
  <c r="N367" i="5"/>
  <c r="B367" i="5"/>
  <c r="M367" i="5"/>
  <c r="M366" i="5"/>
  <c r="K580" i="5"/>
  <c r="L580" i="5"/>
  <c r="P234" i="5"/>
  <c r="D250" i="5"/>
  <c r="P246" i="5"/>
  <c r="O246" i="5"/>
  <c r="J149" i="5"/>
  <c r="D149" i="5"/>
  <c r="I461" i="5"/>
  <c r="P448" i="5"/>
  <c r="J151" i="5"/>
  <c r="E175" i="5"/>
  <c r="H178" i="5"/>
  <c r="D320" i="5"/>
  <c r="N320" i="5"/>
  <c r="F507" i="5"/>
  <c r="J587" i="5"/>
  <c r="D245" i="5"/>
  <c r="L245" i="5"/>
  <c r="G532" i="5"/>
  <c r="L532" i="5"/>
  <c r="L134" i="5"/>
  <c r="I134" i="5"/>
  <c r="C308" i="5"/>
  <c r="L178" i="5"/>
  <c r="C380" i="5"/>
  <c r="J380" i="5"/>
  <c r="F380" i="5"/>
  <c r="I375" i="5"/>
  <c r="M216" i="5"/>
  <c r="N141" i="5"/>
  <c r="F141" i="5"/>
  <c r="I141" i="5"/>
  <c r="J141" i="5"/>
  <c r="P141" i="5"/>
  <c r="C141" i="5"/>
  <c r="G141" i="5"/>
  <c r="L141" i="5"/>
  <c r="K141" i="5"/>
  <c r="C462" i="5"/>
  <c r="I462" i="5"/>
  <c r="F462" i="5"/>
  <c r="D462" i="5"/>
  <c r="K462" i="5"/>
  <c r="G462" i="5"/>
  <c r="M462" i="5"/>
  <c r="P462" i="5"/>
  <c r="J462" i="5"/>
  <c r="O462" i="5"/>
  <c r="I343" i="5"/>
  <c r="H343" i="5"/>
  <c r="D343" i="5"/>
  <c r="D226" i="5"/>
  <c r="I226" i="5"/>
  <c r="M226" i="5"/>
  <c r="O226" i="5"/>
  <c r="K226" i="5"/>
  <c r="J226" i="5"/>
  <c r="G226" i="5"/>
  <c r="L226" i="5"/>
  <c r="H226" i="5"/>
  <c r="F226" i="5"/>
  <c r="J77" i="5"/>
  <c r="E77" i="5"/>
  <c r="P77" i="5"/>
  <c r="L77" i="5"/>
  <c r="I77" i="5"/>
  <c r="B77" i="5"/>
  <c r="F77" i="5"/>
  <c r="K77" i="5"/>
  <c r="M346" i="5"/>
  <c r="L346" i="5"/>
  <c r="I346" i="5"/>
  <c r="D346" i="5"/>
  <c r="O346" i="5"/>
  <c r="B346" i="5"/>
  <c r="H346" i="5"/>
  <c r="K346" i="5"/>
  <c r="N346" i="5"/>
  <c r="E346" i="5"/>
  <c r="G346" i="5"/>
  <c r="C346" i="5"/>
  <c r="P346" i="5"/>
  <c r="F346" i="5"/>
  <c r="J346" i="5"/>
  <c r="D327" i="5"/>
  <c r="N327" i="5"/>
  <c r="C327" i="5"/>
  <c r="G327" i="5"/>
  <c r="H327" i="5"/>
  <c r="L327" i="5"/>
  <c r="K327" i="5"/>
  <c r="I327" i="5"/>
  <c r="F327" i="5"/>
  <c r="J327" i="5"/>
  <c r="P327" i="5"/>
  <c r="M327" i="5"/>
  <c r="B327" i="5"/>
  <c r="O327" i="5"/>
  <c r="E327" i="5"/>
  <c r="B509" i="5"/>
  <c r="P509" i="5"/>
  <c r="C509" i="5"/>
  <c r="L509" i="5"/>
  <c r="H509" i="5"/>
  <c r="G509" i="5"/>
  <c r="N509" i="5"/>
  <c r="D509" i="5"/>
  <c r="F509" i="5"/>
  <c r="H361" i="5"/>
  <c r="C361" i="5"/>
  <c r="B361" i="5"/>
  <c r="P361" i="5"/>
  <c r="I361" i="5"/>
  <c r="J361" i="5"/>
  <c r="K361" i="5"/>
  <c r="F361" i="5"/>
  <c r="M361" i="5"/>
  <c r="N361" i="5"/>
  <c r="D361" i="5"/>
  <c r="L361" i="5"/>
  <c r="E361" i="5"/>
  <c r="O361" i="5"/>
  <c r="G361" i="5"/>
  <c r="B520" i="5"/>
  <c r="C520" i="5"/>
  <c r="O520" i="5"/>
  <c r="P520" i="5"/>
  <c r="H520" i="5"/>
  <c r="F520" i="5"/>
  <c r="E520" i="5"/>
  <c r="G520" i="5"/>
  <c r="D520" i="5"/>
  <c r="K520" i="5"/>
  <c r="M520" i="5"/>
  <c r="N520" i="5"/>
  <c r="C493" i="5"/>
  <c r="G493" i="5"/>
  <c r="P493" i="5"/>
  <c r="K493" i="5"/>
  <c r="L493" i="5"/>
  <c r="M493" i="5"/>
  <c r="I493" i="5"/>
  <c r="H493" i="5"/>
  <c r="E493" i="5"/>
  <c r="N493" i="5"/>
  <c r="B493" i="5"/>
  <c r="F493" i="5"/>
  <c r="J493" i="5"/>
  <c r="O493" i="5"/>
  <c r="D493" i="5"/>
  <c r="P447" i="5"/>
  <c r="I447" i="5"/>
  <c r="F447" i="5"/>
  <c r="J447" i="5"/>
  <c r="L447" i="5"/>
  <c r="O447" i="5"/>
  <c r="G447" i="5"/>
  <c r="D447" i="5"/>
  <c r="H447" i="5"/>
  <c r="B447" i="5"/>
  <c r="K447" i="5"/>
  <c r="N447" i="5"/>
  <c r="E447" i="5"/>
  <c r="M447" i="5"/>
  <c r="E402" i="5"/>
  <c r="I402" i="5"/>
  <c r="P402" i="5"/>
  <c r="H402" i="5"/>
  <c r="L402" i="5"/>
  <c r="G402" i="5"/>
  <c r="J402" i="5"/>
  <c r="O402" i="5"/>
  <c r="D450" i="5"/>
  <c r="N450" i="5"/>
  <c r="L450" i="5"/>
  <c r="E450" i="5"/>
  <c r="K450" i="5"/>
  <c r="H450" i="5"/>
  <c r="O450" i="5"/>
  <c r="I450" i="5"/>
  <c r="F450" i="5"/>
  <c r="G450" i="5"/>
  <c r="B450" i="5"/>
  <c r="P450" i="5"/>
  <c r="C450" i="5"/>
  <c r="J450" i="5"/>
  <c r="M450" i="5"/>
  <c r="D374" i="5"/>
  <c r="I374" i="5"/>
  <c r="F374" i="5"/>
  <c r="H374" i="5"/>
  <c r="C374" i="5"/>
  <c r="G374" i="5"/>
  <c r="B374" i="5"/>
  <c r="O374" i="5"/>
  <c r="L374" i="5"/>
  <c r="P374" i="5"/>
  <c r="I360" i="5"/>
  <c r="O360" i="5"/>
  <c r="L360" i="5"/>
  <c r="F360" i="5"/>
  <c r="E360" i="5"/>
  <c r="C360" i="5"/>
  <c r="N360" i="5"/>
  <c r="G360" i="5"/>
  <c r="D360" i="5"/>
  <c r="H360" i="5"/>
  <c r="M360" i="5"/>
  <c r="B360" i="5"/>
  <c r="P360" i="5"/>
  <c r="K360" i="5"/>
  <c r="J360" i="5"/>
  <c r="B193" i="5"/>
  <c r="O193" i="5"/>
  <c r="E193" i="5"/>
  <c r="J193" i="5"/>
  <c r="F193" i="5"/>
  <c r="D193" i="5"/>
  <c r="L193" i="5"/>
  <c r="I193" i="5"/>
  <c r="P193" i="5"/>
  <c r="N193" i="5"/>
  <c r="L208" i="5"/>
  <c r="M208" i="5"/>
  <c r="E208" i="5"/>
  <c r="B208" i="5"/>
  <c r="G208" i="5"/>
  <c r="H208" i="5"/>
  <c r="F208" i="5"/>
  <c r="J208" i="5"/>
  <c r="O208" i="5"/>
  <c r="D208" i="5"/>
  <c r="K208" i="5"/>
  <c r="C208" i="5"/>
  <c r="N208" i="5"/>
  <c r="P134" i="5"/>
  <c r="D134" i="5"/>
  <c r="E134" i="5"/>
  <c r="M556" i="5"/>
  <c r="I556" i="5"/>
  <c r="O556" i="5"/>
  <c r="D556" i="5"/>
  <c r="B556" i="5"/>
  <c r="J556" i="5"/>
  <c r="E556" i="5"/>
  <c r="F556" i="5"/>
  <c r="N556" i="5"/>
  <c r="C556" i="5"/>
  <c r="H556" i="5"/>
  <c r="K556" i="5"/>
  <c r="L556" i="5"/>
  <c r="P556" i="5"/>
  <c r="G556" i="5"/>
  <c r="H468" i="5"/>
  <c r="O468" i="5"/>
  <c r="I468" i="5"/>
  <c r="M468" i="5"/>
  <c r="G468" i="5"/>
  <c r="D468" i="5"/>
  <c r="K468" i="5"/>
  <c r="F468" i="5"/>
  <c r="C468" i="5"/>
  <c r="P468" i="5"/>
  <c r="N468" i="5"/>
  <c r="E468" i="5"/>
  <c r="B468" i="5"/>
  <c r="L468" i="5"/>
  <c r="J468" i="5"/>
  <c r="K497" i="5"/>
  <c r="D497" i="5"/>
  <c r="L497" i="5"/>
  <c r="P497" i="5"/>
  <c r="O497" i="5"/>
  <c r="I497" i="5"/>
  <c r="C497" i="5"/>
  <c r="M497" i="5"/>
  <c r="J497" i="5"/>
  <c r="H497" i="5"/>
  <c r="G497" i="5"/>
  <c r="N497" i="5"/>
  <c r="B497" i="5"/>
  <c r="G483" i="5"/>
  <c r="P483" i="5"/>
  <c r="I483" i="5"/>
  <c r="F483" i="5"/>
  <c r="N483" i="5"/>
  <c r="L483" i="5"/>
  <c r="E483" i="5"/>
  <c r="D483" i="5"/>
  <c r="B483" i="5"/>
  <c r="O483" i="5"/>
  <c r="K483" i="5"/>
  <c r="M483" i="5"/>
  <c r="C483" i="5"/>
  <c r="H483" i="5"/>
  <c r="J483" i="5"/>
  <c r="P480" i="5"/>
  <c r="M480" i="5"/>
  <c r="O480" i="5"/>
  <c r="C480" i="5"/>
  <c r="J480" i="5"/>
  <c r="L480" i="5"/>
  <c r="E480" i="5"/>
  <c r="F480" i="5"/>
  <c r="D480" i="5"/>
  <c r="I480" i="5"/>
  <c r="B480" i="5"/>
  <c r="H480" i="5"/>
  <c r="G480" i="5"/>
  <c r="K480" i="5"/>
  <c r="N480" i="5"/>
  <c r="J456" i="5"/>
  <c r="N456" i="5"/>
  <c r="C456" i="5"/>
  <c r="L456" i="5"/>
  <c r="H456" i="5"/>
  <c r="G456" i="5"/>
  <c r="D456" i="5"/>
  <c r="P456" i="5"/>
  <c r="O456" i="5"/>
  <c r="M456" i="5"/>
  <c r="B456" i="5"/>
  <c r="K456" i="5"/>
  <c r="E456" i="5"/>
  <c r="F456" i="5"/>
  <c r="I456" i="5"/>
  <c r="P208" i="5"/>
  <c r="C511" i="5"/>
  <c r="N511" i="5"/>
  <c r="J307" i="5"/>
  <c r="N151" i="5"/>
  <c r="G320" i="5"/>
  <c r="M134" i="5"/>
  <c r="H134" i="5"/>
  <c r="N134" i="5"/>
  <c r="I380" i="5"/>
  <c r="G380" i="5"/>
  <c r="E245" i="5"/>
  <c r="G245" i="5"/>
  <c r="J245" i="5"/>
  <c r="M245" i="5"/>
  <c r="M178" i="5"/>
  <c r="I178" i="5"/>
  <c r="L12" i="5"/>
  <c r="E12" i="5"/>
  <c r="K12" i="5"/>
  <c r="G12" i="5"/>
  <c r="F12" i="5"/>
  <c r="O12" i="5"/>
  <c r="C12" i="5"/>
  <c r="B12" i="5"/>
  <c r="M12" i="5"/>
  <c r="G578" i="5"/>
  <c r="C578" i="5"/>
  <c r="N578" i="5"/>
  <c r="H578" i="5"/>
  <c r="F578" i="5"/>
  <c r="E578" i="5"/>
  <c r="P578" i="5"/>
  <c r="B578" i="5"/>
  <c r="J578" i="5"/>
  <c r="D578" i="5"/>
  <c r="I578" i="5"/>
  <c r="M578" i="5"/>
  <c r="K578" i="5"/>
  <c r="O578" i="5"/>
  <c r="L578" i="5"/>
  <c r="C266" i="5"/>
  <c r="B266" i="5"/>
  <c r="J266" i="5"/>
  <c r="G266" i="5"/>
  <c r="D266" i="5"/>
  <c r="H266" i="5"/>
  <c r="E246" i="5"/>
  <c r="I246" i="5"/>
  <c r="B246" i="5"/>
  <c r="F246" i="5"/>
  <c r="K234" i="5"/>
  <c r="I234" i="5"/>
  <c r="J234" i="5"/>
  <c r="F234" i="5"/>
  <c r="N234" i="5"/>
  <c r="E234" i="5"/>
  <c r="P112" i="5"/>
  <c r="C112" i="5"/>
  <c r="E112" i="5"/>
  <c r="G112" i="5"/>
  <c r="K112" i="5"/>
  <c r="B112" i="5"/>
  <c r="L112" i="5"/>
  <c r="O112" i="5"/>
  <c r="I112" i="5"/>
  <c r="J112" i="5"/>
  <c r="D80" i="5"/>
  <c r="E80" i="5"/>
  <c r="L80" i="5"/>
  <c r="J80" i="5"/>
  <c r="P80" i="5"/>
  <c r="K80" i="5"/>
  <c r="G80" i="5"/>
  <c r="O80" i="5"/>
  <c r="C80" i="5"/>
  <c r="I80" i="5"/>
  <c r="M80" i="5"/>
  <c r="N80" i="5"/>
  <c r="B80" i="5"/>
  <c r="H80" i="5"/>
  <c r="F80" i="5"/>
  <c r="K35" i="5"/>
  <c r="M35" i="5"/>
  <c r="C35" i="5"/>
  <c r="H35" i="5"/>
  <c r="N35" i="5"/>
  <c r="E35" i="5"/>
  <c r="L35" i="5"/>
  <c r="J35" i="5"/>
  <c r="P35" i="5"/>
  <c r="F35" i="5"/>
  <c r="B35" i="5"/>
  <c r="I35" i="5"/>
  <c r="D35" i="5"/>
  <c r="O35" i="5"/>
  <c r="G35" i="5"/>
  <c r="D290" i="5"/>
  <c r="E290" i="5"/>
  <c r="N290" i="5"/>
  <c r="B290" i="5"/>
  <c r="M290" i="5"/>
  <c r="L290" i="5"/>
  <c r="O290" i="5"/>
  <c r="J290" i="5"/>
  <c r="G290" i="5"/>
  <c r="C290" i="5"/>
  <c r="L216" i="5"/>
  <c r="J216" i="5"/>
  <c r="B216" i="5"/>
  <c r="C216" i="5"/>
  <c r="P216" i="5"/>
  <c r="O597" i="5"/>
  <c r="H597" i="5"/>
  <c r="L597" i="5"/>
  <c r="P597" i="5"/>
  <c r="B597" i="5"/>
  <c r="M597" i="5"/>
  <c r="I597" i="5"/>
  <c r="K597" i="5"/>
  <c r="N597" i="5"/>
  <c r="J597" i="5"/>
  <c r="E597" i="5"/>
  <c r="G597" i="5"/>
  <c r="F597" i="5"/>
  <c r="D597" i="5"/>
  <c r="C597" i="5"/>
  <c r="I503" i="5"/>
  <c r="M503" i="5"/>
  <c r="E503" i="5"/>
  <c r="P503" i="5"/>
  <c r="J503" i="5"/>
  <c r="C503" i="5"/>
  <c r="H503" i="5"/>
  <c r="L503" i="5"/>
  <c r="D503" i="5"/>
  <c r="K503" i="5"/>
  <c r="B503" i="5"/>
  <c r="G503" i="5"/>
  <c r="N503" i="5"/>
  <c r="F503" i="5"/>
  <c r="O503" i="5"/>
  <c r="D469" i="5"/>
  <c r="N469" i="5"/>
  <c r="P469" i="5"/>
  <c r="G469" i="5"/>
  <c r="I469" i="5"/>
  <c r="C469" i="5"/>
  <c r="K469" i="5"/>
  <c r="O469" i="5"/>
  <c r="O461" i="5"/>
  <c r="M461" i="5"/>
  <c r="L461" i="5"/>
  <c r="C461" i="5"/>
  <c r="B461" i="5"/>
  <c r="K461" i="5"/>
  <c r="D461" i="5"/>
  <c r="F461" i="5"/>
  <c r="J461" i="5"/>
  <c r="H461" i="5"/>
  <c r="F451" i="5"/>
  <c r="L451" i="5"/>
  <c r="N451" i="5"/>
  <c r="C451" i="5"/>
  <c r="H451" i="5"/>
  <c r="M451" i="5"/>
  <c r="E451" i="5"/>
  <c r="J451" i="5"/>
  <c r="P451" i="5"/>
  <c r="G451" i="5"/>
  <c r="D451" i="5"/>
  <c r="O451" i="5"/>
  <c r="K451" i="5"/>
  <c r="I451" i="5"/>
  <c r="B451" i="5"/>
  <c r="E421" i="5"/>
  <c r="K421" i="5"/>
  <c r="H421" i="5"/>
  <c r="B421" i="5"/>
  <c r="O421" i="5"/>
  <c r="N421" i="5"/>
  <c r="P421" i="5"/>
  <c r="F421" i="5"/>
  <c r="I421" i="5"/>
  <c r="J421" i="5"/>
  <c r="M421" i="5"/>
  <c r="L421" i="5"/>
  <c r="D421" i="5"/>
  <c r="C391" i="5"/>
  <c r="O391" i="5"/>
  <c r="F391" i="5"/>
  <c r="K391" i="5"/>
  <c r="G391" i="5"/>
  <c r="P391" i="5"/>
  <c r="D391" i="5"/>
  <c r="M375" i="5"/>
  <c r="D375" i="5"/>
  <c r="H375" i="5"/>
  <c r="F375" i="5"/>
  <c r="G375" i="5"/>
  <c r="I507" i="5"/>
  <c r="G507" i="5"/>
  <c r="E507" i="5"/>
  <c r="B507" i="5"/>
  <c r="H507" i="5"/>
  <c r="N507" i="5"/>
  <c r="J507" i="5"/>
  <c r="D507" i="5"/>
  <c r="L420" i="5"/>
  <c r="J420" i="5"/>
  <c r="M420" i="5"/>
  <c r="C420" i="5"/>
  <c r="P420" i="5"/>
  <c r="F420" i="5"/>
  <c r="N420" i="5"/>
  <c r="O420" i="5"/>
  <c r="K420" i="5"/>
  <c r="G420" i="5"/>
  <c r="D420" i="5"/>
  <c r="H420" i="5"/>
  <c r="B420" i="5"/>
  <c r="E420" i="5"/>
  <c r="I420" i="5"/>
  <c r="K587" i="5"/>
  <c r="E587" i="5"/>
  <c r="H460" i="5"/>
  <c r="M149" i="5"/>
  <c r="M532" i="5"/>
  <c r="G587" i="5"/>
  <c r="I391" i="5"/>
  <c r="L391" i="5"/>
  <c r="J469" i="5"/>
  <c r="L469" i="5"/>
  <c r="N266" i="5"/>
  <c r="I266" i="5"/>
  <c r="P511" i="5"/>
  <c r="H511" i="5"/>
  <c r="E430" i="5"/>
  <c r="E580" i="5"/>
  <c r="P580" i="5"/>
  <c r="D430" i="5"/>
  <c r="O430" i="5"/>
  <c r="F307" i="5"/>
  <c r="J523" i="5"/>
  <c r="M523" i="5"/>
  <c r="G570" i="5"/>
  <c r="G367" i="5"/>
  <c r="C367" i="5"/>
  <c r="J367" i="5"/>
  <c r="B366" i="5"/>
  <c r="D580" i="5"/>
  <c r="H223" i="5"/>
  <c r="C234" i="5"/>
  <c r="H246" i="5"/>
  <c r="E391" i="5"/>
  <c r="G151" i="5"/>
  <c r="D175" i="5"/>
  <c r="J178" i="5"/>
  <c r="C178" i="5"/>
  <c r="L375" i="5"/>
  <c r="E320" i="5"/>
  <c r="M320" i="5"/>
  <c r="N418" i="5"/>
  <c r="L507" i="5"/>
  <c r="M507" i="5"/>
  <c r="I245" i="5"/>
  <c r="P245" i="5"/>
  <c r="K245" i="5"/>
  <c r="N532" i="5"/>
  <c r="C134" i="5"/>
  <c r="J134" i="5"/>
  <c r="F134" i="5"/>
  <c r="F290" i="5"/>
  <c r="P308" i="5"/>
  <c r="D112" i="5"/>
  <c r="N246" i="5"/>
  <c r="C246" i="5"/>
  <c r="G193" i="5"/>
  <c r="O234" i="5"/>
  <c r="P12" i="5"/>
  <c r="N12" i="5"/>
  <c r="E178" i="5"/>
  <c r="P380" i="5"/>
  <c r="M380" i="5"/>
  <c r="L380" i="5"/>
  <c r="P375" i="5"/>
  <c r="K375" i="5"/>
  <c r="K216" i="5"/>
  <c r="O216" i="5"/>
  <c r="I216" i="5"/>
  <c r="C5" i="5"/>
  <c r="D5" i="5"/>
  <c r="E5" i="5"/>
  <c r="I5" i="5"/>
  <c r="M5" i="5"/>
  <c r="J5" i="5"/>
  <c r="K5" i="5"/>
  <c r="N5" i="5"/>
  <c r="F5" i="5"/>
  <c r="O5" i="5"/>
  <c r="B5" i="5"/>
  <c r="P5" i="5"/>
  <c r="H5" i="5"/>
  <c r="G5" i="5"/>
  <c r="L5" i="5"/>
  <c r="L425" i="5"/>
  <c r="B425" i="5"/>
  <c r="D425" i="5"/>
  <c r="G425" i="5"/>
  <c r="M64" i="5"/>
  <c r="B64" i="5"/>
  <c r="P64" i="5"/>
  <c r="J64" i="5"/>
  <c r="C64" i="5"/>
  <c r="L64" i="5"/>
  <c r="K64" i="5"/>
  <c r="E64" i="5"/>
  <c r="F64" i="5"/>
  <c r="I64" i="5"/>
  <c r="H64" i="5"/>
  <c r="O64" i="5"/>
  <c r="G64" i="5"/>
  <c r="N64" i="5"/>
  <c r="D64" i="5"/>
  <c r="K552" i="5"/>
  <c r="M552" i="5"/>
  <c r="H552" i="5"/>
  <c r="N552" i="5"/>
  <c r="G552" i="5"/>
  <c r="B552" i="5"/>
  <c r="J552" i="5"/>
  <c r="E552" i="5"/>
  <c r="I552" i="5"/>
  <c r="O552" i="5"/>
  <c r="D552" i="5"/>
  <c r="L552" i="5"/>
  <c r="C552" i="5"/>
  <c r="P552" i="5"/>
  <c r="F552" i="5"/>
  <c r="B258" i="5"/>
  <c r="I258" i="5"/>
  <c r="K258" i="5"/>
  <c r="L258" i="5"/>
  <c r="M258" i="5"/>
  <c r="O258" i="5"/>
  <c r="N258" i="5"/>
  <c r="C258" i="5"/>
  <c r="F258" i="5"/>
  <c r="D258" i="5"/>
  <c r="G258" i="5"/>
  <c r="P258" i="5"/>
  <c r="K179" i="5"/>
  <c r="O179" i="5"/>
  <c r="G179" i="5"/>
  <c r="C179" i="5"/>
  <c r="N179" i="5"/>
  <c r="P179" i="5"/>
  <c r="H179" i="5"/>
  <c r="F179" i="5"/>
  <c r="E179" i="5"/>
  <c r="I179" i="5"/>
  <c r="J179" i="5"/>
  <c r="L179" i="5"/>
  <c r="D179" i="5"/>
  <c r="M179" i="5"/>
  <c r="B179" i="5"/>
  <c r="N108" i="5"/>
  <c r="B108" i="5"/>
  <c r="L108" i="5"/>
  <c r="O108" i="5"/>
  <c r="P108" i="5"/>
  <c r="M108" i="5"/>
  <c r="I108" i="5"/>
  <c r="D108" i="5"/>
  <c r="C108" i="5"/>
  <c r="G108" i="5"/>
  <c r="H108" i="5"/>
  <c r="K108" i="5"/>
  <c r="E108" i="5"/>
  <c r="F108" i="5"/>
  <c r="J108" i="5"/>
  <c r="G27" i="5"/>
  <c r="K27" i="5"/>
  <c r="M27" i="5"/>
  <c r="E27" i="5"/>
  <c r="L27" i="5"/>
  <c r="O27" i="5"/>
  <c r="H27" i="5"/>
  <c r="D27" i="5"/>
  <c r="F27" i="5"/>
  <c r="N27" i="5"/>
  <c r="B27" i="5"/>
  <c r="I27" i="5"/>
  <c r="C27" i="5"/>
  <c r="P27" i="5"/>
  <c r="J27" i="5"/>
  <c r="H337" i="5"/>
  <c r="K337" i="5"/>
  <c r="C337" i="5"/>
  <c r="P337" i="5"/>
  <c r="E337" i="5"/>
  <c r="L337" i="5"/>
  <c r="B337" i="5"/>
  <c r="F337" i="5"/>
  <c r="I337" i="5"/>
  <c r="J337" i="5"/>
  <c r="M337" i="5"/>
  <c r="N337" i="5"/>
  <c r="G337" i="5"/>
  <c r="F142" i="5"/>
  <c r="I142" i="5"/>
  <c r="N142" i="5"/>
  <c r="P142" i="5"/>
  <c r="B142" i="5"/>
  <c r="G142" i="5"/>
  <c r="J142" i="5"/>
  <c r="C142" i="5"/>
  <c r="K142" i="5"/>
  <c r="M142" i="5"/>
  <c r="D142" i="5"/>
  <c r="O142" i="5"/>
  <c r="L142" i="5"/>
  <c r="H142" i="5"/>
  <c r="E142" i="5"/>
  <c r="D504" i="5"/>
  <c r="J504" i="5"/>
  <c r="L504" i="5"/>
  <c r="F504" i="5"/>
  <c r="H504" i="5"/>
  <c r="N504" i="5"/>
  <c r="E504" i="5"/>
  <c r="P504" i="5"/>
  <c r="K504" i="5"/>
  <c r="M504" i="5"/>
  <c r="I504" i="5"/>
  <c r="G504" i="5"/>
  <c r="B504" i="5"/>
  <c r="C504" i="5"/>
  <c r="O504" i="5"/>
  <c r="J473" i="5"/>
  <c r="P473" i="5"/>
  <c r="I473" i="5"/>
  <c r="K372" i="5"/>
  <c r="F372" i="5"/>
  <c r="M372" i="5"/>
  <c r="B372" i="5"/>
  <c r="I372" i="5"/>
  <c r="D372" i="5"/>
  <c r="E372" i="5"/>
  <c r="G372" i="5"/>
  <c r="L372" i="5"/>
  <c r="H372" i="5"/>
  <c r="O372" i="5"/>
  <c r="J372" i="5"/>
  <c r="H432" i="5"/>
  <c r="K432" i="5"/>
  <c r="L432" i="5"/>
  <c r="C432" i="5"/>
  <c r="M432" i="5"/>
  <c r="P432" i="5"/>
  <c r="G432" i="5"/>
  <c r="N432" i="5"/>
  <c r="I432" i="5"/>
  <c r="O432" i="5"/>
  <c r="J432" i="5"/>
  <c r="F432" i="5"/>
  <c r="E432" i="5"/>
  <c r="D432" i="5"/>
  <c r="B432" i="5"/>
  <c r="H534" i="5"/>
  <c r="D534" i="5"/>
  <c r="E488" i="5"/>
  <c r="H488" i="5"/>
  <c r="N488" i="5"/>
  <c r="K488" i="5"/>
  <c r="F488" i="5"/>
  <c r="G488" i="5"/>
  <c r="C488" i="5"/>
  <c r="O488" i="5"/>
  <c r="M488" i="5"/>
  <c r="B488" i="5"/>
  <c r="I488" i="5"/>
  <c r="P488" i="5"/>
  <c r="L488" i="5"/>
  <c r="J488" i="5"/>
  <c r="D488" i="5"/>
  <c r="C446" i="5"/>
  <c r="E446" i="5"/>
  <c r="I446" i="5"/>
  <c r="F446" i="5"/>
  <c r="G446" i="5"/>
  <c r="H446" i="5"/>
  <c r="O446" i="5"/>
  <c r="L446" i="5"/>
  <c r="P446" i="5"/>
  <c r="M446" i="5"/>
  <c r="N446" i="5"/>
  <c r="D446" i="5"/>
  <c r="K446" i="5"/>
  <c r="B446" i="5"/>
  <c r="J446" i="5"/>
  <c r="C34" i="5"/>
  <c r="B34" i="5"/>
  <c r="P34" i="5"/>
  <c r="J34" i="5"/>
  <c r="K34" i="5"/>
  <c r="O34" i="5"/>
  <c r="M34" i="5"/>
  <c r="H34" i="5"/>
  <c r="N34" i="5"/>
  <c r="F34" i="5"/>
  <c r="D34" i="5"/>
  <c r="I34" i="5"/>
  <c r="G34" i="5"/>
  <c r="P183" i="5"/>
  <c r="E183" i="5"/>
  <c r="M183" i="5"/>
  <c r="D183" i="5"/>
  <c r="N183" i="5"/>
  <c r="J183" i="5"/>
  <c r="H183" i="5"/>
  <c r="G183" i="5"/>
  <c r="O183" i="5"/>
  <c r="L183" i="5"/>
  <c r="B183" i="5"/>
  <c r="C183" i="5"/>
  <c r="I183" i="5"/>
  <c r="F183" i="5"/>
  <c r="K183" i="5"/>
  <c r="H26" i="5"/>
  <c r="N26" i="5"/>
  <c r="C26" i="5"/>
  <c r="F26" i="5"/>
  <c r="L26" i="5"/>
  <c r="O26" i="5"/>
  <c r="K26" i="5"/>
  <c r="D26" i="5"/>
  <c r="M26" i="5"/>
  <c r="J26" i="5"/>
  <c r="P26" i="5"/>
  <c r="P539" i="5"/>
  <c r="N539" i="5"/>
  <c r="O539" i="5"/>
  <c r="E539" i="5"/>
  <c r="C539" i="5"/>
  <c r="B539" i="5"/>
  <c r="I539" i="5"/>
  <c r="J539" i="5"/>
  <c r="H539" i="5"/>
  <c r="M223" i="5"/>
  <c r="L539" i="5"/>
  <c r="J359" i="5"/>
  <c r="P359" i="5"/>
  <c r="N359" i="5"/>
  <c r="B307" i="5"/>
  <c r="C307" i="5"/>
  <c r="K307" i="5"/>
  <c r="I570" i="5"/>
  <c r="O570" i="5"/>
  <c r="L570" i="5"/>
  <c r="I366" i="5"/>
  <c r="E366" i="5"/>
  <c r="G366" i="5"/>
  <c r="P366" i="5"/>
  <c r="E26" i="5"/>
  <c r="O308" i="5"/>
  <c r="D308" i="5"/>
  <c r="B149" i="5"/>
  <c r="L149" i="5"/>
  <c r="C149" i="5"/>
  <c r="I149" i="5"/>
  <c r="F149" i="5"/>
  <c r="P149" i="5"/>
  <c r="G149" i="5"/>
  <c r="M587" i="5"/>
  <c r="F587" i="5"/>
  <c r="N587" i="5"/>
  <c r="C587" i="5"/>
  <c r="L587" i="5"/>
  <c r="H587" i="5"/>
  <c r="H250" i="5"/>
  <c r="F250" i="5"/>
  <c r="G250" i="5"/>
  <c r="P250" i="5"/>
  <c r="C250" i="5"/>
  <c r="N250" i="5"/>
  <c r="L250" i="5"/>
  <c r="J250" i="5"/>
  <c r="B250" i="5"/>
  <c r="M250" i="5"/>
  <c r="E250" i="5"/>
  <c r="I250" i="5"/>
  <c r="P265" i="5"/>
  <c r="B265" i="5"/>
  <c r="L265" i="5"/>
  <c r="K265" i="5"/>
  <c r="G265" i="5"/>
  <c r="N265" i="5"/>
  <c r="H265" i="5"/>
  <c r="J265" i="5"/>
  <c r="E265" i="5"/>
  <c r="C265" i="5"/>
  <c r="D265" i="5"/>
  <c r="F265" i="5"/>
  <c r="O265" i="5"/>
  <c r="I265" i="5"/>
  <c r="M265" i="5"/>
  <c r="G154" i="5"/>
  <c r="O154" i="5"/>
  <c r="H154" i="5"/>
  <c r="E154" i="5"/>
  <c r="C154" i="5"/>
  <c r="D154" i="5"/>
  <c r="L154" i="5"/>
  <c r="F154" i="5"/>
  <c r="B154" i="5"/>
  <c r="I154" i="5"/>
  <c r="N154" i="5"/>
  <c r="P154" i="5"/>
  <c r="J154" i="5"/>
  <c r="M154" i="5"/>
  <c r="K154" i="5"/>
  <c r="D364" i="5"/>
  <c r="N364" i="5"/>
  <c r="E364" i="5"/>
  <c r="K364" i="5"/>
  <c r="H364" i="5"/>
  <c r="B364" i="5"/>
  <c r="G364" i="5"/>
  <c r="C364" i="5"/>
  <c r="J364" i="5"/>
  <c r="I364" i="5"/>
  <c r="O364" i="5"/>
  <c r="L364" i="5"/>
  <c r="P364" i="5"/>
  <c r="M364" i="5"/>
  <c r="F364" i="5"/>
  <c r="O294" i="5"/>
  <c r="B294" i="5"/>
  <c r="E294" i="5"/>
  <c r="C294" i="5"/>
  <c r="G294" i="5"/>
  <c r="N294" i="5"/>
  <c r="K294" i="5"/>
  <c r="D294" i="5"/>
  <c r="H294" i="5"/>
  <c r="J294" i="5"/>
  <c r="I294" i="5"/>
  <c r="P294" i="5"/>
  <c r="F294" i="5"/>
  <c r="L294" i="5"/>
  <c r="M294" i="5"/>
  <c r="K240" i="5"/>
  <c r="J240" i="5"/>
  <c r="L240" i="5"/>
  <c r="G240" i="5"/>
  <c r="N240" i="5"/>
  <c r="E240" i="5"/>
  <c r="D240" i="5"/>
  <c r="C240" i="5"/>
  <c r="B240" i="5"/>
  <c r="H240" i="5"/>
  <c r="O240" i="5"/>
  <c r="P240" i="5"/>
  <c r="F240" i="5"/>
  <c r="J430" i="5"/>
  <c r="G430" i="5"/>
  <c r="J354" i="5"/>
  <c r="O354" i="5"/>
  <c r="H354" i="5"/>
  <c r="N354" i="5"/>
  <c r="I354" i="5"/>
  <c r="E354" i="5"/>
  <c r="P354" i="5"/>
  <c r="K354" i="5"/>
  <c r="D354" i="5"/>
  <c r="M354" i="5"/>
  <c r="C354" i="5"/>
  <c r="B354" i="5"/>
  <c r="L354" i="5"/>
  <c r="F354" i="5"/>
  <c r="G354" i="5"/>
  <c r="J175" i="5"/>
  <c r="H175" i="5"/>
  <c r="G175" i="5"/>
  <c r="K175" i="5"/>
  <c r="C175" i="5"/>
  <c r="L175" i="5"/>
  <c r="P175" i="5"/>
  <c r="O175" i="5"/>
  <c r="E532" i="5"/>
  <c r="I532" i="5"/>
  <c r="F532" i="5"/>
  <c r="J532" i="5"/>
  <c r="N523" i="5"/>
  <c r="H523" i="5"/>
  <c r="E523" i="5"/>
  <c r="K523" i="5"/>
  <c r="C523" i="5"/>
  <c r="M448" i="5"/>
  <c r="F448" i="5"/>
  <c r="E448" i="5"/>
  <c r="N448" i="5"/>
  <c r="H448" i="5"/>
  <c r="K448" i="5"/>
  <c r="J448" i="5"/>
  <c r="B448" i="5"/>
  <c r="G448" i="5"/>
  <c r="D448" i="5"/>
  <c r="I448" i="5"/>
  <c r="I74" i="5"/>
  <c r="J74" i="5"/>
  <c r="F74" i="5"/>
  <c r="H74" i="5"/>
  <c r="O74" i="5"/>
  <c r="M74" i="5"/>
  <c r="B74" i="5"/>
  <c r="G74" i="5"/>
  <c r="L74" i="5"/>
  <c r="P74" i="5"/>
  <c r="N74" i="5"/>
  <c r="K74" i="5"/>
  <c r="D74" i="5"/>
  <c r="E74" i="5"/>
  <c r="C74" i="5"/>
  <c r="D516" i="5"/>
  <c r="M516" i="5"/>
  <c r="J516" i="5"/>
  <c r="P516" i="5"/>
  <c r="C516" i="5"/>
  <c r="H516" i="5"/>
  <c r="G516" i="5"/>
  <c r="O516" i="5"/>
  <c r="B516" i="5"/>
  <c r="F516" i="5"/>
  <c r="K516" i="5"/>
  <c r="E516" i="5"/>
  <c r="N516" i="5"/>
  <c r="I516" i="5"/>
  <c r="L516" i="5"/>
  <c r="G96" i="5"/>
  <c r="F96" i="5"/>
  <c r="I96" i="5"/>
  <c r="D96" i="5"/>
  <c r="L96" i="5"/>
  <c r="B96" i="5"/>
  <c r="J96" i="5"/>
  <c r="J228" i="5"/>
  <c r="O228" i="5"/>
  <c r="N228" i="5"/>
  <c r="G228" i="5"/>
  <c r="E228" i="5"/>
  <c r="M228" i="5"/>
  <c r="B228" i="5"/>
  <c r="H228" i="5"/>
  <c r="I228" i="5"/>
  <c r="C228" i="5"/>
  <c r="F228" i="5"/>
  <c r="K228" i="5"/>
  <c r="D228" i="5"/>
  <c r="O389" i="5"/>
  <c r="H389" i="5"/>
  <c r="J389" i="5"/>
  <c r="P389" i="5"/>
  <c r="D389" i="5"/>
  <c r="C389" i="5"/>
  <c r="K389" i="5"/>
  <c r="F389" i="5"/>
  <c r="M389" i="5"/>
  <c r="G389" i="5"/>
  <c r="E389" i="5"/>
  <c r="L389" i="5"/>
  <c r="N389" i="5"/>
  <c r="K223" i="5"/>
  <c r="B223" i="5"/>
  <c r="E223" i="5"/>
  <c r="P223" i="5"/>
  <c r="D223" i="5"/>
  <c r="L223" i="5"/>
  <c r="G223" i="5"/>
  <c r="I223" i="5"/>
  <c r="O223" i="5"/>
  <c r="N223" i="5"/>
  <c r="F223" i="5"/>
  <c r="O189" i="5"/>
  <c r="P189" i="5"/>
  <c r="E189" i="5"/>
  <c r="C189" i="5"/>
  <c r="J189" i="5"/>
  <c r="M189" i="5"/>
  <c r="L189" i="5"/>
  <c r="I189" i="5"/>
  <c r="K189" i="5"/>
  <c r="N189" i="5"/>
  <c r="F189" i="5"/>
  <c r="K15" i="5"/>
  <c r="F15" i="5"/>
  <c r="H15" i="5"/>
  <c r="N15" i="5"/>
  <c r="J15" i="5"/>
  <c r="D15" i="5"/>
  <c r="M15" i="5"/>
  <c r="B15" i="5"/>
  <c r="I15" i="5"/>
  <c r="C15" i="5"/>
  <c r="P15" i="5"/>
  <c r="E15" i="5"/>
  <c r="L15" i="5"/>
  <c r="G517" i="5"/>
  <c r="P517" i="5"/>
  <c r="B517" i="5"/>
  <c r="N517" i="5"/>
  <c r="L517" i="5"/>
  <c r="F517" i="5"/>
  <c r="E517" i="5"/>
  <c r="C517" i="5"/>
  <c r="D517" i="5"/>
  <c r="H517" i="5"/>
  <c r="M517" i="5"/>
  <c r="J517" i="5"/>
  <c r="O517" i="5"/>
  <c r="K517" i="5"/>
  <c r="I517" i="5"/>
  <c r="L458" i="5"/>
  <c r="I458" i="5"/>
  <c r="G458" i="5"/>
  <c r="M458" i="5"/>
  <c r="H458" i="5"/>
  <c r="O458" i="5"/>
  <c r="K458" i="5"/>
  <c r="P458" i="5"/>
  <c r="J458" i="5"/>
  <c r="E458" i="5"/>
  <c r="N458" i="5"/>
  <c r="C458" i="5"/>
  <c r="D458" i="5"/>
  <c r="B458" i="5"/>
  <c r="F458" i="5"/>
  <c r="O85" i="5"/>
  <c r="E85" i="5"/>
  <c r="N85" i="5"/>
  <c r="I85" i="5"/>
  <c r="L85" i="5"/>
  <c r="M85" i="5"/>
  <c r="F85" i="5"/>
  <c r="C85" i="5"/>
  <c r="K85" i="5"/>
  <c r="J85" i="5"/>
  <c r="P85" i="5"/>
  <c r="D85" i="5"/>
  <c r="B85" i="5"/>
  <c r="H85" i="5"/>
  <c r="G85" i="5"/>
  <c r="M548" i="5"/>
  <c r="F548" i="5"/>
  <c r="L548" i="5"/>
  <c r="G548" i="5"/>
  <c r="P548" i="5"/>
  <c r="D548" i="5"/>
  <c r="O548" i="5"/>
  <c r="N548" i="5"/>
  <c r="E548" i="5"/>
  <c r="J548" i="5"/>
  <c r="K548" i="5"/>
  <c r="C548" i="5"/>
  <c r="H548" i="5"/>
  <c r="I548" i="5"/>
  <c r="B548" i="5"/>
  <c r="K96" i="5"/>
  <c r="O96" i="5"/>
  <c r="B24" i="2"/>
  <c r="C223" i="5"/>
  <c r="F539" i="5"/>
  <c r="I389" i="5"/>
  <c r="P96" i="5"/>
  <c r="M96" i="5"/>
  <c r="E359" i="5"/>
  <c r="F359" i="5"/>
  <c r="C359" i="5"/>
  <c r="K359" i="5"/>
  <c r="L307" i="5"/>
  <c r="D307" i="5"/>
  <c r="E307" i="5"/>
  <c r="M307" i="5"/>
  <c r="J570" i="5"/>
  <c r="F570" i="5"/>
  <c r="C570" i="5"/>
  <c r="D570" i="5"/>
  <c r="H366" i="5"/>
  <c r="L366" i="5"/>
  <c r="F366" i="5"/>
  <c r="H189" i="5"/>
  <c r="L34" i="5"/>
  <c r="G15" i="5"/>
  <c r="I26" i="5"/>
  <c r="H308" i="5"/>
  <c r="E575" i="5"/>
  <c r="B575" i="5"/>
  <c r="H575" i="5"/>
  <c r="D575" i="5"/>
  <c r="C575" i="5"/>
  <c r="J575" i="5"/>
  <c r="I575" i="5"/>
  <c r="N575" i="5"/>
  <c r="F575" i="5"/>
  <c r="P575" i="5"/>
  <c r="G575" i="5"/>
  <c r="M575" i="5"/>
  <c r="K575" i="5"/>
  <c r="O575" i="5"/>
  <c r="L575" i="5"/>
  <c r="I254" i="5"/>
  <c r="M254" i="5"/>
  <c r="P254" i="5"/>
  <c r="O254" i="5"/>
  <c r="E254" i="5"/>
  <c r="D254" i="5"/>
  <c r="C254" i="5"/>
  <c r="H254" i="5"/>
  <c r="N254" i="5"/>
  <c r="L254" i="5"/>
  <c r="F254" i="5"/>
  <c r="B254" i="5"/>
  <c r="K254" i="5"/>
  <c r="C104" i="5"/>
  <c r="I104" i="5"/>
  <c r="D104" i="5"/>
  <c r="N104" i="5"/>
  <c r="B104" i="5"/>
  <c r="O104" i="5"/>
  <c r="E104" i="5"/>
  <c r="L104" i="5"/>
  <c r="G104" i="5"/>
  <c r="M104" i="5"/>
  <c r="F104" i="5"/>
  <c r="P104" i="5"/>
  <c r="J104" i="5"/>
  <c r="K104" i="5"/>
  <c r="H104" i="5"/>
  <c r="P73" i="5"/>
  <c r="C73" i="5"/>
  <c r="E73" i="5"/>
  <c r="K73" i="5"/>
  <c r="M73" i="5"/>
  <c r="D73" i="5"/>
  <c r="B73" i="5"/>
  <c r="G73" i="5"/>
  <c r="L73" i="5"/>
  <c r="N73" i="5"/>
  <c r="P441" i="5"/>
  <c r="G441" i="5"/>
  <c r="L441" i="5"/>
  <c r="F441" i="5"/>
  <c r="H441" i="5"/>
  <c r="E441" i="5"/>
  <c r="K441" i="5"/>
  <c r="I441" i="5"/>
  <c r="J441" i="5"/>
  <c r="C441" i="5"/>
  <c r="O441" i="5"/>
  <c r="B441" i="5"/>
  <c r="H347" i="5"/>
  <c r="G347" i="5"/>
  <c r="E347" i="5"/>
  <c r="K347" i="5"/>
  <c r="N347" i="5"/>
  <c r="O347" i="5"/>
  <c r="B347" i="5"/>
  <c r="I347" i="5"/>
  <c r="M347" i="5"/>
  <c r="L347" i="5"/>
  <c r="P347" i="5"/>
  <c r="C347" i="5"/>
  <c r="D347" i="5"/>
  <c r="J173" i="5"/>
  <c r="I173" i="5"/>
  <c r="G173" i="5"/>
  <c r="O173" i="5"/>
  <c r="P173" i="5"/>
  <c r="F173" i="5"/>
  <c r="H173" i="5"/>
  <c r="C173" i="5"/>
  <c r="L41" i="5"/>
  <c r="C41" i="5"/>
  <c r="E41" i="5"/>
  <c r="P41" i="5"/>
  <c r="I41" i="5"/>
  <c r="M41" i="5"/>
  <c r="K41" i="5"/>
  <c r="N41" i="5"/>
  <c r="O41" i="5"/>
  <c r="F41" i="5"/>
  <c r="D41" i="5"/>
  <c r="B41" i="5"/>
  <c r="H41" i="5"/>
  <c r="J41" i="5"/>
  <c r="G41" i="5"/>
  <c r="M311" i="5"/>
  <c r="C311" i="5"/>
  <c r="O311" i="5"/>
  <c r="I311" i="5"/>
  <c r="G311" i="5"/>
  <c r="H311" i="5"/>
  <c r="J311" i="5"/>
  <c r="P311" i="5"/>
  <c r="E311" i="5"/>
  <c r="N311" i="5"/>
  <c r="L311" i="5"/>
  <c r="D311" i="5"/>
  <c r="F311" i="5"/>
  <c r="B311" i="5"/>
  <c r="K311" i="5"/>
  <c r="H298" i="5"/>
  <c r="E298" i="5"/>
  <c r="O298" i="5"/>
  <c r="C298" i="5"/>
  <c r="J298" i="5"/>
  <c r="C275" i="5"/>
  <c r="P275" i="5"/>
  <c r="F275" i="5"/>
  <c r="J161" i="5"/>
  <c r="E161" i="5"/>
  <c r="H161" i="5"/>
  <c r="L161" i="5"/>
  <c r="M161" i="5"/>
  <c r="E478" i="5"/>
  <c r="F478" i="5"/>
  <c r="M478" i="5"/>
  <c r="K478" i="5"/>
  <c r="P478" i="5"/>
  <c r="C478" i="5"/>
  <c r="L478" i="5"/>
  <c r="J478" i="5"/>
  <c r="H478" i="5"/>
  <c r="B478" i="5"/>
  <c r="O478" i="5"/>
  <c r="G478" i="5"/>
  <c r="N478" i="5"/>
  <c r="I478" i="5"/>
  <c r="D478" i="5"/>
  <c r="I442" i="5"/>
  <c r="F442" i="5"/>
  <c r="D442" i="5"/>
  <c r="N442" i="5"/>
  <c r="G442" i="5"/>
  <c r="M442" i="5"/>
  <c r="J442" i="5"/>
  <c r="C442" i="5"/>
  <c r="H442" i="5"/>
  <c r="E442" i="5"/>
  <c r="P442" i="5"/>
  <c r="B442" i="5"/>
  <c r="L442" i="5"/>
  <c r="K442" i="5"/>
  <c r="O442" i="5"/>
  <c r="M426" i="5"/>
  <c r="E426" i="5"/>
  <c r="O426" i="5"/>
  <c r="F426" i="5"/>
  <c r="H426" i="5"/>
  <c r="K426" i="5"/>
  <c r="P378" i="5"/>
  <c r="I378" i="5"/>
  <c r="N378" i="5"/>
  <c r="D378" i="5"/>
  <c r="H378" i="5"/>
  <c r="J378" i="5"/>
  <c r="M378" i="5"/>
  <c r="B378" i="5"/>
  <c r="L378" i="5"/>
  <c r="F378" i="5"/>
  <c r="K378" i="5"/>
  <c r="E378" i="5"/>
  <c r="G378" i="5"/>
  <c r="C378" i="5"/>
  <c r="O378" i="5"/>
  <c r="N314" i="5"/>
  <c r="O314" i="5"/>
  <c r="G314" i="5"/>
  <c r="C314" i="5"/>
  <c r="P314" i="5"/>
  <c r="M239" i="5"/>
  <c r="B239" i="5"/>
  <c r="P239" i="5"/>
  <c r="N239" i="5"/>
  <c r="K239" i="5"/>
  <c r="H239" i="5"/>
  <c r="D239" i="5"/>
  <c r="J239" i="5"/>
  <c r="O239" i="5"/>
  <c r="I239" i="5"/>
  <c r="F239" i="5"/>
  <c r="L239" i="5"/>
  <c r="E239" i="5"/>
  <c r="C239" i="5"/>
  <c r="G239" i="5"/>
  <c r="C211" i="5"/>
  <c r="E211" i="5"/>
  <c r="N211" i="5"/>
  <c r="L211" i="5"/>
  <c r="J211" i="5"/>
  <c r="B211" i="5"/>
  <c r="I211" i="5"/>
  <c r="F211" i="5"/>
  <c r="M211" i="5"/>
  <c r="G211" i="5"/>
  <c r="H211" i="5"/>
  <c r="P211" i="5"/>
  <c r="K211" i="5"/>
  <c r="L186" i="5"/>
  <c r="M186" i="5"/>
  <c r="E186" i="5"/>
  <c r="N186" i="5"/>
  <c r="I186" i="5"/>
  <c r="G186" i="5"/>
  <c r="C186" i="5"/>
  <c r="P186" i="5"/>
  <c r="O186" i="5"/>
  <c r="H186" i="5"/>
  <c r="F186" i="5"/>
  <c r="D186" i="5"/>
  <c r="J186" i="5"/>
  <c r="B186" i="5"/>
  <c r="K186" i="5"/>
  <c r="M510" i="5"/>
  <c r="C510" i="5"/>
  <c r="L510" i="5"/>
  <c r="H510" i="5"/>
  <c r="G510" i="5"/>
  <c r="F510" i="5"/>
  <c r="O510" i="5"/>
  <c r="I510" i="5"/>
  <c r="K510" i="5"/>
  <c r="D510" i="5"/>
  <c r="N510" i="5"/>
  <c r="B510" i="5"/>
  <c r="E510" i="5"/>
  <c r="J510" i="5"/>
  <c r="P510" i="5"/>
  <c r="H506" i="5"/>
  <c r="D506" i="5"/>
  <c r="N506" i="5"/>
  <c r="C506" i="5"/>
  <c r="L506" i="5"/>
  <c r="G506" i="5"/>
  <c r="P506" i="5"/>
  <c r="B506" i="5"/>
  <c r="K506" i="5"/>
  <c r="I506" i="5"/>
  <c r="M506" i="5"/>
  <c r="F506" i="5"/>
  <c r="O506" i="5"/>
  <c r="E506" i="5"/>
  <c r="J506" i="5"/>
  <c r="C477" i="5"/>
  <c r="G477" i="5"/>
  <c r="I477" i="5"/>
  <c r="E477" i="5"/>
  <c r="M477" i="5"/>
  <c r="B477" i="5"/>
  <c r="H477" i="5"/>
  <c r="F477" i="5"/>
  <c r="P477" i="5"/>
  <c r="H459" i="5"/>
  <c r="C459" i="5"/>
  <c r="E459" i="5"/>
  <c r="J459" i="5"/>
  <c r="K459" i="5"/>
  <c r="P459" i="5"/>
  <c r="D459" i="5"/>
  <c r="M459" i="5"/>
  <c r="B459" i="5"/>
  <c r="G459" i="5"/>
  <c r="C109" i="5"/>
  <c r="M109" i="5"/>
  <c r="K109" i="5"/>
  <c r="B109" i="5"/>
  <c r="O109" i="5"/>
  <c r="N109" i="5"/>
  <c r="D109" i="5"/>
  <c r="F109" i="5"/>
  <c r="E109" i="5"/>
  <c r="I109" i="5"/>
  <c r="P109" i="5"/>
  <c r="H109" i="5"/>
  <c r="L109" i="5"/>
  <c r="J109" i="5"/>
  <c r="G109" i="5"/>
  <c r="C527" i="5"/>
  <c r="O527" i="5"/>
  <c r="B527" i="5"/>
  <c r="E527" i="5"/>
  <c r="H527" i="5"/>
  <c r="D527" i="5"/>
  <c r="M527" i="5"/>
  <c r="J527" i="5"/>
  <c r="F527" i="5"/>
  <c r="K527" i="5"/>
  <c r="P527" i="5"/>
  <c r="G527" i="5"/>
  <c r="N527" i="5"/>
  <c r="K127" i="5"/>
  <c r="N127" i="5"/>
  <c r="M127" i="5"/>
  <c r="L127" i="5"/>
  <c r="B127" i="5"/>
  <c r="G127" i="5"/>
  <c r="P127" i="5"/>
  <c r="I127" i="5"/>
  <c r="J127" i="5"/>
  <c r="E127" i="5"/>
  <c r="H127" i="5"/>
  <c r="C127" i="5"/>
  <c r="O127" i="5"/>
  <c r="F127" i="5"/>
  <c r="D127" i="5"/>
  <c r="O408" i="5"/>
  <c r="M408" i="5"/>
  <c r="P408" i="5"/>
  <c r="I408" i="5"/>
  <c r="C408" i="5"/>
  <c r="F408" i="5"/>
  <c r="D408" i="5"/>
  <c r="L408" i="5"/>
  <c r="N408" i="5"/>
  <c r="H408" i="5"/>
  <c r="K408" i="5"/>
  <c r="J408" i="5"/>
  <c r="B408" i="5"/>
  <c r="G408" i="5"/>
  <c r="E408" i="5"/>
  <c r="L308" i="5"/>
  <c r="M308" i="5"/>
  <c r="F308" i="5"/>
  <c r="I308" i="5"/>
  <c r="G308" i="5"/>
  <c r="G539" i="5"/>
  <c r="K539" i="5"/>
  <c r="H96" i="5"/>
  <c r="E96" i="5"/>
  <c r="I359" i="5"/>
  <c r="M359" i="5"/>
  <c r="G359" i="5"/>
  <c r="D359" i="5"/>
  <c r="I307" i="5"/>
  <c r="N307" i="5"/>
  <c r="G307" i="5"/>
  <c r="P307" i="5"/>
  <c r="M570" i="5"/>
  <c r="K570" i="5"/>
  <c r="E570" i="5"/>
  <c r="P570" i="5"/>
  <c r="N366" i="5"/>
  <c r="D366" i="5"/>
  <c r="C366" i="5"/>
  <c r="B189" i="5"/>
  <c r="E34" i="5"/>
  <c r="G26" i="5"/>
  <c r="J308" i="5"/>
  <c r="K308" i="5"/>
  <c r="B308" i="5"/>
  <c r="B596" i="5"/>
  <c r="L596" i="5"/>
  <c r="N596" i="5"/>
  <c r="H596" i="5"/>
  <c r="O596" i="5"/>
  <c r="D596" i="5"/>
  <c r="E596" i="5"/>
  <c r="J596" i="5"/>
  <c r="P596" i="5"/>
  <c r="K596" i="5"/>
  <c r="G596" i="5"/>
  <c r="C596" i="5"/>
  <c r="K126" i="5"/>
  <c r="E126" i="5"/>
  <c r="I126" i="5"/>
  <c r="P126" i="5"/>
  <c r="G126" i="5"/>
  <c r="C126" i="5"/>
  <c r="D126" i="5"/>
  <c r="M126" i="5"/>
  <c r="N126" i="5"/>
  <c r="B126" i="5"/>
  <c r="O126" i="5"/>
  <c r="J126" i="5"/>
  <c r="L126" i="5"/>
  <c r="H368" i="5"/>
  <c r="F368" i="5"/>
  <c r="K368" i="5"/>
  <c r="I368" i="5"/>
  <c r="C368" i="5"/>
  <c r="O368" i="5"/>
  <c r="D368" i="5"/>
  <c r="P368" i="5"/>
  <c r="L368" i="5"/>
  <c r="G368" i="5"/>
  <c r="B236" i="5"/>
  <c r="O236" i="5"/>
  <c r="H236" i="5"/>
  <c r="E236" i="5"/>
  <c r="J236" i="5"/>
  <c r="G236" i="5"/>
  <c r="C236" i="5"/>
  <c r="K236" i="5"/>
  <c r="M236" i="5"/>
  <c r="I236" i="5"/>
  <c r="D236" i="5"/>
  <c r="P236" i="5"/>
  <c r="F236" i="5"/>
  <c r="C201" i="5"/>
  <c r="E201" i="5"/>
  <c r="N201" i="5"/>
  <c r="K201" i="5"/>
  <c r="O201" i="5"/>
  <c r="L201" i="5"/>
  <c r="M201" i="5"/>
  <c r="E37" i="5"/>
  <c r="J37" i="5"/>
  <c r="M37" i="5"/>
  <c r="P37" i="5"/>
  <c r="C37" i="5"/>
  <c r="B37" i="5"/>
  <c r="G37" i="5"/>
  <c r="K37" i="5"/>
  <c r="I37" i="5"/>
  <c r="H37" i="5"/>
  <c r="O37" i="5"/>
  <c r="D37" i="5"/>
  <c r="F37" i="5"/>
  <c r="N37" i="5"/>
  <c r="L37" i="5"/>
  <c r="D19" i="5"/>
  <c r="O19" i="5"/>
  <c r="B19" i="5"/>
  <c r="I19" i="5"/>
  <c r="C19" i="5"/>
  <c r="J19" i="5"/>
  <c r="L19" i="5"/>
  <c r="G19" i="5"/>
  <c r="P19" i="5"/>
  <c r="M19" i="5"/>
  <c r="K19" i="5"/>
  <c r="F19" i="5"/>
  <c r="E19" i="5"/>
  <c r="N19" i="5"/>
  <c r="H19" i="5"/>
  <c r="D3" i="5"/>
  <c r="H3" i="5"/>
  <c r="N3" i="5"/>
  <c r="J3" i="5"/>
  <c r="K3" i="5"/>
  <c r="B3" i="5"/>
  <c r="E3" i="5"/>
  <c r="O3" i="5"/>
  <c r="C528" i="5"/>
  <c r="I528" i="5"/>
  <c r="B528" i="5"/>
  <c r="G528" i="5"/>
  <c r="D528" i="5"/>
  <c r="H528" i="5"/>
  <c r="E528" i="5"/>
  <c r="K528" i="5"/>
  <c r="N528" i="5"/>
  <c r="L528" i="5"/>
  <c r="M528" i="5"/>
  <c r="P528" i="5"/>
  <c r="F528" i="5"/>
  <c r="O528" i="5"/>
  <c r="J528" i="5"/>
  <c r="D508" i="5"/>
  <c r="H508" i="5"/>
  <c r="E508" i="5"/>
  <c r="B508" i="5"/>
  <c r="N508" i="5"/>
  <c r="L508" i="5"/>
  <c r="K508" i="5"/>
  <c r="P508" i="5"/>
  <c r="I508" i="5"/>
  <c r="C508" i="5"/>
  <c r="F508" i="5"/>
  <c r="J508" i="5"/>
  <c r="M508" i="5"/>
  <c r="O508" i="5"/>
  <c r="G508" i="5"/>
  <c r="O486" i="5"/>
  <c r="L486" i="5"/>
  <c r="I486" i="5"/>
  <c r="H486" i="5"/>
  <c r="M113" i="5"/>
  <c r="P113" i="5"/>
  <c r="O113" i="5"/>
  <c r="I113" i="5"/>
  <c r="H113" i="5"/>
  <c r="G113" i="5"/>
  <c r="F113" i="5"/>
  <c r="L113" i="5"/>
  <c r="N113" i="5"/>
  <c r="B113" i="5"/>
  <c r="K113" i="5"/>
  <c r="C113" i="5"/>
  <c r="E113" i="5"/>
  <c r="D113" i="5"/>
  <c r="J113" i="5"/>
  <c r="J81" i="5"/>
  <c r="E81" i="5"/>
  <c r="O81" i="5"/>
  <c r="G81" i="5"/>
  <c r="B81" i="5"/>
  <c r="H81" i="5"/>
  <c r="M81" i="5"/>
  <c r="F81" i="5"/>
  <c r="C81" i="5"/>
  <c r="I81" i="5"/>
  <c r="D81" i="5"/>
  <c r="L81" i="5"/>
  <c r="K81" i="5"/>
  <c r="P81" i="5"/>
  <c r="N81" i="5"/>
  <c r="F542" i="5"/>
  <c r="H542" i="5"/>
  <c r="N542" i="5"/>
  <c r="O542" i="5"/>
  <c r="I542" i="5"/>
  <c r="L415" i="5"/>
  <c r="B415" i="5"/>
  <c r="F415" i="5"/>
  <c r="D415" i="5"/>
  <c r="N415" i="5"/>
  <c r="G415" i="5"/>
  <c r="P415" i="5"/>
  <c r="E415" i="5"/>
  <c r="M415" i="5"/>
  <c r="K415" i="5"/>
  <c r="C415" i="5"/>
  <c r="J415" i="5"/>
  <c r="O415" i="5"/>
  <c r="F90" i="5"/>
  <c r="N90" i="5"/>
  <c r="K90" i="5"/>
  <c r="O90" i="5"/>
  <c r="C90" i="5"/>
  <c r="J90" i="5"/>
  <c r="L90" i="5"/>
  <c r="B90" i="5"/>
  <c r="E90" i="5"/>
  <c r="P90" i="5"/>
  <c r="D90" i="5"/>
  <c r="I90" i="5"/>
  <c r="G90" i="5"/>
  <c r="H90" i="5"/>
  <c r="M90" i="5"/>
  <c r="L188" i="5"/>
  <c r="E188" i="5"/>
  <c r="H188" i="5"/>
  <c r="G188" i="5"/>
  <c r="J188" i="5"/>
  <c r="O188" i="5"/>
  <c r="K188" i="5"/>
  <c r="P188" i="5"/>
  <c r="D188" i="5"/>
  <c r="B188" i="5"/>
  <c r="I188" i="5"/>
  <c r="C188" i="5"/>
  <c r="M188" i="5"/>
  <c r="N188" i="5"/>
  <c r="F188" i="5"/>
  <c r="K545" i="5"/>
  <c r="J545" i="5"/>
  <c r="H545" i="5"/>
  <c r="E545" i="5"/>
  <c r="G545" i="5"/>
  <c r="I545" i="5"/>
  <c r="C545" i="5"/>
  <c r="L545" i="5"/>
  <c r="N545" i="5"/>
  <c r="F545" i="5"/>
  <c r="O545" i="5"/>
  <c r="D545" i="5"/>
  <c r="P545" i="5"/>
  <c r="B545" i="5"/>
  <c r="M545" i="5"/>
  <c r="E413" i="5"/>
  <c r="I413" i="5"/>
  <c r="H413" i="5"/>
  <c r="B413" i="5"/>
  <c r="C413" i="5"/>
  <c r="O413" i="5"/>
  <c r="P413" i="5"/>
  <c r="K413" i="5"/>
  <c r="D413" i="5"/>
  <c r="F413" i="5"/>
  <c r="L413" i="5"/>
  <c r="M413" i="5"/>
  <c r="J413" i="5"/>
  <c r="G413" i="5"/>
  <c r="N413" i="5"/>
  <c r="L350" i="5"/>
  <c r="I415" i="5"/>
  <c r="C273" i="5"/>
  <c r="H273" i="5"/>
  <c r="N273" i="5"/>
  <c r="M273" i="5"/>
  <c r="P599" i="5"/>
  <c r="J599" i="5"/>
  <c r="N599" i="5"/>
  <c r="K599" i="5"/>
  <c r="E599" i="5"/>
  <c r="B599" i="5"/>
  <c r="C599" i="5"/>
  <c r="M599" i="5"/>
  <c r="D599" i="5"/>
  <c r="F599" i="5"/>
  <c r="I599" i="5"/>
  <c r="H599" i="5"/>
  <c r="L599" i="5"/>
  <c r="O599" i="5"/>
  <c r="G599" i="5"/>
  <c r="M538" i="5"/>
  <c r="J538" i="5"/>
  <c r="O538" i="5"/>
  <c r="N538" i="5"/>
  <c r="B538" i="5"/>
  <c r="K538" i="5"/>
  <c r="P538" i="5"/>
  <c r="G538" i="5"/>
  <c r="C538" i="5"/>
  <c r="D538" i="5"/>
  <c r="E538" i="5"/>
  <c r="L538" i="5"/>
  <c r="F538" i="5"/>
  <c r="H538" i="5"/>
  <c r="I538" i="5"/>
  <c r="M377" i="5"/>
  <c r="H377" i="5"/>
  <c r="P377" i="5"/>
  <c r="I377" i="5"/>
  <c r="F377" i="5"/>
  <c r="K377" i="5"/>
  <c r="D377" i="5"/>
  <c r="G377" i="5"/>
  <c r="L377" i="5"/>
  <c r="C377" i="5"/>
  <c r="N377" i="5"/>
  <c r="O377" i="5"/>
  <c r="J377" i="5"/>
  <c r="B377" i="5"/>
  <c r="E377" i="5"/>
  <c r="M221" i="5"/>
  <c r="H221" i="5"/>
  <c r="O221" i="5"/>
  <c r="J221" i="5"/>
  <c r="K221" i="5"/>
  <c r="D221" i="5"/>
  <c r="P221" i="5"/>
  <c r="C221" i="5"/>
  <c r="B221" i="5"/>
  <c r="F221" i="5"/>
  <c r="I221" i="5"/>
  <c r="N221" i="5"/>
  <c r="E221" i="5"/>
  <c r="L221" i="5"/>
  <c r="G221" i="5"/>
  <c r="J120" i="5"/>
  <c r="B120" i="5"/>
  <c r="I120" i="5"/>
  <c r="N120" i="5"/>
  <c r="H120" i="5"/>
  <c r="K120" i="5"/>
  <c r="G120" i="5"/>
  <c r="D120" i="5"/>
  <c r="P120" i="5"/>
  <c r="O120" i="5"/>
  <c r="F120" i="5"/>
  <c r="E120" i="5"/>
  <c r="L120" i="5"/>
  <c r="I9" i="5"/>
  <c r="P9" i="5"/>
  <c r="H9" i="5"/>
  <c r="J9" i="5"/>
  <c r="M9" i="5"/>
  <c r="N9" i="5"/>
  <c r="C9" i="5"/>
  <c r="L9" i="5"/>
  <c r="G9" i="5"/>
  <c r="B9" i="5"/>
  <c r="E9" i="5"/>
  <c r="K9" i="5"/>
  <c r="O9" i="5"/>
  <c r="D9" i="5"/>
  <c r="F9" i="5"/>
  <c r="L31" i="5"/>
  <c r="E31" i="5"/>
  <c r="H31" i="5"/>
  <c r="J31" i="5"/>
  <c r="F31" i="5"/>
  <c r="K31" i="5"/>
  <c r="I31" i="5"/>
  <c r="N31" i="5"/>
  <c r="B31" i="5"/>
  <c r="O31" i="5"/>
  <c r="C31" i="5"/>
  <c r="D31" i="5"/>
  <c r="P31" i="5"/>
  <c r="G31" i="5"/>
  <c r="M31" i="5"/>
  <c r="I252" i="5"/>
  <c r="H252" i="5"/>
  <c r="P252" i="5"/>
  <c r="J252" i="5"/>
  <c r="B252" i="5"/>
  <c r="E252" i="5"/>
  <c r="D252" i="5"/>
  <c r="G252" i="5"/>
  <c r="L252" i="5"/>
  <c r="M252" i="5"/>
  <c r="K252" i="5"/>
  <c r="F252" i="5"/>
  <c r="N252" i="5"/>
  <c r="C252" i="5"/>
  <c r="O252" i="5"/>
  <c r="D238" i="5"/>
  <c r="M238" i="5"/>
  <c r="K238" i="5"/>
  <c r="E238" i="5"/>
  <c r="C238" i="5"/>
  <c r="H238" i="5"/>
  <c r="I238" i="5"/>
  <c r="B238" i="5"/>
  <c r="P238" i="5"/>
  <c r="N238" i="5"/>
  <c r="G238" i="5"/>
  <c r="O238" i="5"/>
  <c r="L238" i="5"/>
  <c r="J238" i="5"/>
  <c r="F238" i="5"/>
  <c r="J167" i="5"/>
  <c r="M167" i="5"/>
  <c r="C167" i="5"/>
  <c r="D167" i="5"/>
  <c r="G167" i="5"/>
  <c r="L167" i="5"/>
  <c r="F167" i="5"/>
  <c r="H167" i="5"/>
  <c r="E167" i="5"/>
  <c r="K167" i="5"/>
  <c r="B167" i="5"/>
  <c r="P167" i="5"/>
  <c r="N167" i="5"/>
  <c r="O167" i="5"/>
  <c r="I167" i="5"/>
  <c r="D79" i="5"/>
  <c r="O79" i="5"/>
  <c r="H79" i="5"/>
  <c r="C79" i="5"/>
  <c r="J79" i="5"/>
  <c r="K79" i="5"/>
  <c r="F79" i="5"/>
  <c r="E79" i="5"/>
  <c r="M79" i="5"/>
  <c r="L79" i="5"/>
  <c r="N79" i="5"/>
  <c r="P79" i="5"/>
  <c r="I79" i="5"/>
  <c r="B79" i="5"/>
  <c r="G79" i="5"/>
  <c r="J296" i="5"/>
  <c r="K296" i="5"/>
  <c r="B296" i="5"/>
  <c r="P296" i="5"/>
  <c r="F296" i="5"/>
  <c r="C296" i="5"/>
  <c r="H296" i="5"/>
  <c r="G296" i="5"/>
  <c r="M296" i="5"/>
  <c r="I296" i="5"/>
  <c r="N296" i="5"/>
  <c r="L296" i="5"/>
  <c r="O296" i="5"/>
  <c r="E296" i="5"/>
  <c r="D296" i="5"/>
  <c r="L440" i="5"/>
  <c r="J440" i="5"/>
  <c r="B440" i="5"/>
  <c r="F440" i="5"/>
  <c r="H440" i="5"/>
  <c r="G440" i="5"/>
  <c r="O440" i="5"/>
  <c r="C440" i="5"/>
  <c r="P440" i="5"/>
  <c r="M440" i="5"/>
  <c r="K440" i="5"/>
  <c r="I434" i="5"/>
  <c r="K434" i="5"/>
  <c r="L434" i="5"/>
  <c r="E434" i="5"/>
  <c r="F434" i="5"/>
  <c r="G434" i="5"/>
  <c r="P434" i="5"/>
  <c r="J434" i="5"/>
  <c r="C434" i="5"/>
  <c r="O434" i="5"/>
  <c r="N434" i="5"/>
  <c r="M434" i="5"/>
  <c r="H434" i="5"/>
  <c r="B434" i="5"/>
  <c r="D434" i="5"/>
  <c r="H591" i="5"/>
  <c r="D591" i="5"/>
  <c r="M591" i="5"/>
  <c r="L591" i="5"/>
  <c r="C591" i="5"/>
  <c r="G591" i="5"/>
  <c r="N591" i="5"/>
  <c r="B591" i="5"/>
  <c r="P591" i="5"/>
  <c r="I591" i="5"/>
  <c r="F591" i="5"/>
  <c r="J591" i="5"/>
  <c r="E591" i="5"/>
  <c r="O591" i="5"/>
  <c r="K591" i="5"/>
  <c r="G580" i="5"/>
  <c r="J580" i="5"/>
  <c r="H580" i="5"/>
  <c r="O580" i="5"/>
  <c r="P582" i="5"/>
  <c r="F582" i="5"/>
  <c r="H582" i="5"/>
  <c r="M582" i="5"/>
  <c r="C582" i="5"/>
  <c r="J582" i="5"/>
  <c r="N582" i="5"/>
  <c r="I582" i="5"/>
  <c r="D582" i="5"/>
  <c r="K582" i="5"/>
  <c r="E582" i="5"/>
  <c r="B582" i="5"/>
  <c r="G582" i="5"/>
  <c r="O582" i="5"/>
  <c r="L582" i="5"/>
  <c r="I562" i="5"/>
  <c r="K562" i="5"/>
  <c r="L562" i="5"/>
  <c r="N562" i="5"/>
  <c r="J562" i="5"/>
  <c r="M562" i="5"/>
  <c r="F562" i="5"/>
  <c r="C562" i="5"/>
  <c r="B562" i="5"/>
  <c r="H562" i="5"/>
  <c r="P562" i="5"/>
  <c r="O562" i="5"/>
  <c r="E562" i="5"/>
  <c r="D562" i="5"/>
  <c r="G562" i="5"/>
  <c r="F62" i="5"/>
  <c r="J62" i="5"/>
  <c r="B62" i="5"/>
  <c r="L62" i="5"/>
  <c r="H62" i="5"/>
  <c r="D62" i="5"/>
  <c r="C62" i="5"/>
  <c r="E62" i="5"/>
  <c r="P62" i="5"/>
  <c r="N62" i="5"/>
  <c r="G62" i="5"/>
  <c r="I62" i="5"/>
  <c r="K62" i="5"/>
  <c r="M62" i="5"/>
  <c r="O62" i="5"/>
  <c r="I277" i="5"/>
  <c r="M277" i="5"/>
  <c r="C277" i="5"/>
  <c r="E277" i="5"/>
  <c r="F277" i="5"/>
  <c r="D277" i="5"/>
  <c r="N277" i="5"/>
  <c r="G277" i="5"/>
  <c r="H277" i="5"/>
  <c r="B277" i="5"/>
  <c r="J277" i="5"/>
  <c r="P277" i="5"/>
  <c r="K277" i="5"/>
  <c r="L277" i="5"/>
  <c r="O277" i="5"/>
  <c r="H415" i="5"/>
  <c r="H573" i="5"/>
  <c r="P573" i="5"/>
  <c r="O573" i="5"/>
  <c r="K573" i="5"/>
  <c r="L573" i="5"/>
  <c r="F573" i="5"/>
  <c r="E573" i="5"/>
  <c r="D573" i="5"/>
  <c r="N573" i="5"/>
  <c r="M573" i="5"/>
  <c r="I573" i="5"/>
  <c r="C573" i="5"/>
  <c r="G573" i="5"/>
  <c r="J573" i="5"/>
  <c r="B573" i="5"/>
  <c r="N549" i="5"/>
  <c r="L549" i="5"/>
  <c r="K549" i="5"/>
  <c r="G549" i="5"/>
  <c r="B549" i="5"/>
  <c r="H549" i="5"/>
  <c r="D549" i="5"/>
  <c r="I549" i="5"/>
  <c r="C549" i="5"/>
  <c r="J549" i="5"/>
  <c r="E549" i="5"/>
  <c r="O549" i="5"/>
  <c r="L531" i="5"/>
  <c r="G531" i="5"/>
  <c r="P531" i="5"/>
  <c r="D531" i="5"/>
  <c r="B531" i="5"/>
  <c r="F531" i="5"/>
  <c r="K531" i="5"/>
  <c r="O531" i="5"/>
  <c r="C531" i="5"/>
  <c r="I531" i="5"/>
  <c r="E531" i="5"/>
  <c r="H531" i="5"/>
  <c r="J531" i="5"/>
  <c r="N531" i="5"/>
  <c r="M531" i="5"/>
  <c r="B409" i="5"/>
  <c r="F409" i="5"/>
  <c r="O409" i="5"/>
  <c r="M409" i="5"/>
  <c r="J409" i="5"/>
  <c r="G409" i="5"/>
  <c r="N409" i="5"/>
  <c r="I409" i="5"/>
  <c r="E409" i="5"/>
  <c r="C409" i="5"/>
  <c r="D409" i="5"/>
  <c r="L409" i="5"/>
  <c r="H409" i="5"/>
  <c r="K409" i="5"/>
  <c r="P409" i="5"/>
  <c r="M49" i="5"/>
  <c r="C49" i="5"/>
  <c r="J49" i="5"/>
  <c r="O49" i="5"/>
  <c r="B49" i="5"/>
  <c r="L49" i="5"/>
  <c r="D49" i="5"/>
  <c r="P49" i="5"/>
  <c r="K49" i="5"/>
  <c r="G49" i="5"/>
  <c r="N49" i="5"/>
  <c r="I49" i="5"/>
  <c r="H49" i="5"/>
  <c r="F49" i="5"/>
  <c r="E49" i="5"/>
  <c r="F260" i="5"/>
  <c r="D260" i="5"/>
  <c r="N260" i="5"/>
  <c r="G260" i="5"/>
  <c r="J260" i="5"/>
  <c r="O260" i="5"/>
  <c r="B260" i="5"/>
  <c r="L260" i="5"/>
  <c r="E260" i="5"/>
  <c r="C260" i="5"/>
  <c r="H260" i="5"/>
  <c r="K260" i="5"/>
  <c r="M260" i="5"/>
  <c r="P260" i="5"/>
  <c r="I260" i="5"/>
  <c r="N58" i="5"/>
  <c r="H58" i="5"/>
  <c r="B58" i="5"/>
  <c r="O58" i="5"/>
  <c r="F58" i="5"/>
  <c r="D58" i="5"/>
  <c r="I58" i="5"/>
  <c r="K58" i="5"/>
  <c r="L58" i="5"/>
  <c r="J58" i="5"/>
  <c r="P58" i="5"/>
  <c r="C58" i="5"/>
  <c r="M58" i="5"/>
  <c r="G58" i="5"/>
  <c r="E58" i="5"/>
  <c r="M6" i="5"/>
  <c r="F6" i="5"/>
  <c r="P6" i="5"/>
  <c r="L6" i="5"/>
  <c r="C6" i="5"/>
  <c r="N6" i="5"/>
  <c r="J6" i="5"/>
  <c r="J281" i="5"/>
  <c r="D281" i="5"/>
  <c r="O281" i="5"/>
  <c r="I281" i="5"/>
  <c r="H281" i="5"/>
  <c r="M281" i="5"/>
  <c r="L281" i="5"/>
  <c r="P281" i="5"/>
  <c r="B281" i="5"/>
  <c r="E281" i="5"/>
  <c r="K281" i="5"/>
  <c r="F281" i="5"/>
  <c r="C281" i="5"/>
  <c r="N281" i="5"/>
  <c r="G281" i="5"/>
  <c r="C494" i="5"/>
  <c r="L494" i="5"/>
  <c r="O494" i="5"/>
  <c r="P494" i="5"/>
  <c r="H494" i="5"/>
  <c r="K494" i="5"/>
  <c r="J494" i="5"/>
  <c r="G494" i="5"/>
  <c r="E494" i="5"/>
  <c r="I494" i="5"/>
  <c r="F494" i="5"/>
  <c r="B494" i="5"/>
  <c r="N494" i="5"/>
  <c r="M494" i="5"/>
  <c r="D494" i="5"/>
  <c r="D471" i="5"/>
  <c r="E471" i="5"/>
  <c r="G471" i="5"/>
  <c r="O471" i="5"/>
  <c r="F471" i="5"/>
  <c r="M471" i="5"/>
  <c r="P471" i="5"/>
  <c r="B471" i="5"/>
  <c r="J471" i="5"/>
  <c r="I471" i="5"/>
  <c r="L471" i="5"/>
  <c r="H471" i="5"/>
  <c r="C471" i="5"/>
  <c r="K471" i="5"/>
  <c r="N471" i="5"/>
  <c r="N452" i="5"/>
  <c r="K452" i="5"/>
  <c r="F452" i="5"/>
  <c r="C452" i="5"/>
  <c r="E452" i="5"/>
  <c r="H452" i="5"/>
  <c r="B452" i="5"/>
  <c r="I452" i="5"/>
  <c r="D452" i="5"/>
  <c r="G452" i="5"/>
  <c r="J452" i="5"/>
  <c r="M452" i="5"/>
  <c r="O452" i="5"/>
  <c r="L452" i="5"/>
  <c r="P452" i="5"/>
  <c r="D435" i="5"/>
  <c r="G435" i="5"/>
  <c r="E435" i="5"/>
  <c r="H435" i="5"/>
  <c r="O435" i="5"/>
  <c r="I435" i="5"/>
  <c r="L435" i="5"/>
  <c r="F435" i="5"/>
  <c r="J435" i="5"/>
  <c r="C435" i="5"/>
  <c r="B435" i="5"/>
  <c r="M435" i="5"/>
  <c r="K435" i="5"/>
  <c r="P435" i="5"/>
  <c r="N435" i="5"/>
  <c r="N583" i="5"/>
  <c r="L583" i="5"/>
  <c r="G583" i="5"/>
  <c r="P583" i="5"/>
  <c r="I583" i="5"/>
  <c r="M583" i="5"/>
  <c r="D583" i="5"/>
  <c r="O583" i="5"/>
  <c r="H583" i="5"/>
  <c r="J583" i="5"/>
  <c r="K583" i="5"/>
  <c r="B583" i="5"/>
  <c r="C583" i="5"/>
  <c r="E583" i="5"/>
  <c r="F583" i="5"/>
  <c r="G14" i="5"/>
  <c r="F14" i="5"/>
  <c r="B14" i="5"/>
  <c r="C14" i="5"/>
  <c r="N14" i="5"/>
  <c r="I14" i="5"/>
  <c r="O14" i="5"/>
  <c r="H14" i="5"/>
  <c r="D14" i="5"/>
  <c r="P14" i="5"/>
  <c r="M14" i="5"/>
  <c r="E14" i="5"/>
  <c r="J14" i="5"/>
  <c r="L14" i="5"/>
  <c r="K14" i="5"/>
  <c r="C350" i="5"/>
  <c r="D350" i="5"/>
  <c r="K350" i="5"/>
  <c r="J350" i="5"/>
  <c r="P350" i="5"/>
  <c r="E350" i="5"/>
  <c r="G350" i="5"/>
  <c r="F350" i="5"/>
  <c r="H350" i="5"/>
  <c r="B350" i="5"/>
  <c r="M350" i="5"/>
  <c r="O350" i="5"/>
  <c r="H209" i="5"/>
  <c r="N209" i="5"/>
  <c r="D209" i="5"/>
  <c r="J209" i="5"/>
  <c r="F209" i="5"/>
  <c r="O209" i="5"/>
  <c r="L209" i="5"/>
  <c r="B209" i="5"/>
  <c r="G209" i="5"/>
  <c r="M209" i="5"/>
  <c r="K209" i="5"/>
  <c r="E209" i="5"/>
  <c r="C209" i="5"/>
  <c r="I209" i="5"/>
  <c r="P209" i="5"/>
  <c r="F128" i="5"/>
  <c r="P128" i="5"/>
  <c r="J128" i="5"/>
  <c r="E128" i="5"/>
  <c r="C128" i="5"/>
  <c r="I128" i="5"/>
  <c r="K128" i="5"/>
  <c r="L128" i="5"/>
  <c r="N128" i="5"/>
  <c r="D128" i="5"/>
  <c r="B128" i="5"/>
  <c r="O128" i="5"/>
  <c r="H128" i="5"/>
  <c r="M128" i="5"/>
  <c r="G128" i="5"/>
  <c r="F110" i="5"/>
  <c r="J110" i="5"/>
  <c r="N110" i="5"/>
  <c r="D110" i="5"/>
  <c r="K110" i="5"/>
  <c r="L110" i="5"/>
  <c r="C110" i="5"/>
  <c r="O110" i="5"/>
  <c r="I110" i="5"/>
  <c r="H110" i="5"/>
  <c r="P110" i="5"/>
  <c r="E110" i="5"/>
  <c r="M110" i="5"/>
  <c r="G110" i="5"/>
  <c r="B110" i="5"/>
  <c r="C192" i="5"/>
  <c r="M192" i="5"/>
  <c r="G192" i="5"/>
  <c r="J192" i="5"/>
  <c r="B192" i="5"/>
  <c r="D192" i="5"/>
  <c r="E192" i="5"/>
  <c r="O192" i="5"/>
  <c r="N192" i="5"/>
  <c r="K192" i="5"/>
  <c r="H192" i="5"/>
  <c r="L192" i="5"/>
  <c r="P192" i="5"/>
  <c r="I192" i="5"/>
  <c r="F192" i="5"/>
  <c r="C302" i="5"/>
  <c r="H302" i="5"/>
  <c r="F302" i="5"/>
  <c r="P302" i="5"/>
  <c r="K302" i="5"/>
  <c r="G302" i="5"/>
  <c r="L302" i="5"/>
  <c r="M302" i="5"/>
  <c r="B302" i="5"/>
  <c r="N302" i="5"/>
  <c r="O302" i="5"/>
  <c r="E302" i="5"/>
  <c r="J302" i="5"/>
  <c r="I302" i="5"/>
  <c r="D302" i="5"/>
  <c r="E288" i="5"/>
  <c r="I288" i="5"/>
  <c r="H288" i="5"/>
  <c r="G288" i="5"/>
  <c r="C288" i="5"/>
  <c r="B288" i="5"/>
  <c r="K288" i="5"/>
  <c r="M288" i="5"/>
  <c r="F288" i="5"/>
  <c r="J288" i="5"/>
  <c r="D288" i="5"/>
  <c r="O288" i="5"/>
  <c r="L288" i="5"/>
  <c r="P288" i="5"/>
  <c r="N288" i="5"/>
  <c r="I465" i="5"/>
  <c r="N465" i="5"/>
  <c r="O465" i="5"/>
  <c r="F465" i="5"/>
  <c r="E465" i="5"/>
  <c r="G465" i="5"/>
  <c r="K465" i="5"/>
  <c r="L465" i="5"/>
  <c r="B465" i="5"/>
  <c r="J465" i="5"/>
  <c r="C465" i="5"/>
  <c r="M465" i="5"/>
  <c r="H465" i="5"/>
  <c r="P465" i="5"/>
  <c r="D465" i="5"/>
  <c r="D585" i="5"/>
  <c r="I585" i="5"/>
  <c r="B585" i="5"/>
  <c r="H585" i="5"/>
  <c r="G585" i="5"/>
  <c r="K585" i="5"/>
  <c r="E585" i="5"/>
  <c r="L585" i="5"/>
  <c r="C585" i="5"/>
  <c r="O585" i="5"/>
  <c r="J585" i="5"/>
  <c r="F585" i="5"/>
  <c r="N585" i="5"/>
  <c r="M585" i="5"/>
  <c r="P585" i="5"/>
  <c r="F305" i="5"/>
  <c r="H305" i="5"/>
  <c r="C305" i="5"/>
  <c r="J305" i="5"/>
  <c r="I305" i="5"/>
  <c r="N305" i="5"/>
  <c r="O305" i="5"/>
  <c r="E305" i="5"/>
  <c r="K305" i="5"/>
  <c r="P305" i="5"/>
  <c r="M305" i="5"/>
  <c r="L305" i="5"/>
  <c r="B305" i="5"/>
  <c r="D305" i="5"/>
  <c r="G305" i="5"/>
  <c r="O579" i="5"/>
  <c r="M579" i="5"/>
  <c r="H579" i="5"/>
  <c r="L579" i="5"/>
  <c r="N579" i="5"/>
  <c r="F579" i="5"/>
  <c r="P579" i="5"/>
  <c r="I579" i="5"/>
  <c r="B579" i="5"/>
  <c r="G579" i="5"/>
  <c r="K579" i="5"/>
  <c r="J579" i="5"/>
  <c r="E579" i="5"/>
  <c r="D579" i="5"/>
  <c r="C579" i="5"/>
  <c r="E405" i="5"/>
  <c r="L405" i="5"/>
  <c r="B405" i="5"/>
  <c r="M405" i="5"/>
  <c r="N405" i="5"/>
  <c r="D405" i="5"/>
  <c r="F405" i="5"/>
  <c r="H405" i="5"/>
  <c r="K405" i="5"/>
  <c r="I405" i="5"/>
  <c r="C405" i="5"/>
  <c r="O405" i="5"/>
  <c r="G405" i="5"/>
  <c r="J405" i="5"/>
  <c r="P405" i="5"/>
  <c r="P356" i="5"/>
  <c r="O356" i="5"/>
  <c r="F356" i="5"/>
  <c r="J356" i="5"/>
  <c r="M356" i="5"/>
  <c r="G356" i="5"/>
  <c r="B356" i="5"/>
  <c r="I356" i="5"/>
  <c r="L356" i="5"/>
  <c r="N356" i="5"/>
  <c r="E356" i="5"/>
  <c r="D356" i="5"/>
  <c r="K356" i="5"/>
  <c r="H356" i="5"/>
  <c r="C356" i="5"/>
  <c r="P301" i="5"/>
  <c r="J301" i="5"/>
  <c r="I301" i="5"/>
  <c r="C301" i="5"/>
  <c r="L301" i="5"/>
  <c r="H301" i="5"/>
  <c r="O301" i="5"/>
  <c r="N301" i="5"/>
  <c r="M301" i="5"/>
  <c r="E301" i="5"/>
  <c r="G301" i="5"/>
  <c r="D301" i="5"/>
  <c r="K301" i="5"/>
  <c r="F301" i="5"/>
  <c r="B301" i="5"/>
  <c r="M264" i="5"/>
  <c r="D264" i="5"/>
  <c r="P264" i="5"/>
  <c r="N264" i="5"/>
  <c r="I264" i="5"/>
  <c r="K264" i="5"/>
  <c r="G264" i="5"/>
  <c r="L264" i="5"/>
  <c r="B264" i="5"/>
  <c r="F264" i="5"/>
  <c r="C264" i="5"/>
  <c r="E264" i="5"/>
  <c r="H264" i="5"/>
  <c r="J264" i="5"/>
  <c r="O264" i="5"/>
  <c r="B571" i="5"/>
  <c r="H571" i="5"/>
  <c r="C571" i="5"/>
  <c r="E571" i="5"/>
  <c r="I571" i="5"/>
  <c r="P571" i="5"/>
  <c r="G571" i="5"/>
  <c r="D571" i="5"/>
  <c r="O571" i="5"/>
  <c r="L571" i="5"/>
  <c r="K571" i="5"/>
  <c r="F571" i="5"/>
  <c r="J571" i="5"/>
  <c r="M571" i="5"/>
  <c r="N571" i="5"/>
  <c r="P427" i="5"/>
  <c r="D427" i="5"/>
  <c r="I427" i="5"/>
  <c r="M427" i="5"/>
  <c r="O427" i="5"/>
  <c r="J427" i="5"/>
  <c r="L427" i="5"/>
  <c r="B427" i="5"/>
  <c r="H427" i="5"/>
  <c r="N427" i="5"/>
  <c r="F427" i="5"/>
  <c r="K427" i="5"/>
  <c r="G427" i="5"/>
  <c r="E427" i="5"/>
  <c r="C427" i="5"/>
  <c r="F422" i="5"/>
  <c r="O422" i="5"/>
  <c r="C422" i="5"/>
  <c r="B422" i="5"/>
  <c r="N422" i="5"/>
  <c r="D422" i="5"/>
  <c r="E422" i="5"/>
  <c r="M422" i="5"/>
  <c r="G422" i="5"/>
  <c r="I422" i="5"/>
  <c r="K422" i="5"/>
  <c r="P422" i="5"/>
  <c r="J422" i="5"/>
  <c r="L422" i="5"/>
  <c r="H422" i="5"/>
  <c r="L388" i="5"/>
  <c r="E388" i="5"/>
  <c r="F388" i="5"/>
  <c r="D388" i="5"/>
  <c r="B388" i="5"/>
  <c r="K388" i="5"/>
  <c r="N388" i="5"/>
  <c r="J388" i="5"/>
  <c r="O388" i="5"/>
  <c r="I388" i="5"/>
  <c r="G388" i="5"/>
  <c r="C388" i="5"/>
  <c r="P388" i="5"/>
  <c r="M388" i="5"/>
  <c r="H388" i="5"/>
  <c r="B385" i="5"/>
  <c r="M385" i="5"/>
  <c r="I385" i="5"/>
  <c r="C385" i="5"/>
  <c r="L385" i="5"/>
  <c r="F385" i="5"/>
  <c r="N385" i="5"/>
  <c r="H385" i="5"/>
  <c r="J385" i="5"/>
  <c r="E385" i="5"/>
  <c r="D385" i="5"/>
  <c r="K385" i="5"/>
  <c r="G385" i="5"/>
  <c r="O385" i="5"/>
  <c r="P385" i="5"/>
  <c r="P323" i="5"/>
  <c r="F323" i="5"/>
  <c r="B323" i="5"/>
  <c r="O323" i="5"/>
  <c r="N323" i="5"/>
  <c r="I323" i="5"/>
  <c r="E323" i="5"/>
  <c r="C323" i="5"/>
  <c r="L323" i="5"/>
  <c r="G323" i="5"/>
  <c r="H323" i="5"/>
  <c r="D323" i="5"/>
  <c r="M323" i="5"/>
  <c r="J323" i="5"/>
  <c r="K323" i="5"/>
  <c r="L241" i="5"/>
  <c r="N241" i="5"/>
  <c r="M241" i="5"/>
  <c r="E241" i="5"/>
  <c r="G241" i="5"/>
  <c r="H241" i="5"/>
  <c r="F241" i="5"/>
  <c r="K241" i="5"/>
  <c r="C241" i="5"/>
  <c r="J241" i="5"/>
  <c r="I241" i="5"/>
  <c r="D241" i="5"/>
  <c r="O241" i="5"/>
  <c r="P241" i="5"/>
  <c r="B241" i="5"/>
  <c r="B229" i="5"/>
  <c r="H229" i="5"/>
  <c r="D229" i="5"/>
  <c r="F229" i="5"/>
  <c r="N229" i="5"/>
  <c r="G229" i="5"/>
  <c r="E229" i="5"/>
  <c r="O229" i="5"/>
  <c r="P229" i="5"/>
  <c r="K229" i="5"/>
  <c r="L229" i="5"/>
  <c r="M229" i="5"/>
  <c r="I229" i="5"/>
  <c r="C229" i="5"/>
  <c r="J229" i="5"/>
  <c r="N184" i="5"/>
  <c r="D184" i="5"/>
  <c r="I184" i="5"/>
  <c r="C184" i="5"/>
  <c r="H184" i="5"/>
  <c r="M184" i="5"/>
  <c r="G184" i="5"/>
  <c r="L184" i="5"/>
  <c r="F184" i="5"/>
  <c r="B184" i="5"/>
  <c r="E184" i="5"/>
  <c r="J184" i="5"/>
  <c r="P184" i="5"/>
  <c r="K184" i="5"/>
  <c r="O184" i="5"/>
  <c r="K561" i="5"/>
  <c r="E561" i="5"/>
  <c r="H561" i="5"/>
  <c r="L561" i="5"/>
  <c r="J561" i="5"/>
  <c r="M561" i="5"/>
  <c r="G561" i="5"/>
  <c r="C561" i="5"/>
  <c r="F561" i="5"/>
  <c r="N561" i="5"/>
  <c r="B561" i="5"/>
  <c r="D561" i="5"/>
  <c r="P561" i="5"/>
  <c r="I561" i="5"/>
  <c r="O561" i="5"/>
  <c r="K417" i="5"/>
  <c r="D417" i="5"/>
  <c r="J417" i="5"/>
  <c r="B417" i="5"/>
  <c r="F417" i="5"/>
  <c r="M417" i="5"/>
  <c r="G417" i="5"/>
  <c r="H417" i="5"/>
  <c r="N417" i="5"/>
  <c r="L417" i="5"/>
  <c r="O417" i="5"/>
  <c r="C417" i="5"/>
  <c r="E417" i="5"/>
  <c r="I417" i="5"/>
  <c r="P417" i="5"/>
  <c r="I411" i="5"/>
  <c r="E411" i="5"/>
  <c r="H411" i="5"/>
  <c r="F411" i="5"/>
  <c r="G411" i="5"/>
  <c r="B411" i="5"/>
  <c r="N411" i="5"/>
  <c r="O411" i="5"/>
  <c r="L411" i="5"/>
  <c r="J411" i="5"/>
  <c r="D411" i="5"/>
  <c r="C411" i="5"/>
  <c r="K411" i="5"/>
  <c r="P411" i="5"/>
  <c r="M411" i="5"/>
  <c r="P373" i="5"/>
  <c r="O373" i="5"/>
  <c r="H373" i="5"/>
  <c r="I373" i="5"/>
  <c r="L373" i="5"/>
  <c r="F373" i="5"/>
  <c r="C373" i="5"/>
  <c r="D373" i="5"/>
  <c r="B373" i="5"/>
  <c r="M373" i="5"/>
  <c r="J373" i="5"/>
  <c r="G373" i="5"/>
  <c r="E373" i="5"/>
  <c r="N373" i="5"/>
  <c r="K373" i="5"/>
  <c r="I319" i="5"/>
  <c r="N319" i="5"/>
  <c r="D319" i="5"/>
  <c r="G319" i="5"/>
  <c r="O319" i="5"/>
  <c r="H319" i="5"/>
  <c r="J319" i="5"/>
  <c r="L319" i="5"/>
  <c r="E319" i="5"/>
  <c r="P319" i="5"/>
  <c r="F319" i="5"/>
  <c r="M319" i="5"/>
  <c r="B319" i="5"/>
  <c r="K319" i="5"/>
  <c r="C319" i="5"/>
  <c r="E276" i="5"/>
  <c r="C276" i="5"/>
  <c r="P276" i="5"/>
  <c r="K276" i="5"/>
  <c r="N276" i="5"/>
  <c r="F276" i="5"/>
  <c r="L276" i="5"/>
  <c r="B276" i="5"/>
  <c r="I276" i="5"/>
  <c r="O276" i="5"/>
  <c r="D276" i="5"/>
  <c r="J276" i="5"/>
  <c r="M276" i="5"/>
  <c r="G276" i="5"/>
  <c r="H276" i="5"/>
  <c r="D253" i="5"/>
  <c r="O253" i="5"/>
  <c r="F253" i="5"/>
  <c r="J253" i="5"/>
  <c r="B253" i="5"/>
  <c r="K253" i="5"/>
  <c r="C253" i="5"/>
  <c r="N253" i="5"/>
  <c r="M253" i="5"/>
  <c r="G253" i="5"/>
  <c r="L253" i="5"/>
  <c r="E253" i="5"/>
  <c r="H253" i="5"/>
  <c r="P253" i="5"/>
  <c r="I253" i="5"/>
  <c r="D544" i="5"/>
  <c r="L544" i="5"/>
  <c r="G544" i="5"/>
  <c r="F544" i="5"/>
  <c r="E544" i="5"/>
  <c r="B544" i="5"/>
  <c r="O544" i="5"/>
  <c r="K544" i="5"/>
  <c r="C544" i="5"/>
  <c r="N544" i="5"/>
  <c r="H544" i="5"/>
  <c r="P544" i="5"/>
  <c r="I544" i="5"/>
  <c r="J544" i="5"/>
  <c r="M544" i="5"/>
  <c r="G376" i="5"/>
  <c r="P376" i="5"/>
  <c r="L376" i="5"/>
  <c r="C376" i="5"/>
  <c r="N376" i="5"/>
  <c r="B376" i="5"/>
  <c r="O376" i="5"/>
  <c r="M376" i="5"/>
  <c r="E376" i="5"/>
  <c r="F376" i="5"/>
  <c r="D376" i="5"/>
  <c r="H376" i="5"/>
  <c r="J376" i="5"/>
  <c r="I376" i="5"/>
  <c r="K376" i="5"/>
  <c r="L349" i="5"/>
  <c r="F349" i="5"/>
  <c r="E349" i="5"/>
  <c r="B349" i="5"/>
  <c r="I349" i="5"/>
  <c r="M349" i="5"/>
  <c r="J349" i="5"/>
  <c r="P349" i="5"/>
  <c r="N349" i="5"/>
  <c r="G349" i="5"/>
  <c r="D349" i="5"/>
  <c r="C349" i="5"/>
  <c r="K349" i="5"/>
  <c r="O349" i="5"/>
  <c r="H349" i="5"/>
  <c r="F321" i="5"/>
  <c r="N321" i="5"/>
  <c r="G321" i="5"/>
  <c r="J321" i="5"/>
  <c r="D321" i="5"/>
  <c r="E321" i="5"/>
  <c r="B321" i="5"/>
  <c r="K321" i="5"/>
  <c r="P321" i="5"/>
  <c r="H321" i="5"/>
  <c r="I321" i="5"/>
  <c r="C321" i="5"/>
  <c r="O321" i="5"/>
  <c r="L321" i="5"/>
  <c r="M321" i="5"/>
  <c r="F274" i="5"/>
  <c r="B274" i="5"/>
  <c r="C274" i="5"/>
  <c r="G274" i="5"/>
  <c r="H274" i="5"/>
  <c r="D274" i="5"/>
  <c r="N274" i="5"/>
  <c r="O274" i="5"/>
  <c r="J274" i="5"/>
  <c r="M274" i="5"/>
  <c r="I274" i="5"/>
  <c r="K274" i="5"/>
  <c r="P274" i="5"/>
  <c r="L274" i="5"/>
  <c r="E274" i="5"/>
  <c r="O259" i="5"/>
  <c r="J259" i="5"/>
  <c r="F259" i="5"/>
  <c r="M259" i="5"/>
  <c r="P259" i="5"/>
  <c r="E259" i="5"/>
  <c r="I259" i="5"/>
  <c r="K259" i="5"/>
  <c r="H259" i="5"/>
  <c r="C259" i="5"/>
  <c r="B259" i="5"/>
  <c r="L259" i="5"/>
  <c r="G259" i="5"/>
  <c r="N259" i="5"/>
  <c r="D259" i="5"/>
  <c r="M251" i="5"/>
  <c r="F251" i="5"/>
  <c r="E251" i="5"/>
  <c r="O251" i="5"/>
  <c r="I251" i="5"/>
  <c r="L251" i="5"/>
  <c r="N251" i="5"/>
  <c r="D251" i="5"/>
  <c r="P251" i="5"/>
  <c r="H251" i="5"/>
  <c r="B251" i="5"/>
  <c r="J251" i="5"/>
  <c r="C251" i="5"/>
  <c r="G251" i="5"/>
  <c r="K251" i="5"/>
  <c r="K206" i="5"/>
  <c r="H206" i="5"/>
  <c r="D206" i="5"/>
  <c r="E206" i="5"/>
  <c r="B206" i="5"/>
  <c r="C206" i="5"/>
  <c r="J206" i="5"/>
  <c r="O206" i="5"/>
  <c r="I206" i="5"/>
  <c r="P206" i="5"/>
  <c r="L206" i="5"/>
  <c r="F206" i="5"/>
  <c r="N206" i="5"/>
  <c r="G206" i="5"/>
  <c r="M206" i="5"/>
  <c r="B36" i="5"/>
  <c r="C36" i="5"/>
  <c r="J36" i="5"/>
  <c r="N36" i="5"/>
  <c r="E36" i="5"/>
  <c r="O36" i="5"/>
  <c r="G36" i="5"/>
  <c r="K36" i="5"/>
  <c r="M36" i="5"/>
  <c r="D36" i="5"/>
  <c r="P36" i="5"/>
  <c r="H36" i="5"/>
  <c r="I36" i="5"/>
  <c r="F36" i="5"/>
  <c r="L36" i="5"/>
  <c r="N601" i="5"/>
  <c r="O601" i="5"/>
  <c r="J601" i="5"/>
  <c r="E601" i="5"/>
  <c r="H601" i="5"/>
  <c r="I601" i="5"/>
  <c r="F601" i="5"/>
  <c r="L601" i="5"/>
  <c r="G601" i="5"/>
  <c r="K601" i="5"/>
  <c r="D601" i="5"/>
  <c r="C601" i="5"/>
  <c r="B601" i="5"/>
  <c r="M601" i="5"/>
  <c r="P601" i="5"/>
  <c r="J338" i="5"/>
  <c r="B338" i="5"/>
  <c r="H338" i="5"/>
  <c r="G338" i="5"/>
  <c r="I338" i="5"/>
  <c r="K338" i="5"/>
  <c r="N338" i="5"/>
  <c r="E338" i="5"/>
  <c r="L338" i="5"/>
  <c r="D338" i="5"/>
  <c r="O338" i="5"/>
  <c r="P338" i="5"/>
  <c r="C338" i="5"/>
  <c r="F338" i="5"/>
  <c r="M338" i="5"/>
  <c r="L315" i="5"/>
  <c r="D315" i="5"/>
  <c r="J315" i="5"/>
  <c r="H315" i="5"/>
  <c r="G315" i="5"/>
  <c r="O315" i="5"/>
  <c r="B315" i="5"/>
  <c r="C315" i="5"/>
  <c r="M315" i="5"/>
  <c r="P315" i="5"/>
  <c r="F315" i="5"/>
  <c r="E315" i="5"/>
  <c r="K315" i="5"/>
  <c r="I315" i="5"/>
  <c r="N315" i="5"/>
  <c r="B293" i="5"/>
  <c r="G293" i="5"/>
  <c r="N293" i="5"/>
  <c r="O293" i="5"/>
  <c r="I293" i="5"/>
  <c r="H293" i="5"/>
  <c r="D293" i="5"/>
  <c r="J293" i="5"/>
  <c r="P293" i="5"/>
  <c r="K293" i="5"/>
  <c r="F293" i="5"/>
  <c r="E293" i="5"/>
  <c r="M293" i="5"/>
  <c r="C293" i="5"/>
  <c r="L293" i="5"/>
  <c r="L165" i="5"/>
  <c r="D165" i="5"/>
  <c r="H165" i="5"/>
  <c r="O165" i="5"/>
  <c r="N165" i="5"/>
  <c r="G165" i="5"/>
  <c r="I165" i="5"/>
  <c r="B165" i="5"/>
  <c r="C165" i="5"/>
  <c r="J165" i="5"/>
  <c r="K165" i="5"/>
  <c r="P165" i="5"/>
  <c r="M165" i="5"/>
  <c r="E165" i="5"/>
  <c r="F165" i="5"/>
  <c r="H100" i="5"/>
  <c r="E100" i="5"/>
  <c r="G100" i="5"/>
  <c r="N100" i="5"/>
  <c r="M100" i="5"/>
  <c r="P100" i="5"/>
  <c r="I100" i="5"/>
  <c r="F100" i="5"/>
  <c r="L100" i="5"/>
  <c r="D100" i="5"/>
  <c r="O100" i="5"/>
  <c r="K100" i="5"/>
  <c r="C100" i="5"/>
  <c r="B100" i="5"/>
  <c r="J100" i="5"/>
  <c r="E577" i="5"/>
  <c r="G577" i="5"/>
  <c r="B577" i="5"/>
  <c r="F577" i="5"/>
  <c r="O577" i="5"/>
  <c r="M577" i="5"/>
  <c r="C577" i="5"/>
  <c r="N577" i="5"/>
  <c r="P577" i="5"/>
  <c r="J577" i="5"/>
  <c r="D577" i="5"/>
  <c r="L577" i="5"/>
  <c r="K577" i="5"/>
  <c r="H577" i="5"/>
  <c r="I577" i="5"/>
  <c r="L586" i="5"/>
  <c r="N586" i="5"/>
  <c r="E586" i="5"/>
  <c r="G586" i="5"/>
  <c r="K586" i="5"/>
  <c r="I586" i="5"/>
  <c r="H586" i="5"/>
  <c r="B586" i="5"/>
  <c r="J586" i="5"/>
  <c r="C586" i="5"/>
  <c r="O586" i="5"/>
  <c r="F586" i="5"/>
  <c r="D586" i="5"/>
  <c r="M586" i="5"/>
  <c r="P586" i="5"/>
  <c r="C543" i="5"/>
  <c r="E543" i="5"/>
  <c r="J543" i="5"/>
  <c r="L543" i="5"/>
  <c r="P543" i="5"/>
  <c r="G543" i="5"/>
  <c r="F543" i="5"/>
  <c r="I543" i="5"/>
  <c r="N543" i="5"/>
  <c r="M543" i="5"/>
  <c r="H543" i="5"/>
  <c r="K543" i="5"/>
  <c r="B543" i="5"/>
  <c r="D543" i="5"/>
  <c r="O543" i="5"/>
  <c r="B335" i="5"/>
  <c r="I335" i="5"/>
  <c r="F335" i="5"/>
  <c r="L335" i="5"/>
  <c r="J335" i="5"/>
  <c r="P335" i="5"/>
  <c r="H335" i="5"/>
  <c r="N335" i="5"/>
  <c r="E335" i="5"/>
  <c r="D335" i="5"/>
  <c r="G335" i="5"/>
  <c r="C335" i="5"/>
  <c r="K335" i="5"/>
  <c r="M335" i="5"/>
  <c r="O335" i="5"/>
  <c r="J318" i="5"/>
  <c r="E318" i="5"/>
  <c r="C318" i="5"/>
  <c r="I318" i="5"/>
  <c r="G318" i="5"/>
  <c r="N318" i="5"/>
  <c r="M318" i="5"/>
  <c r="H318" i="5"/>
  <c r="L318" i="5"/>
  <c r="O318" i="5"/>
  <c r="K318" i="5"/>
  <c r="P318" i="5"/>
  <c r="D318" i="5"/>
  <c r="F318" i="5"/>
  <c r="B318" i="5"/>
  <c r="I297" i="5"/>
  <c r="H297" i="5"/>
  <c r="E297" i="5"/>
  <c r="J297" i="5"/>
  <c r="L297" i="5"/>
  <c r="M297" i="5"/>
  <c r="D297" i="5"/>
  <c r="G297" i="5"/>
  <c r="B297" i="5"/>
  <c r="O297" i="5"/>
  <c r="N297" i="5"/>
  <c r="K297" i="5"/>
  <c r="P297" i="5"/>
  <c r="C297" i="5"/>
  <c r="F297" i="5"/>
  <c r="J287" i="5"/>
  <c r="L287" i="5"/>
  <c r="F287" i="5"/>
  <c r="O287" i="5"/>
  <c r="H287" i="5"/>
  <c r="N287" i="5"/>
  <c r="E287" i="5"/>
  <c r="M287" i="5"/>
  <c r="C287" i="5"/>
  <c r="D287" i="5"/>
  <c r="B287" i="5"/>
  <c r="P287" i="5"/>
  <c r="G287" i="5"/>
  <c r="K287" i="5"/>
  <c r="I287" i="5"/>
  <c r="L529" i="5"/>
  <c r="E529" i="5"/>
  <c r="N529" i="5"/>
  <c r="G529" i="5"/>
  <c r="J529" i="5"/>
  <c r="M529" i="5"/>
  <c r="I529" i="5"/>
  <c r="H529" i="5"/>
  <c r="D529" i="5"/>
  <c r="O529" i="5"/>
  <c r="F529" i="5"/>
  <c r="C529" i="5"/>
  <c r="P529" i="5"/>
  <c r="K529" i="5"/>
  <c r="B529" i="5"/>
  <c r="B428" i="5"/>
  <c r="M428" i="5"/>
  <c r="C428" i="5"/>
  <c r="O428" i="5"/>
  <c r="D428" i="5"/>
  <c r="H428" i="5"/>
  <c r="G428" i="5"/>
  <c r="F428" i="5"/>
  <c r="L428" i="5"/>
  <c r="E428" i="5"/>
  <c r="I428" i="5"/>
  <c r="P428" i="5"/>
  <c r="N428" i="5"/>
  <c r="K428" i="5"/>
  <c r="J428" i="5"/>
  <c r="H407" i="5"/>
  <c r="I407" i="5"/>
  <c r="N407" i="5"/>
  <c r="F407" i="5"/>
  <c r="P407" i="5"/>
  <c r="J407" i="5"/>
  <c r="C407" i="5"/>
  <c r="O407" i="5"/>
  <c r="E407" i="5"/>
  <c r="K407" i="5"/>
  <c r="L407" i="5"/>
  <c r="B407" i="5"/>
  <c r="D407" i="5"/>
  <c r="G407" i="5"/>
  <c r="M407" i="5"/>
  <c r="C358" i="5"/>
  <c r="L358" i="5"/>
  <c r="D358" i="5"/>
  <c r="H358" i="5"/>
  <c r="G358" i="5"/>
  <c r="P358" i="5"/>
  <c r="I358" i="5"/>
  <c r="B358" i="5"/>
  <c r="F358" i="5"/>
  <c r="K358" i="5"/>
  <c r="N358" i="5"/>
  <c r="M358" i="5"/>
  <c r="O358" i="5"/>
  <c r="J358" i="5"/>
  <c r="E358" i="5"/>
  <c r="F330" i="5"/>
  <c r="B330" i="5"/>
  <c r="N330" i="5"/>
  <c r="P330" i="5"/>
  <c r="G330" i="5"/>
  <c r="K330" i="5"/>
  <c r="H330" i="5"/>
  <c r="O330" i="5"/>
  <c r="I330" i="5"/>
  <c r="C330" i="5"/>
  <c r="D330" i="5"/>
  <c r="J330" i="5"/>
  <c r="M330" i="5"/>
  <c r="E330" i="5"/>
  <c r="L330" i="5"/>
  <c r="K325" i="5"/>
  <c r="C325" i="5"/>
  <c r="E325" i="5"/>
  <c r="J325" i="5"/>
  <c r="D325" i="5"/>
  <c r="N325" i="5"/>
  <c r="F325" i="5"/>
  <c r="H325" i="5"/>
  <c r="P325" i="5"/>
  <c r="I325" i="5"/>
  <c r="B325" i="5"/>
  <c r="O325" i="5"/>
  <c r="G325" i="5"/>
  <c r="M325" i="5"/>
  <c r="L325" i="5"/>
  <c r="B272" i="5"/>
  <c r="G272" i="5"/>
  <c r="J272" i="5"/>
  <c r="I272" i="5"/>
  <c r="O272" i="5"/>
  <c r="N272" i="5"/>
  <c r="H272" i="5"/>
  <c r="M272" i="5"/>
  <c r="D272" i="5"/>
  <c r="C272" i="5"/>
  <c r="P272" i="5"/>
  <c r="F272" i="5"/>
  <c r="K272" i="5"/>
  <c r="L272" i="5"/>
  <c r="E272" i="5"/>
  <c r="L255" i="5"/>
  <c r="K255" i="5"/>
  <c r="G255" i="5"/>
  <c r="C255" i="5"/>
  <c r="M255" i="5"/>
  <c r="H255" i="5"/>
  <c r="O255" i="5"/>
  <c r="B255" i="5"/>
  <c r="I255" i="5"/>
  <c r="P255" i="5"/>
  <c r="D255" i="5"/>
  <c r="N255" i="5"/>
  <c r="J255" i="5"/>
  <c r="F255" i="5"/>
  <c r="E255" i="5"/>
  <c r="H247" i="5"/>
  <c r="O247" i="5"/>
  <c r="L247" i="5"/>
  <c r="F247" i="5"/>
  <c r="G247" i="5"/>
  <c r="B247" i="5"/>
  <c r="M247" i="5"/>
  <c r="C247" i="5"/>
  <c r="P247" i="5"/>
  <c r="I247" i="5"/>
  <c r="E247" i="5"/>
  <c r="J247" i="5"/>
  <c r="N247" i="5"/>
  <c r="D247" i="5"/>
  <c r="K247" i="5"/>
  <c r="P491" i="5"/>
  <c r="K491" i="5"/>
  <c r="M491" i="5"/>
  <c r="N491" i="5"/>
  <c r="B491" i="5"/>
  <c r="I491" i="5"/>
  <c r="L491" i="5"/>
  <c r="O491" i="5"/>
  <c r="G491" i="5"/>
  <c r="D491" i="5"/>
  <c r="C491" i="5"/>
  <c r="H491" i="5"/>
  <c r="F491" i="5"/>
  <c r="J491" i="5"/>
  <c r="E491" i="5"/>
  <c r="N443" i="5"/>
  <c r="J443" i="5"/>
  <c r="K443" i="5"/>
  <c r="O443" i="5"/>
  <c r="B443" i="5"/>
  <c r="M443" i="5"/>
  <c r="P443" i="5"/>
  <c r="H443" i="5"/>
  <c r="F443" i="5"/>
  <c r="L443" i="5"/>
  <c r="E443" i="5"/>
  <c r="I443" i="5"/>
  <c r="G443" i="5"/>
  <c r="D443" i="5"/>
  <c r="C443" i="5"/>
  <c r="L572" i="5"/>
  <c r="I572" i="5"/>
  <c r="E572" i="5"/>
  <c r="G572" i="5"/>
  <c r="C572" i="5"/>
  <c r="O572" i="5"/>
  <c r="B572" i="5"/>
  <c r="N572" i="5"/>
  <c r="M572" i="5"/>
  <c r="J572" i="5"/>
  <c r="D572" i="5"/>
  <c r="H572" i="5"/>
  <c r="F572" i="5"/>
  <c r="P572" i="5"/>
  <c r="K572" i="5"/>
  <c r="H355" i="5"/>
  <c r="K355" i="5"/>
  <c r="J355" i="5"/>
  <c r="N355" i="5"/>
  <c r="G355" i="5"/>
  <c r="F355" i="5"/>
  <c r="L355" i="5"/>
  <c r="E355" i="5"/>
  <c r="C355" i="5"/>
  <c r="B355" i="5"/>
  <c r="I355" i="5"/>
  <c r="M355" i="5"/>
  <c r="D355" i="5"/>
  <c r="O355" i="5"/>
  <c r="P355" i="5"/>
  <c r="P574" i="5"/>
  <c r="M574" i="5"/>
  <c r="N574" i="5"/>
  <c r="D574" i="5"/>
  <c r="J574" i="5"/>
  <c r="I574" i="5"/>
  <c r="F574" i="5"/>
  <c r="L574" i="5"/>
  <c r="O574" i="5"/>
  <c r="E574" i="5"/>
  <c r="B574" i="5"/>
  <c r="K574" i="5"/>
  <c r="G574" i="5"/>
  <c r="H574" i="5"/>
  <c r="C574" i="5"/>
  <c r="M410" i="5"/>
  <c r="O410" i="5"/>
  <c r="E410" i="5"/>
  <c r="F410" i="5"/>
  <c r="H410" i="5"/>
  <c r="N410" i="5"/>
  <c r="G410" i="5"/>
  <c r="I410" i="5"/>
  <c r="K410" i="5"/>
  <c r="L410" i="5"/>
  <c r="C410" i="5"/>
  <c r="B410" i="5"/>
  <c r="J410" i="5"/>
  <c r="D410" i="5"/>
  <c r="P410" i="5"/>
  <c r="I401" i="5"/>
  <c r="J401" i="5"/>
  <c r="F401" i="5"/>
  <c r="C401" i="5"/>
  <c r="P401" i="5"/>
  <c r="L401" i="5"/>
  <c r="N401" i="5"/>
  <c r="D401" i="5"/>
  <c r="E401" i="5"/>
  <c r="M401" i="5"/>
  <c r="K401" i="5"/>
  <c r="O401" i="5"/>
  <c r="B401" i="5"/>
  <c r="H401" i="5"/>
  <c r="G401" i="5"/>
  <c r="D342" i="5"/>
  <c r="L342" i="5"/>
  <c r="M342" i="5"/>
  <c r="I342" i="5"/>
  <c r="N342" i="5"/>
  <c r="O342" i="5"/>
  <c r="H342" i="5"/>
  <c r="C342" i="5"/>
  <c r="G342" i="5"/>
  <c r="J342" i="5"/>
  <c r="E342" i="5"/>
  <c r="K342" i="5"/>
  <c r="B342" i="5"/>
  <c r="P342" i="5"/>
  <c r="F342" i="5"/>
  <c r="M313" i="5"/>
  <c r="N313" i="5"/>
  <c r="B313" i="5"/>
  <c r="G313" i="5"/>
  <c r="C313" i="5"/>
  <c r="H313" i="5"/>
  <c r="O313" i="5"/>
  <c r="K313" i="5"/>
  <c r="L313" i="5"/>
  <c r="F313" i="5"/>
  <c r="J313" i="5"/>
  <c r="P313" i="5"/>
  <c r="I313" i="5"/>
  <c r="E313" i="5"/>
  <c r="D313" i="5"/>
  <c r="K381" i="5"/>
  <c r="C381" i="5"/>
  <c r="E381" i="5"/>
  <c r="N381" i="5"/>
  <c r="F381" i="5"/>
  <c r="L381" i="5"/>
  <c r="I381" i="5"/>
  <c r="P381" i="5"/>
  <c r="M381" i="5"/>
  <c r="J381" i="5"/>
  <c r="O381" i="5"/>
  <c r="G381" i="5"/>
  <c r="H381" i="5"/>
  <c r="B381" i="5"/>
  <c r="D381" i="5"/>
  <c r="L598" i="5"/>
  <c r="M598" i="5"/>
  <c r="D598" i="5"/>
  <c r="B598" i="5"/>
  <c r="C598" i="5"/>
  <c r="F598" i="5"/>
  <c r="J598" i="5"/>
  <c r="I598" i="5"/>
  <c r="K598" i="5"/>
  <c r="O598" i="5"/>
  <c r="H598" i="5"/>
  <c r="P598" i="5"/>
  <c r="E598" i="5"/>
  <c r="G598" i="5"/>
  <c r="N598" i="5"/>
  <c r="N535" i="5"/>
  <c r="B535" i="5"/>
  <c r="K535" i="5"/>
  <c r="C535" i="5"/>
  <c r="L535" i="5"/>
  <c r="E535" i="5"/>
  <c r="I535" i="5"/>
  <c r="J535" i="5"/>
  <c r="M535" i="5"/>
  <c r="O535" i="5"/>
  <c r="D535" i="5"/>
  <c r="P535" i="5"/>
  <c r="H535" i="5"/>
  <c r="F535" i="5"/>
  <c r="G535" i="5"/>
  <c r="H533" i="5"/>
  <c r="L533" i="5"/>
  <c r="M533" i="5"/>
  <c r="D533" i="5"/>
  <c r="C533" i="5"/>
  <c r="K533" i="5"/>
  <c r="E533" i="5"/>
  <c r="G533" i="5"/>
  <c r="I533" i="5"/>
  <c r="O533" i="5"/>
  <c r="B533" i="5"/>
  <c r="N533" i="5"/>
  <c r="P533" i="5"/>
  <c r="F533" i="5"/>
  <c r="J533" i="5"/>
  <c r="E424" i="5"/>
  <c r="B424" i="5"/>
  <c r="G424" i="5"/>
  <c r="I424" i="5"/>
  <c r="J424" i="5"/>
  <c r="F424" i="5"/>
  <c r="D424" i="5"/>
  <c r="K424" i="5"/>
  <c r="M424" i="5"/>
  <c r="N424" i="5"/>
  <c r="H424" i="5"/>
  <c r="C424" i="5"/>
  <c r="L424" i="5"/>
  <c r="O424" i="5"/>
  <c r="P424" i="5"/>
  <c r="O386" i="5"/>
  <c r="I386" i="5"/>
  <c r="M386" i="5"/>
  <c r="N386" i="5"/>
  <c r="B386" i="5"/>
  <c r="P386" i="5"/>
  <c r="L386" i="5"/>
  <c r="K386" i="5"/>
  <c r="C386" i="5"/>
  <c r="G386" i="5"/>
  <c r="E386" i="5"/>
  <c r="F386" i="5"/>
  <c r="D386" i="5"/>
  <c r="J386" i="5"/>
  <c r="H386" i="5"/>
  <c r="M383" i="5"/>
  <c r="H383" i="5"/>
  <c r="C383" i="5"/>
  <c r="G383" i="5"/>
  <c r="D383" i="5"/>
  <c r="F383" i="5"/>
  <c r="O383" i="5"/>
  <c r="I383" i="5"/>
  <c r="L383" i="5"/>
  <c r="N383" i="5"/>
  <c r="P383" i="5"/>
  <c r="J383" i="5"/>
  <c r="E383" i="5"/>
  <c r="B383" i="5"/>
  <c r="K383" i="5"/>
  <c r="B344" i="5"/>
  <c r="O344" i="5"/>
  <c r="K344" i="5"/>
  <c r="L344" i="5"/>
  <c r="C344" i="5"/>
  <c r="G344" i="5"/>
  <c r="M344" i="5"/>
  <c r="F344" i="5"/>
  <c r="P344" i="5"/>
  <c r="D344" i="5"/>
  <c r="I344" i="5"/>
  <c r="J344" i="5"/>
  <c r="E344" i="5"/>
  <c r="N344" i="5"/>
  <c r="H344" i="5"/>
  <c r="O336" i="5"/>
  <c r="H336" i="5"/>
  <c r="J336" i="5"/>
  <c r="M336" i="5"/>
  <c r="N336" i="5"/>
  <c r="C336" i="5"/>
  <c r="F336" i="5"/>
  <c r="G336" i="5"/>
  <c r="L336" i="5"/>
  <c r="D336" i="5"/>
  <c r="K336" i="5"/>
  <c r="E336" i="5"/>
  <c r="P336" i="5"/>
  <c r="B336" i="5"/>
  <c r="I336" i="5"/>
  <c r="K326" i="5"/>
  <c r="D326" i="5"/>
  <c r="N326" i="5"/>
  <c r="H326" i="5"/>
  <c r="I326" i="5"/>
  <c r="F326" i="5"/>
  <c r="B326" i="5"/>
  <c r="P326" i="5"/>
  <c r="J326" i="5"/>
  <c r="M326" i="5"/>
  <c r="C326" i="5"/>
  <c r="E326" i="5"/>
  <c r="O326" i="5"/>
  <c r="G326" i="5"/>
  <c r="L326" i="5"/>
  <c r="E291" i="5"/>
  <c r="N291" i="5"/>
  <c r="L291" i="5"/>
  <c r="K291" i="5"/>
  <c r="J291" i="5"/>
  <c r="M291" i="5"/>
  <c r="I291" i="5"/>
  <c r="D291" i="5"/>
  <c r="H291" i="5"/>
  <c r="C291" i="5"/>
  <c r="O291" i="5"/>
  <c r="B291" i="5"/>
  <c r="P291" i="5"/>
  <c r="F291" i="5"/>
  <c r="G291" i="5"/>
  <c r="B23" i="2"/>
  <c r="B18" i="2"/>
  <c r="C18" i="2"/>
</calcChain>
</file>

<file path=xl/sharedStrings.xml><?xml version="1.0" encoding="utf-8"?>
<sst xmlns="http://schemas.openxmlformats.org/spreadsheetml/2006/main" count="730" uniqueCount="549">
  <si>
    <t>Schwyz</t>
  </si>
  <si>
    <t>Glarus</t>
  </si>
  <si>
    <t>Schaffhausen</t>
  </si>
  <si>
    <t>Solothurn</t>
  </si>
  <si>
    <t>Bahamas</t>
  </si>
  <si>
    <t>Jura</t>
  </si>
  <si>
    <t>Liechstenstein</t>
  </si>
  <si>
    <t>Belize</t>
  </si>
  <si>
    <t>Code</t>
  </si>
  <si>
    <t>Kanton</t>
  </si>
  <si>
    <t>M</t>
  </si>
  <si>
    <t>F</t>
  </si>
  <si>
    <t>Luzern</t>
  </si>
  <si>
    <t>Nomenklatur der Identifikatortypen</t>
  </si>
  <si>
    <t>Nomenklatur des Geschlechts</t>
  </si>
  <si>
    <t>Nomenklatur der Bildungsinstitutionen</t>
  </si>
  <si>
    <t>Identifikatortyp</t>
  </si>
  <si>
    <t>Sex</t>
  </si>
  <si>
    <t>Jahre im Schuldienst</t>
  </si>
  <si>
    <t>Art des Arbeitsvertrags</t>
  </si>
  <si>
    <t>Personen</t>
  </si>
  <si>
    <t>Tätigkeiten</t>
  </si>
  <si>
    <t>Nomenklatur der Personalkategorien</t>
  </si>
  <si>
    <t>Personalkategorie</t>
  </si>
  <si>
    <t>Lehrkräfte</t>
  </si>
  <si>
    <t>Schulleitungspersonal</t>
  </si>
  <si>
    <t>Nomenklatur der Arbeitsvertragsarten</t>
  </si>
  <si>
    <t>Unbefristeter Arbeitsvertrag</t>
  </si>
  <si>
    <t>Befristeter Arbeitsvertrag</t>
  </si>
  <si>
    <t>Kein Lehrdiplom</t>
  </si>
  <si>
    <t>Code CT</t>
  </si>
  <si>
    <t>Zug</t>
  </si>
  <si>
    <t>Datensatz OK?</t>
  </si>
  <si>
    <t xml:space="preserve"> Kat. Id.</t>
  </si>
  <si>
    <t xml:space="preserve"> Id Schüler/in</t>
  </si>
  <si>
    <t xml:space="preserve"> Sex</t>
  </si>
  <si>
    <t xml:space="preserve"> Geburts-Datum</t>
  </si>
  <si>
    <t xml:space="preserve"> Nationalität</t>
  </si>
  <si>
    <t>Staatenlos</t>
  </si>
  <si>
    <t>Staat unbekannt oder nicht angegeben</t>
  </si>
  <si>
    <t>Pakistan</t>
  </si>
  <si>
    <t>Irak</t>
  </si>
  <si>
    <t>Iran</t>
  </si>
  <si>
    <t>Honduras</t>
  </si>
  <si>
    <t>Liechtenstein</t>
  </si>
  <si>
    <t>Sierra Leone</t>
  </si>
  <si>
    <t>Panama</t>
  </si>
  <si>
    <t>Paraguay</t>
  </si>
  <si>
    <t>Bern</t>
  </si>
  <si>
    <t>Portugal</t>
  </si>
  <si>
    <t>Malawi</t>
  </si>
  <si>
    <t>Mali</t>
  </si>
  <si>
    <t>Moldova</t>
  </si>
  <si>
    <t>Monaco</t>
  </si>
  <si>
    <t>Myanmar</t>
  </si>
  <si>
    <t>Nauru</t>
  </si>
  <si>
    <t>Nicaragua</t>
  </si>
  <si>
    <t>Kiribati</t>
  </si>
  <si>
    <t>AHV Nummer</t>
  </si>
  <si>
    <t>Kantonale Nummer</t>
  </si>
  <si>
    <t>Schweiz</t>
  </si>
  <si>
    <t>Albanien</t>
  </si>
  <si>
    <t>Andorra</t>
  </si>
  <si>
    <t>Belgien</t>
  </si>
  <si>
    <t>Bulgarien</t>
  </si>
  <si>
    <t>Dänemark</t>
  </si>
  <si>
    <t>Deutschland</t>
  </si>
  <si>
    <t>Finnland</t>
  </si>
  <si>
    <t>Frankreich</t>
  </si>
  <si>
    <t>Griechenland</t>
  </si>
  <si>
    <t>Vereinigtes Königreich</t>
  </si>
  <si>
    <t>Irland</t>
  </si>
  <si>
    <t>Island</t>
  </si>
  <si>
    <t>Jugoslawien</t>
  </si>
  <si>
    <t>Luxemburg</t>
  </si>
  <si>
    <t>Malta</t>
  </si>
  <si>
    <t>Niederlande</t>
  </si>
  <si>
    <t>Norwegen</t>
  </si>
  <si>
    <t>Österreich</t>
  </si>
  <si>
    <t>Polen</t>
  </si>
  <si>
    <t>Rumänien</t>
  </si>
  <si>
    <t>San Marino</t>
  </si>
  <si>
    <t>Schweden</t>
  </si>
  <si>
    <t>Spanien</t>
  </si>
  <si>
    <t>Türkei</t>
  </si>
  <si>
    <t>Ungarn</t>
  </si>
  <si>
    <t>Vatikanstadt</t>
  </si>
  <si>
    <t>Zypern</t>
  </si>
  <si>
    <t>Slowakei</t>
  </si>
  <si>
    <t>Serbien</t>
  </si>
  <si>
    <t>Serbien und Montenegro</t>
  </si>
  <si>
    <t>Kroatien</t>
  </si>
  <si>
    <t>Slowenien</t>
  </si>
  <si>
    <t>St. Gallen</t>
  </si>
  <si>
    <t>Obwalden</t>
  </si>
  <si>
    <t>Nidwalden</t>
  </si>
  <si>
    <t>Freiburg</t>
  </si>
  <si>
    <t>Basel-Stadt</t>
  </si>
  <si>
    <t>Basel-Landschaft</t>
  </si>
  <si>
    <t>Appenzell A.Rh.</t>
  </si>
  <si>
    <t>Appenzell I.Rh.</t>
  </si>
  <si>
    <t>Graubünden</t>
  </si>
  <si>
    <t>Aargau</t>
  </si>
  <si>
    <t>Thurgau</t>
  </si>
  <si>
    <t>Waadt</t>
  </si>
  <si>
    <t>Wallis</t>
  </si>
  <si>
    <t>Neuenburg</t>
  </si>
  <si>
    <t>Genf</t>
  </si>
  <si>
    <t>Angola</t>
  </si>
  <si>
    <t>Zürich</t>
  </si>
  <si>
    <t>CH.AHV</t>
  </si>
  <si>
    <t>Nomenklatur der Kanton</t>
  </si>
  <si>
    <t>Bosnien und Herzegowina</t>
  </si>
  <si>
    <t>Montenegro</t>
  </si>
  <si>
    <t>Estland</t>
  </si>
  <si>
    <t>Lettland</t>
  </si>
  <si>
    <t>Litauen</t>
  </si>
  <si>
    <t>Russland</t>
  </si>
  <si>
    <t>Belarus</t>
  </si>
  <si>
    <t>Äquatorialguinea</t>
  </si>
  <si>
    <t>Äthiopien</t>
  </si>
  <si>
    <t>Dschibuti</t>
  </si>
  <si>
    <t>Algerien</t>
  </si>
  <si>
    <t>Botsuana</t>
  </si>
  <si>
    <t>Benin</t>
  </si>
  <si>
    <t>Gabun</t>
  </si>
  <si>
    <t>Gambia</t>
  </si>
  <si>
    <t>Guinea-Bissau</t>
  </si>
  <si>
    <t>Guinea</t>
  </si>
  <si>
    <t>Kamerun</t>
  </si>
  <si>
    <t>Kap Verde</t>
  </si>
  <si>
    <t>Kenia</t>
  </si>
  <si>
    <t>Komoren</t>
  </si>
  <si>
    <t>Kongo (Brazzaville)</t>
  </si>
  <si>
    <t>Kongo (Kinshasa)</t>
  </si>
  <si>
    <t>Liberia</t>
  </si>
  <si>
    <t>Libyen</t>
  </si>
  <si>
    <t>Madagaskar</t>
  </si>
  <si>
    <t>Marokko</t>
  </si>
  <si>
    <t>Mauretanien</t>
  </si>
  <si>
    <t>Mauritius</t>
  </si>
  <si>
    <t>Mosambik</t>
  </si>
  <si>
    <t>Nigeria</t>
  </si>
  <si>
    <t>Simbabwe</t>
  </si>
  <si>
    <t>Ruanda</t>
  </si>
  <si>
    <t>Sambia</t>
  </si>
  <si>
    <t>São Tomé und Príncipe</t>
  </si>
  <si>
    <t>Senegal</t>
  </si>
  <si>
    <t>Seychellen</t>
  </si>
  <si>
    <t>Somalia</t>
  </si>
  <si>
    <t>Südafrika</t>
  </si>
  <si>
    <t>Sudan</t>
  </si>
  <si>
    <t>Namibia</t>
  </si>
  <si>
    <t>Swasiland</t>
  </si>
  <si>
    <t>Tansania</t>
  </si>
  <si>
    <t>Tschad</t>
  </si>
  <si>
    <t>Tunesien</t>
  </si>
  <si>
    <t>Uganda</t>
  </si>
  <si>
    <t>Ägypten</t>
  </si>
  <si>
    <t>Zentralafrikanische Republik</t>
  </si>
  <si>
    <t>Eritrea</t>
  </si>
  <si>
    <t>Westsahara</t>
  </si>
  <si>
    <t>Argentinien</t>
  </si>
  <si>
    <t>Barbados</t>
  </si>
  <si>
    <t>Bolivien</t>
  </si>
  <si>
    <t>Brasilien</t>
  </si>
  <si>
    <t>Chile</t>
  </si>
  <si>
    <t>Dominikanische Republik</t>
  </si>
  <si>
    <t>Ecuador</t>
  </si>
  <si>
    <t>Haiti</t>
  </si>
  <si>
    <t>Jamaika</t>
  </si>
  <si>
    <t>Kanada</t>
  </si>
  <si>
    <t>Kolumbien</t>
  </si>
  <si>
    <t>Kuba</t>
  </si>
  <si>
    <t>Mexiko</t>
  </si>
  <si>
    <t>Peru</t>
  </si>
  <si>
    <t>Trinidad und Tobago</t>
  </si>
  <si>
    <t>Vereinigte Staaten</t>
  </si>
  <si>
    <t>Dominica</t>
  </si>
  <si>
    <t>Grenada</t>
  </si>
  <si>
    <t>Antigua und Barbuda</t>
  </si>
  <si>
    <t>St. Lucia</t>
  </si>
  <si>
    <t>St. Vincent und die Grenadinen</t>
  </si>
  <si>
    <t>St. Kitts und Nevis</t>
  </si>
  <si>
    <t>Bahrain</t>
  </si>
  <si>
    <t>Bhutan</t>
  </si>
  <si>
    <t>Brunei Darussalam</t>
  </si>
  <si>
    <t>Taiwan (Chinesisches Taipei)</t>
  </si>
  <si>
    <t>China</t>
  </si>
  <si>
    <t>Indien</t>
  </si>
  <si>
    <t>Indonesien</t>
  </si>
  <si>
    <t>Israel</t>
  </si>
  <si>
    <t>Japan</t>
  </si>
  <si>
    <t>Jemen</t>
  </si>
  <si>
    <t>Jordanien</t>
  </si>
  <si>
    <t>Kambodscha</t>
  </si>
  <si>
    <t>Katar</t>
  </si>
  <si>
    <t>Kuwait</t>
  </si>
  <si>
    <t>Libanon</t>
  </si>
  <si>
    <t>Malaysia</t>
  </si>
  <si>
    <t>Malediven</t>
  </si>
  <si>
    <t>Mongolei</t>
  </si>
  <si>
    <t>Nepal</t>
  </si>
  <si>
    <t>Korea (Nord-)</t>
  </si>
  <si>
    <t>Vereinigte Arabische Emirate</t>
  </si>
  <si>
    <t>Philippinen</t>
  </si>
  <si>
    <t>Saudi-Arabien</t>
  </si>
  <si>
    <t>Singapur</t>
  </si>
  <si>
    <t>Korea (Süd-)</t>
  </si>
  <si>
    <t>Syrien</t>
  </si>
  <si>
    <t>Thailand</t>
  </si>
  <si>
    <t>Bangladesch</t>
  </si>
  <si>
    <t>Palästina</t>
  </si>
  <si>
    <t>Armenien</t>
  </si>
  <si>
    <t>Aserbaidschan</t>
  </si>
  <si>
    <t>Georgien</t>
  </si>
  <si>
    <t>Kasachstan</t>
  </si>
  <si>
    <t>Kirgisistan</t>
  </si>
  <si>
    <t>Tadschikistan</t>
  </si>
  <si>
    <t>Turkmenistan</t>
  </si>
  <si>
    <t>Usbekistan</t>
  </si>
  <si>
    <t>Australien</t>
  </si>
  <si>
    <t>Neuseeland</t>
  </si>
  <si>
    <t>Papua-Neuguinea</t>
  </si>
  <si>
    <t>Salomoninseln</t>
  </si>
  <si>
    <t>Marshallinseln</t>
  </si>
  <si>
    <t>Mikronesien</t>
  </si>
  <si>
    <t>Palau</t>
  </si>
  <si>
    <t>Bildungsinstitution</t>
  </si>
  <si>
    <t>BI-Typ</t>
  </si>
  <si>
    <t>Nomenklatur der Staatsangehörigkeiten</t>
  </si>
  <si>
    <t>Staatsangehörigkeit</t>
  </si>
  <si>
    <t>Uruguay</t>
  </si>
  <si>
    <t>Vanuatu</t>
  </si>
  <si>
    <t>Venezuela</t>
  </si>
  <si>
    <t>Vietnam</t>
  </si>
  <si>
    <t>Timor-Leste</t>
  </si>
  <si>
    <t>Togo</t>
  </si>
  <si>
    <t>Ghana</t>
  </si>
  <si>
    <t>Burundi</t>
  </si>
  <si>
    <t>Guatemala</t>
  </si>
  <si>
    <t>Guyana</t>
  </si>
  <si>
    <t>Costa Rica</t>
  </si>
  <si>
    <t>Côte d'Ivoire</t>
  </si>
  <si>
    <t>El Salvador</t>
  </si>
  <si>
    <t>Italien</t>
  </si>
  <si>
    <t>Uri</t>
  </si>
  <si>
    <t>Afghanistan</t>
  </si>
  <si>
    <t>Burkina Faso</t>
  </si>
  <si>
    <t>Tessin</t>
  </si>
  <si>
    <t>Tonga</t>
  </si>
  <si>
    <t>Oman</t>
  </si>
  <si>
    <t>Tuvalu</t>
  </si>
  <si>
    <t>Ukraine</t>
  </si>
  <si>
    <t>Sri Lanka</t>
  </si>
  <si>
    <t>Suriname</t>
  </si>
  <si>
    <t>Samoa</t>
  </si>
  <si>
    <t>Niger</t>
  </si>
  <si>
    <t>Kosovo</t>
  </si>
  <si>
    <t>Laos</t>
  </si>
  <si>
    <t>Lesotho</t>
  </si>
  <si>
    <t>Nomenklatur der Diplom / Qualifikationen</t>
  </si>
  <si>
    <t>Diplom / Qualifikationen</t>
  </si>
  <si>
    <t xml:space="preserve"> TKNr</t>
  </si>
  <si>
    <t xml:space="preserve"> PersonalKat</t>
  </si>
  <si>
    <t xml:space="preserve"> Art des Arbeitsvertrags</t>
  </si>
  <si>
    <t xml:space="preserve"> Diplom Qualifikationen</t>
  </si>
  <si>
    <t xml:space="preserve"> Bildungs institution</t>
  </si>
  <si>
    <t xml:space="preserve"> Pensum</t>
  </si>
  <si>
    <t xml:space="preserve"> Basis Vollzeit</t>
  </si>
  <si>
    <t xml:space="preserve"> Schulart</t>
  </si>
  <si>
    <t xml:space="preserve"> Kommentar</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</si>
  <si>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</si>
  <si>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</si>
  <si>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</si>
  <si>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</si>
  <si>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</si>
  <si>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</si>
  <si>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</si>
  <si>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</si>
  <si>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</si>
  <si>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</si>
  <si>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</si>
  <si>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</si>
  <si>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</si>
  <si>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</si>
  <si>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</si>
  <si>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</si>
  <si>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</si>
  <si>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</si>
  <si>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</si>
  <si>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Anzahl Fehler in den Personendaten und Tätigkeiten :</t>
  </si>
  <si>
    <t xml:space="preserve"> Id Person</t>
  </si>
  <si>
    <t>Zusätzliche Bildungsinstitutionen</t>
  </si>
  <si>
    <t>Bildunginstitution</t>
  </si>
  <si>
    <t>Zusätzliche Schularten</t>
  </si>
  <si>
    <t>Name</t>
  </si>
  <si>
    <t>JiS+Age Corresp.</t>
  </si>
  <si>
    <t>Nb</t>
  </si>
  <si>
    <t>Equiv plein-temps</t>
  </si>
  <si>
    <t>Referenzjahr :</t>
  </si>
  <si>
    <t>Anzahl Personen :</t>
  </si>
  <si>
    <t>Anzahl Tätigkeiten :</t>
  </si>
  <si>
    <t>BVZ_min</t>
  </si>
  <si>
    <t>BVZ_max</t>
  </si>
  <si>
    <t>Lehrdiplom, das den Voraussetzungen nicht entspricht</t>
  </si>
  <si>
    <t>Lehrdiplom, das teilweise den Voraussetzungen entspricht</t>
  </si>
  <si>
    <t>Lehrdiplom, das den Voraussetzungen entspricht</t>
  </si>
  <si>
    <t>Ctrl Geb-Datum</t>
  </si>
  <si>
    <t>Vorname</t>
  </si>
  <si>
    <t>Statistische Erhebung des Schulpersonals des Kantons:</t>
  </si>
  <si>
    <t>Statistik der eingegebenen Daten</t>
  </si>
  <si>
    <t>Schulart</t>
  </si>
  <si>
    <t>Bezeichnung der Lieferung :</t>
  </si>
  <si>
    <t>Institution de formation</t>
  </si>
  <si>
    <t>### Schulleitungspersonal ###</t>
  </si>
  <si>
    <t>LOC.ID</t>
  </si>
  <si>
    <t>Lokaler Identifikator</t>
  </si>
  <si>
    <t>CH.BUR</t>
  </si>
  <si>
    <t>Ausländisches Lehrdiplom für ausländische Schulen</t>
  </si>
  <si>
    <t>ID</t>
  </si>
  <si>
    <t>Nomenklatur der Schulart</t>
  </si>
  <si>
    <t>Ctrl BVz Enseign.</t>
  </si>
  <si>
    <t>Ctrl BVz Direction</t>
  </si>
  <si>
    <t>BVZ min</t>
  </si>
  <si>
    <t>BVZ max</t>
  </si>
  <si>
    <t>Corresp. CatPers-Dipl</t>
  </si>
  <si>
    <t>SchArt tertiaire</t>
  </si>
  <si>
    <t>Fidschi</t>
  </si>
  <si>
    <t>Hongkong</t>
  </si>
  <si>
    <t>Macao</t>
  </si>
  <si>
    <t>Südsudan</t>
  </si>
  <si>
    <t>Tibet</t>
  </si>
  <si>
    <t>Zentralserbien</t>
  </si>
  <si>
    <t>Anlehre (Klasse)</t>
  </si>
  <si>
    <t>Berufsmaturität II (Klasse)</t>
  </si>
  <si>
    <t>Fachmittelschule (Klasse)</t>
  </si>
  <si>
    <t>Höhere Berufsbildung: Höhere Fachschule HF (Klasse)</t>
  </si>
  <si>
    <t>MAR nachobligatorisch (Klasse)</t>
  </si>
  <si>
    <t>Basisvollzeit des Schulleitungspersonals</t>
  </si>
  <si>
    <t>Kantonale Grenzen</t>
  </si>
  <si>
    <t>Fachmaturitätsschule (Klasse)</t>
  </si>
  <si>
    <t>Berufliche Grundbildung (Klasse)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</si>
  <si>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</si>
  <si>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</si>
  <si>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</si>
  <si>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</si>
  <si>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</si>
  <si>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</si>
  <si>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</si>
  <si>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</si>
  <si>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</si>
  <si>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</si>
  <si>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</si>
  <si>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</si>
  <si>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</si>
  <si>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</si>
  <si>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</si>
  <si>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</si>
  <si>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</si>
  <si>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</si>
  <si>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</si>
  <si>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</si>
  <si>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</si>
  <si>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</si>
  <si>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</si>
  <si>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</si>
  <si>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</si>
  <si>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</si>
  <si>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</si>
  <si>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Name_der_Schule</t>
  </si>
  <si>
    <t>CT.#kt#</t>
  </si>
  <si>
    <t>Unbekannt</t>
  </si>
  <si>
    <t>Übergangsausbildung Sek. I - Sek. II</t>
  </si>
  <si>
    <t>Sekundarstufe I (erw. Ansprüche) + Sekundarstufe II (MAR nachoblig)</t>
  </si>
  <si>
    <t>Personal für schulische Heilpädagogik</t>
  </si>
  <si>
    <t>Personal für Förderunterricht für fremdsprachige Lernende</t>
  </si>
  <si>
    <t>Personal für Logopädie</t>
  </si>
  <si>
    <t>Personal für Psychomotorik</t>
  </si>
  <si>
    <t>Fachpersonal für weitere pädagogisch-therapeutische Angebote</t>
  </si>
  <si>
    <t>Schulleitungspersonal: Lehrdiplom</t>
  </si>
  <si>
    <t>Schulleitungspersonal: Spezifisches Schulleitungsdiplom</t>
  </si>
  <si>
    <t>Schulleitungspersonal: Allgemeines Managementdiplom</t>
  </si>
  <si>
    <t>Schulleitungspersonal: Anderes Diplom</t>
  </si>
  <si>
    <t>Logopädie, Psychomotorik: Diplom, das den Voraussetzungen entspricht</t>
  </si>
  <si>
    <t>Logopädie, Psychomotorik: Anderes Diplom</t>
  </si>
  <si>
    <t>Sonderpädagogik: alle Stufen (obligatorische Schule)</t>
  </si>
  <si>
    <t>Sonderpädagogik: Vorschule / Kindergarten (HarmoS 1-2)</t>
  </si>
  <si>
    <t>Sonderpädagogik: Primarstufe (HarmoS 3-8)</t>
  </si>
  <si>
    <t>Sonderpädagogik: Sekundarstufe I (HarmoS 9-11)</t>
  </si>
  <si>
    <t>Höhere Berufsbildung: ohne nähere Angabe (Klasse)</t>
  </si>
  <si>
    <t>### Sonderpädagogisches Personal ###</t>
  </si>
  <si>
    <t>### Lehrkräfte, schul. Heilpädagogik, Förderunterricht für Fremdsprachige ###</t>
  </si>
  <si>
    <t>Schulart der Klasse nicht geliefert (SdL)</t>
  </si>
  <si>
    <t>Vorbereitung auf den Berufsabschluss für Erwachsene</t>
  </si>
  <si>
    <t>### Lehrkräfte ###</t>
  </si>
  <si>
    <t>v1.20</t>
  </si>
  <si>
    <t>Nordmazedonien</t>
  </si>
  <si>
    <t>Tschechien</t>
  </si>
  <si>
    <t>Amaranta Kindergarten</t>
  </si>
  <si>
    <t>Big Bear House</t>
  </si>
  <si>
    <t>Curaviva hfk Höhere Fachschule für Kindererziehung</t>
  </si>
  <si>
    <t>Fachmittelschule Kanton Zug</t>
  </si>
  <si>
    <t>Four-Forest Bilingual International School, Zug</t>
  </si>
  <si>
    <t>Gemeinde Baar Schulanlage Allenwinden</t>
  </si>
  <si>
    <t>Gemeinde Baar Schulanlage Dorfmatt</t>
  </si>
  <si>
    <t>Gemeinde Baar Schulanlage Inwil</t>
  </si>
  <si>
    <t>Gemeinde Baar Schulanlage Marktgasse</t>
  </si>
  <si>
    <t>Gemeinde Baar Schulanlage Oberstufenschulhaus Sternmatt II</t>
  </si>
  <si>
    <t>Gemeinde Baar Schulanlage Sennweid OS</t>
  </si>
  <si>
    <t>Gemeinde Baar Schulanlage Sennweid PS</t>
  </si>
  <si>
    <t>Gemeinde Baar Schulanlage Sternmatt I</t>
  </si>
  <si>
    <t>Gemeinde Baar Schulanlage Wiesental</t>
  </si>
  <si>
    <t>Gemeinde Cham Kindergarten Röhrliberg</t>
  </si>
  <si>
    <t>Gemeinde Cham Kindergarten und Primarschule Schulhaus Hagendorn 2</t>
  </si>
  <si>
    <t>Gemeinde Cham Kindergarten und Primarschule Schulhaus Hagendorn 3</t>
  </si>
  <si>
    <t>Gemeinde Cham Kindergarten und Primarschule Schulhaus Kirchbühl I</t>
  </si>
  <si>
    <t>Gemeinde Cham Kindergarten und Primarschule Schulhaus Kirchbühl II</t>
  </si>
  <si>
    <t>Gemeinde Cham Kindergarten und Primarschule Schulhaus Städtli l</t>
  </si>
  <si>
    <t>Gemeinde Cham Kindergarten und Primarschule Schulhaus Städtli ll</t>
  </si>
  <si>
    <t>Gemeinde Cham Oberstufe Schulhaus Röhrliberg I</t>
  </si>
  <si>
    <t>Gemeinde Cham Oberstufe Schulhaus Röhrliberg II</t>
  </si>
  <si>
    <t>Gemeinde Cham Primarschule Schulhaus Niederwil</t>
  </si>
  <si>
    <t>Gemeinde Cham, Rektorat</t>
  </si>
  <si>
    <t>'Gemeinde Hünenberg Schuleinheit Ehret A / Matten</t>
  </si>
  <si>
    <t>'Gemeinde Hünenberg Schuleinheit Ehret B/C</t>
  </si>
  <si>
    <t>Gemeinde Hünenberg Schuleinheit Eichmatt</t>
  </si>
  <si>
    <t>Gemeinde Hünenberg Schuleinheit Kemmatten</t>
  </si>
  <si>
    <t>Gemeinde Hünenberg Schuleinheit Rony</t>
  </si>
  <si>
    <t>Gemeinde Menzingen Kindergarten Sonnengrund</t>
  </si>
  <si>
    <t>Gemeinde Menzingen Kindergarten Sonnhalde</t>
  </si>
  <si>
    <t>Gemeinde Menzingen Schulhaus Dorf Mittelstufe 1</t>
  </si>
  <si>
    <t>Gemeinde Menzingen Schulhaus Eu Unterstufe</t>
  </si>
  <si>
    <t>Gemeinde Menzingen Schulhaus Finstersee Mehrklassige Abteilung</t>
  </si>
  <si>
    <t>Gemeinde Menzingen Schulhaus Marianum Unterstufe</t>
  </si>
  <si>
    <t>Gemeinde Menzingen Schulhaus Ochsenmatt 1 Mittelstufe 2</t>
  </si>
  <si>
    <t>Gemeinde Menzingen Schulhaus Ochsenmatt II, Sekundarstufe I</t>
  </si>
  <si>
    <t>Gemeinde Menzingen, Rektorat</t>
  </si>
  <si>
    <t>Gemeinde Neuheim Schulhaus Chilematt</t>
  </si>
  <si>
    <t>Gemeinde Oberägeri Grundstufe Fischmatt</t>
  </si>
  <si>
    <t>Gemeinde Oberägeri Grundstufe Kirchmatt</t>
  </si>
  <si>
    <t>Gemeinde Oberägeri Oberstufe Schulhaus Hofmatt 2</t>
  </si>
  <si>
    <t>Gemeinde Oberägeri Primarschule Schulhaus Hofmatt 1</t>
  </si>
  <si>
    <t>Gemeinde Oberägeri Primarschule Schulhaus Hofmatt 3</t>
  </si>
  <si>
    <t>Gemeinde Oberägeri Primarschule Schulhaus Morgarten</t>
  </si>
  <si>
    <t>Gemeinde Oberägeri, Rektorat</t>
  </si>
  <si>
    <t>Gemeinde Risch Kindergarten Langmatt</t>
  </si>
  <si>
    <t>Gemeinde Risch Kindergarten Waldegg</t>
  </si>
  <si>
    <t>Gemeinde Risch Oberstufenschulhaus Waldegg</t>
  </si>
  <si>
    <t>Gemeinde Risch Primarschule Schulhaus 1 bis 5</t>
  </si>
  <si>
    <t>Gemeinde Risch Primarschule Schulhaus Holzhäusern</t>
  </si>
  <si>
    <t>Gemeinde Risch Primarschule Schulhaus Risch</t>
  </si>
  <si>
    <t>Gemeinde Risch, Rektorat</t>
  </si>
  <si>
    <t>Gemeinde Steinhausen Oberstufe Schulanlage Feldheim</t>
  </si>
  <si>
    <t>Gemeinde Steinhausen Primarschule Schulanlage Sunnegrund</t>
  </si>
  <si>
    <t>Gemeinde Steinhausen, Rektorat</t>
  </si>
  <si>
    <t>Gemeinde Unterägeri Kindergarten Chlösterli</t>
  </si>
  <si>
    <t>Gemeinde Unterägeri Kindergarten Euwmatt</t>
  </si>
  <si>
    <t>Gemeinde Unterägeri Kindergarten Grossmatt</t>
  </si>
  <si>
    <t>Gemeinde Unterägeri Kindergarten Mühlegasse</t>
  </si>
  <si>
    <t>Gemeinde Unterägeri Kindergarten Pavillon Süd</t>
  </si>
  <si>
    <t>Gemeinde Unterägeri Kindergarten Zimmel</t>
  </si>
  <si>
    <t>Gemeinde Unterägeri Oberstufe Schönenbüel</t>
  </si>
  <si>
    <t>Gemeinde Unterägeri Primarschule Acher</t>
  </si>
  <si>
    <t>Gemeinde Unterägeri, Rektorat</t>
  </si>
  <si>
    <t>Gemeinde Walchwil Kindergarten Sternenmatt Pavillon KG 3</t>
  </si>
  <si>
    <t>Gemeinde Walchwil Kindergärten Sternenmatt Schulhaus KG 1 und KG 2</t>
  </si>
  <si>
    <t>Gemeinde Walchwil Oberstufenschulhaus</t>
  </si>
  <si>
    <t>Gemeinde Walchwil Schulhaus Engelmatt</t>
  </si>
  <si>
    <t>Gemeinde Walchwil Schulhaus Oeltrotten</t>
  </si>
  <si>
    <t>Gemeinde Walchwil, Rektorat</t>
  </si>
  <si>
    <t>GET Marketing- und Kaderschule, Zug</t>
  </si>
  <si>
    <t>Gewerblich-industrielles Bildungszentrum Zug (GIBZ)</t>
  </si>
  <si>
    <t>Heilpädagogisches Zentrum Hagendorn</t>
  </si>
  <si>
    <t>HSO Wirtschaftsschule Schweiz AG, Zweigniederlassung Baar</t>
  </si>
  <si>
    <t>I-B-A Integrations-Brücken-Angebot</t>
  </si>
  <si>
    <t>IBZ Schulen AG</t>
  </si>
  <si>
    <t>Institut Montana Zugerberg</t>
  </si>
  <si>
    <t>Kantonsschule Menzingen</t>
  </si>
  <si>
    <t>Kantonsschule Zug</t>
  </si>
  <si>
    <t>Kaufmännisches Bildungszentrum Zug (KBZ)</t>
  </si>
  <si>
    <t>K-B-A Kombiniertes Brücken-Angebot</t>
  </si>
  <si>
    <t>Kidsworld Zug</t>
  </si>
  <si>
    <t>Landwirtschaftliches Bildungs- u. Beratungszentrum des Kantons Zug</t>
  </si>
  <si>
    <t>Lernort Moosbachhof</t>
  </si>
  <si>
    <t>Paramed AG</t>
  </si>
  <si>
    <t>S-B-A Schulisches Brücken-Angebot</t>
  </si>
  <si>
    <t>Schule Talentia Zug</t>
  </si>
  <si>
    <t>schuLpLus</t>
  </si>
  <si>
    <t>SHI Homöopathie Schule AG</t>
  </si>
  <si>
    <t>Stadtschulen Zug Kindergarten Angelgasse</t>
  </si>
  <si>
    <t>Stadtschulen Zug Kindergarten Daheim</t>
  </si>
  <si>
    <t>Stadtschulen Zug Kindergarten Fuchsloch</t>
  </si>
  <si>
    <t>Stadtschulen Zug Kindergarten Grünring</t>
  </si>
  <si>
    <t>Stadtschulen Zug Kindergarten St. Johannes</t>
  </si>
  <si>
    <t>Stadtschulen Zug Schulhaus Burgbach</t>
  </si>
  <si>
    <t>Stadtschulen Zug Schulhaus Gimenen</t>
  </si>
  <si>
    <t>Stadtschulen Zug Schulhaus Guthirt</t>
  </si>
  <si>
    <t>Stadtschulen Zug Schulhaus Hänggeli</t>
  </si>
  <si>
    <t>Stadtschulen Zug Schulhaus Herti</t>
  </si>
  <si>
    <t>Stadtschulen Zug Schulhaus Kirchmatt</t>
  </si>
  <si>
    <t>Stadtschulen Zug Schulhaus Letzi</t>
  </si>
  <si>
    <t>Stadtschulen Zug Schulhaus Loreto</t>
  </si>
  <si>
    <t>Stadtschulen Zug Schulhaus Oberwil</t>
  </si>
  <si>
    <t>Stadtschulen Zug Schulhaus Riedmatt</t>
  </si>
  <si>
    <t>Stadtschulen Zug Schulzentrum Maria Opferung Heilpädagogische Schule Zug</t>
  </si>
  <si>
    <t>Stadtschulen Zug Tagesschule</t>
  </si>
  <si>
    <t>Stadtschulen Zug, Rektorat</t>
  </si>
  <si>
    <t>Stepping Stones</t>
  </si>
  <si>
    <t>Stiftung Zürcher Sprachheilschule, Unterägeri</t>
  </si>
  <si>
    <t>Andere Sonderklassen (Primarstufe (HarmoS 3-8))</t>
  </si>
  <si>
    <t>Andere Sonderklassen (Sekundarstufe I (HarmoS 9-11))</t>
  </si>
  <si>
    <t>Anglo-American School</t>
  </si>
  <si>
    <t>Ausländisches Programm : obligatorische Schule (HarmoS 1-11) + Sek. II allgemeinbildend</t>
  </si>
  <si>
    <t>Early Years (Preschool/Kindergarten)</t>
  </si>
  <si>
    <t>Einführungsklasse (Primarstufe (HarmoS 3-8))</t>
  </si>
  <si>
    <t>Grundstufe/Basisstufe</t>
  </si>
  <si>
    <t>Gymnasium MAR obligatorisch (Klasse)</t>
  </si>
  <si>
    <t>Gymnasium Orientierung (Klasse)</t>
  </si>
  <si>
    <t>Highschool</t>
  </si>
  <si>
    <t>Höhere Berufsbildung: Berufsprüfung BP, höhere Fachprüfung HFP, andere höhere
Berufsbildungen (Klasse)</t>
  </si>
  <si>
    <t>Kindergarten</t>
  </si>
  <si>
    <t>Klasse für Fremdsprachige (Primarstufe (HarmoS 3-8))</t>
  </si>
  <si>
    <t>Klasse für Fremdsprachige (Sekundarstufe I (HarmoS 9-11))</t>
  </si>
  <si>
    <t>Middle School</t>
  </si>
  <si>
    <t>Primarschule</t>
  </si>
  <si>
    <t>Primary School</t>
  </si>
  <si>
    <t>Sekundar-, Real- und Werkschule (Klasse)</t>
  </si>
  <si>
    <t>Sonderschule : Kindergarten</t>
  </si>
  <si>
    <t>Sonderschule : Kindergarten + Primarstufe</t>
  </si>
  <si>
    <t>Sonderschule : Primarstufe</t>
  </si>
  <si>
    <t>Sonderschule : Sekundarstufe I</t>
  </si>
  <si>
    <t>Sonderschule : alle Stufen (obligatorische Schule)</t>
  </si>
  <si>
    <t>Sonderpädagogik: Vorschule / Kindergarten + Primarstufe (HarmoS 1-8)</t>
  </si>
  <si>
    <t>futura Montessori Tagesschule Baar</t>
  </si>
  <si>
    <t>Gemeinde Neuheim Schulhaus Dorf I</t>
  </si>
  <si>
    <t>Gemeinde Neuheim Schulhaus Dorf II</t>
  </si>
  <si>
    <t>globegarden zug (Industriestr. 13a)</t>
  </si>
  <si>
    <t>globegarden zug (Industriestr. 6)</t>
  </si>
  <si>
    <t>Horbach, Schule für spezifisch Begabte</t>
  </si>
  <si>
    <t>International School of Central Switzerland (ISCS)</t>
  </si>
  <si>
    <t>International School of Zug and Luzern, Baar</t>
  </si>
  <si>
    <t>International School of Zug and Luzern, Hünenberg</t>
  </si>
  <si>
    <t>Kollegium St. Michael Zug</t>
  </si>
  <si>
    <t>Montessori Kindergarten of Zug</t>
  </si>
  <si>
    <t>Privatschule Dr. Bossard</t>
  </si>
  <si>
    <t>SIS Swiss International School Rotkreuz-Zug</t>
  </si>
  <si>
    <t>Sonnenberg Heilpädagogisches Schul- und Beratungszentrum</t>
  </si>
  <si>
    <t>Tagesschule Elementa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</si>
</sst>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yyyy\-mm\-dd;@"/>
  </numFmts>
  <fonts count="17" x14ac:knownFonts="1">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s>
  <fills count="14">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right style="thin">
        <color indexed="22"/>
      </right>
      <top style="medium">
        <color indexed="64"/>
      </top>
      <bottom/>
      <diagonal/>
    </border>
    <border>
      <left style="thin">
        <color indexed="22"/>
      </left>
      <right/>
      <top style="medium">
        <color indexed="64"/>
      </top>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4" fillId="0" borderId="0"/>
  </cellStyleXfs>
  <cellXfs count="170">
    <xf numFmtId="0" fontId="0" fillId="0" borderId="0" xfId="0"/>
    <xf numFmtId="0" fontId="5" fillId="0" borderId="0" xfId="0" applyNumberFormat="1"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2" fillId="0" borderId="0" xfId="0" applyFont="1" applyFill="1" applyAlignment="1" applyProtection="1">
      <alignment vertical="center" wrapText="1"/>
      <protection hidden="1"/>
    </xf>
    <xf numFmtId="0" fontId="2" fillId="0" borderId="0" xfId="0" applyFont="1" applyFill="1" applyBorder="1" applyAlignment="1" applyProtection="1">
      <alignment horizontal="center" vertical="center" wrapText="1"/>
      <protection hidden="1"/>
    </xf>
    <xf numFmtId="1" fontId="8" fillId="2" borderId="1" xfId="0" applyNumberFormat="1"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1" fillId="4" borderId="2" xfId="0" applyFont="1" applyFill="1" applyBorder="1" applyAlignment="1" applyProtection="1">
      <alignment horizontal="center" vertical="center" wrapText="1"/>
      <protection hidden="1"/>
    </xf>
    <xf numFmtId="0" fontId="4" fillId="0" borderId="3" xfId="0" applyFont="1" applyBorder="1" applyAlignment="1" applyProtection="1">
      <alignment horizontal="left"/>
      <protection hidden="1"/>
    </xf>
    <xf numFmtId="164" fontId="4" fillId="0" borderId="3" xfId="0" applyNumberFormat="1" applyFont="1" applyBorder="1" applyAlignment="1" applyProtection="1">
      <alignment horizontal="left"/>
      <protection hidden="1"/>
    </xf>
    <xf numFmtId="0" fontId="3" fillId="0" borderId="3" xfId="0" applyFont="1" applyBorder="1" applyAlignment="1" applyProtection="1">
      <alignment horizontal="left"/>
      <protection hidden="1"/>
    </xf>
    <xf numFmtId="0" fontId="12" fillId="0" borderId="0" xfId="0" applyFont="1" applyProtection="1">
      <protection hidden="1"/>
    </xf>
    <xf numFmtId="0" fontId="12" fillId="0" borderId="4" xfId="0" applyFont="1" applyBorder="1" applyAlignment="1" applyProtection="1">
      <alignment horizontal="left"/>
      <protection hidden="1"/>
    </xf>
    <xf numFmtId="0" fontId="12" fillId="0" borderId="5" xfId="0" applyFont="1" applyBorder="1" applyAlignment="1" applyProtection="1">
      <alignment horizontal="right"/>
      <protection hidden="1"/>
    </xf>
    <xf numFmtId="0" fontId="12"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2"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12" fillId="0" borderId="0" xfId="0" applyFont="1" applyBorder="1" applyAlignment="1" applyProtection="1">
      <alignment horizontal="left"/>
      <protection hidden="1"/>
    </xf>
    <xf numFmtId="0" fontId="12"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12" fillId="5" borderId="0" xfId="0" applyFont="1" applyFill="1" applyProtection="1">
      <protection hidden="1"/>
    </xf>
    <xf numFmtId="0" fontId="12" fillId="5" borderId="5" xfId="0" applyFont="1" applyFill="1" applyBorder="1" applyAlignment="1" applyProtection="1">
      <alignment horizontal="right"/>
      <protection hidden="1"/>
    </xf>
    <xf numFmtId="0" fontId="12" fillId="5" borderId="6" xfId="0" applyFont="1" applyFill="1"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12" fillId="5" borderId="5" xfId="0" applyFont="1" applyFill="1" applyBorder="1" applyAlignment="1" applyProtection="1">
      <alignment horizontal="left"/>
      <protection hidden="1"/>
    </xf>
    <xf numFmtId="0" fontId="0" fillId="5" borderId="7" xfId="0" applyFill="1" applyBorder="1" applyAlignment="1" applyProtection="1">
      <alignment horizontal="left"/>
      <protection hidden="1"/>
    </xf>
    <xf numFmtId="0" fontId="12" fillId="5" borderId="0" xfId="0" applyFont="1" applyFill="1" applyBorder="1" applyAlignment="1" applyProtection="1">
      <alignment horizontal="left"/>
      <protection hidden="1"/>
    </xf>
    <xf numFmtId="0" fontId="12" fillId="5" borderId="0" xfId="0" applyFont="1" applyFill="1" applyBorder="1" applyAlignment="1" applyProtection="1">
      <alignment horizontal="right"/>
      <protection hidden="1"/>
    </xf>
    <xf numFmtId="0" fontId="12" fillId="5" borderId="4" xfId="0" applyFont="1" applyFill="1" applyBorder="1" applyAlignment="1" applyProtection="1">
      <alignment horizontal="left"/>
      <protection hidden="1"/>
    </xf>
    <xf numFmtId="0" fontId="0" fillId="5" borderId="0" xfId="0" applyFill="1" applyBorder="1" applyAlignment="1" applyProtection="1">
      <alignment horizontal="left"/>
      <protection hidden="1"/>
    </xf>
    <xf numFmtId="0" fontId="3" fillId="5" borderId="7" xfId="0" applyFont="1" applyFill="1" applyBorder="1" applyAlignment="1" applyProtection="1">
      <alignment horizontal="right"/>
      <protection hidden="1"/>
    </xf>
    <xf numFmtId="0" fontId="12" fillId="5" borderId="0" xfId="0" applyFont="1" applyFill="1" applyAlignment="1" applyProtection="1">
      <protection hidden="1"/>
    </xf>
    <xf numFmtId="0" fontId="12" fillId="5" borderId="6" xfId="0" applyFont="1" applyFill="1" applyBorder="1" applyAlignment="1" applyProtection="1">
      <protection hidden="1"/>
    </xf>
    <xf numFmtId="0" fontId="0" fillId="5" borderId="8" xfId="0" applyFill="1" applyBorder="1" applyAlignment="1" applyProtection="1">
      <protection hidden="1"/>
    </xf>
    <xf numFmtId="0" fontId="3" fillId="5" borderId="8" xfId="0" applyFont="1" applyFill="1" applyBorder="1" applyAlignment="1" applyProtection="1">
      <protection hidden="1"/>
    </xf>
    <xf numFmtId="49" fontId="4" fillId="3" borderId="1" xfId="0" applyNumberFormat="1" applyFont="1" applyFill="1" applyBorder="1" applyAlignment="1" applyProtection="1">
      <alignment horizontal="right" vertical="center" wrapText="1"/>
      <protection hidden="1"/>
    </xf>
    <xf numFmtId="49" fontId="11" fillId="4" borderId="2" xfId="0" applyNumberFormat="1" applyFont="1" applyFill="1" applyBorder="1" applyAlignment="1" applyProtection="1">
      <alignment horizontal="right" vertical="center" wrapText="1"/>
      <protection hidden="1"/>
    </xf>
    <xf numFmtId="0" fontId="4" fillId="6" borderId="1" xfId="0" applyFont="1" applyFill="1" applyBorder="1" applyAlignment="1" applyProtection="1">
      <alignment horizontal="right" vertical="center" wrapText="1"/>
      <protection hidden="1"/>
    </xf>
    <xf numFmtId="0" fontId="4" fillId="6" borderId="1" xfId="0" applyFont="1" applyFill="1" applyBorder="1" applyAlignment="1" applyProtection="1">
      <alignment horizontal="center" vertical="center" wrapText="1"/>
      <protection hidden="1"/>
    </xf>
    <xf numFmtId="49" fontId="4" fillId="6" borderId="1" xfId="0" applyNumberFormat="1"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9" borderId="14"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right" vertical="center" wrapText="1"/>
      <protection hidden="1"/>
    </xf>
    <xf numFmtId="0" fontId="11" fillId="4" borderId="2"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2"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6" xfId="0" applyFill="1"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3"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4" fillId="0" borderId="0" xfId="0" applyFont="1" applyFill="1" applyAlignment="1" applyProtection="1">
      <alignment horizontal="left"/>
      <protection hidden="1"/>
    </xf>
    <xf numFmtId="0" fontId="3" fillId="0" borderId="0" xfId="0" applyFont="1" applyFill="1" applyProtection="1">
      <protection hidden="1"/>
    </xf>
    <xf numFmtId="0" fontId="3" fillId="0" borderId="0" xfId="0" applyFont="1" applyFill="1" applyAlignment="1" applyProtection="1">
      <alignment horizontal="center"/>
      <protection hidden="1"/>
    </xf>
    <xf numFmtId="0" fontId="3" fillId="0" borderId="0" xfId="0" applyFont="1" applyFill="1" applyAlignment="1" applyProtection="1">
      <alignment horizontal="left"/>
      <protection hidden="1"/>
    </xf>
    <xf numFmtId="0" fontId="11" fillId="4" borderId="17" xfId="0" applyFont="1" applyFill="1" applyBorder="1" applyAlignment="1" applyProtection="1">
      <alignment horizontal="left"/>
      <protection hidden="1"/>
    </xf>
    <xf numFmtId="0" fontId="11" fillId="4" borderId="18" xfId="0" applyFont="1" applyFill="1" applyBorder="1" applyAlignment="1" applyProtection="1">
      <alignment horizontal="right"/>
      <protection hidden="1"/>
    </xf>
    <xf numFmtId="0" fontId="11" fillId="4" borderId="19" xfId="1" applyFont="1" applyFill="1" applyBorder="1" applyAlignment="1" applyProtection="1">
      <alignment horizontal="left"/>
      <protection hidden="1"/>
    </xf>
    <xf numFmtId="0" fontId="3" fillId="0" borderId="20" xfId="0" applyFont="1" applyFill="1" applyBorder="1" applyAlignment="1" applyProtection="1">
      <alignment horizontal="left"/>
      <protection locked="0"/>
    </xf>
    <xf numFmtId="0" fontId="3" fillId="0" borderId="21" xfId="0" applyFont="1" applyFill="1" applyBorder="1" applyAlignment="1" applyProtection="1">
      <alignment horizontal="right"/>
      <protection locked="0"/>
    </xf>
    <xf numFmtId="0" fontId="3" fillId="0" borderId="22" xfId="0" applyFont="1" applyFill="1" applyBorder="1" applyAlignment="1" applyProtection="1">
      <alignment horizontal="left"/>
      <protection locked="0"/>
    </xf>
    <xf numFmtId="0" fontId="3" fillId="0" borderId="0" xfId="0" applyFont="1" applyProtection="1">
      <protection hidden="1"/>
    </xf>
    <xf numFmtId="0" fontId="3" fillId="0" borderId="23" xfId="0" applyFont="1" applyFill="1" applyBorder="1" applyAlignment="1" applyProtection="1">
      <alignment horizontal="left"/>
      <protection locked="0"/>
    </xf>
    <xf numFmtId="0" fontId="3" fillId="0" borderId="24" xfId="0" applyFont="1" applyFill="1" applyBorder="1" applyAlignment="1" applyProtection="1">
      <alignment horizontal="right"/>
      <protection locked="0"/>
    </xf>
    <xf numFmtId="0" fontId="3" fillId="0" borderId="25" xfId="0" applyFont="1" applyFill="1" applyBorder="1" applyAlignment="1" applyProtection="1">
      <alignment horizontal="left"/>
      <protection locked="0"/>
    </xf>
    <xf numFmtId="0" fontId="3" fillId="0" borderId="26" xfId="0" applyFont="1" applyFill="1" applyBorder="1" applyAlignment="1" applyProtection="1">
      <alignment horizontal="left"/>
      <protection locked="0"/>
    </xf>
    <xf numFmtId="0" fontId="3" fillId="0" borderId="27" xfId="0" applyFont="1" applyFill="1" applyBorder="1" applyAlignment="1" applyProtection="1">
      <alignment horizontal="right"/>
      <protection locked="0"/>
    </xf>
    <xf numFmtId="0" fontId="3" fillId="0" borderId="28" xfId="0" applyFont="1" applyFill="1" applyBorder="1" applyAlignment="1" applyProtection="1">
      <alignment horizontal="left"/>
      <protection locked="0"/>
    </xf>
    <xf numFmtId="0" fontId="11" fillId="4" borderId="17" xfId="0" applyFont="1" applyFill="1" applyBorder="1" applyAlignment="1" applyProtection="1">
      <alignment horizontal="right"/>
      <protection hidden="1"/>
    </xf>
    <xf numFmtId="0" fontId="3" fillId="0" borderId="20" xfId="0" applyFont="1" applyFill="1" applyBorder="1" applyProtection="1">
      <protection locked="0"/>
    </xf>
    <xf numFmtId="0" fontId="3" fillId="0" borderId="22" xfId="0" applyFont="1" applyFill="1" applyBorder="1" applyProtection="1">
      <protection locked="0"/>
    </xf>
    <xf numFmtId="0" fontId="3" fillId="0" borderId="23" xfId="0" applyFont="1" applyFill="1" applyBorder="1" applyProtection="1">
      <protection locked="0"/>
    </xf>
    <xf numFmtId="0" fontId="3" fillId="0" borderId="25" xfId="0" applyFont="1" applyFill="1" applyBorder="1" applyProtection="1">
      <protection locked="0"/>
    </xf>
    <xf numFmtId="0" fontId="3" fillId="0" borderId="26" xfId="0" applyFont="1" applyFill="1" applyBorder="1" applyProtection="1">
      <protection locked="0"/>
    </xf>
    <xf numFmtId="0" fontId="3" fillId="0" borderId="28" xfId="0" applyFont="1" applyFill="1" applyBorder="1" applyProtection="1">
      <protection locked="0"/>
    </xf>
    <xf numFmtId="0" fontId="0" fillId="5" borderId="0" xfId="0" applyFill="1" applyAlignment="1" applyProtection="1">
      <alignment horizontal="left"/>
      <protection hidden="1"/>
    </xf>
    <xf numFmtId="0" fontId="4"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Alignment="1" applyProtection="1">
      <protection hidden="1"/>
    </xf>
    <xf numFmtId="0" fontId="0" fillId="5" borderId="0" xfId="0" applyFill="1" applyProtection="1">
      <protection hidden="1"/>
    </xf>
    <xf numFmtId="0" fontId="0" fillId="5" borderId="0" xfId="0" applyFill="1" applyAlignment="1" applyProtection="1">
      <protection hidden="1"/>
    </xf>
    <xf numFmtId="0" fontId="0" fillId="10" borderId="7" xfId="0" applyFill="1" applyBorder="1" applyAlignment="1" applyProtection="1">
      <alignment horizontal="right"/>
      <protection hidden="1"/>
    </xf>
    <xf numFmtId="0" fontId="0" fillId="10" borderId="8" xfId="0" applyFill="1" applyBorder="1" applyAlignment="1" applyProtection="1">
      <alignment horizontal="left"/>
      <protection hidden="1"/>
    </xf>
    <xf numFmtId="0" fontId="0" fillId="0" borderId="0" xfId="0" applyAlignment="1" applyProtection="1">
      <alignment horizontal="left"/>
      <protection hidden="1"/>
    </xf>
    <xf numFmtId="0" fontId="4"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Border="1" applyAlignment="1" applyProtection="1">
      <alignment horizontal="left"/>
      <protection hidden="1"/>
    </xf>
    <xf numFmtId="0" fontId="0" fillId="10"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11" fillId="4" borderId="29" xfId="0" applyFont="1" applyFill="1" applyBorder="1" applyAlignment="1" applyProtection="1">
      <alignment horizontal="center" vertical="center" wrapText="1"/>
      <protection hidden="1"/>
    </xf>
    <xf numFmtId="0" fontId="4" fillId="11" borderId="14"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15" fillId="0" borderId="0" xfId="0" applyFont="1" applyAlignment="1" applyProtection="1">
      <alignment horizontal="right"/>
      <protection hidden="1"/>
    </xf>
    <xf numFmtId="0" fontId="2" fillId="0" borderId="0" xfId="0" applyFont="1" applyAlignment="1" applyProtection="1">
      <alignment horizontal="right"/>
      <protection hidden="1"/>
    </xf>
    <xf numFmtId="0" fontId="0" fillId="0" borderId="4" xfId="0" applyBorder="1" applyAlignment="1" applyProtection="1">
      <alignment horizontal="right"/>
      <protection hidden="1"/>
    </xf>
    <xf numFmtId="0" fontId="12" fillId="0" borderId="30" xfId="0" applyFont="1" applyBorder="1" applyProtection="1">
      <protection hidden="1"/>
    </xf>
    <xf numFmtId="0" fontId="4" fillId="0" borderId="30" xfId="0" applyFont="1" applyBorder="1" applyAlignment="1" applyProtection="1">
      <alignment horizontal="left"/>
      <protection hidden="1"/>
    </xf>
    <xf numFmtId="2" fontId="15" fillId="0" borderId="0" xfId="0" applyNumberFormat="1" applyFont="1" applyAlignment="1" applyProtection="1">
      <alignment horizontal="right"/>
      <protection hidden="1"/>
    </xf>
    <xf numFmtId="0" fontId="4" fillId="12" borderId="9"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protection hidden="1"/>
    </xf>
    <xf numFmtId="0" fontId="0" fillId="0" borderId="16" xfId="0" applyBorder="1" applyAlignment="1" applyProtection="1">
      <alignment horizontal="right"/>
      <protection locked="0"/>
    </xf>
    <xf numFmtId="166" fontId="0" fillId="0" borderId="3" xfId="0" applyNumberFormat="1" applyBorder="1" applyProtection="1">
      <protection hidden="1"/>
    </xf>
    <xf numFmtId="49" fontId="4" fillId="3" borderId="31" xfId="0" applyNumberFormat="1" applyFont="1" applyFill="1" applyBorder="1" applyAlignment="1" applyProtection="1">
      <alignment horizontal="right" vertical="center" wrapText="1"/>
      <protection hidden="1"/>
    </xf>
    <xf numFmtId="0" fontId="0" fillId="2" borderId="12" xfId="0" applyFill="1" applyBorder="1" applyAlignment="1" applyProtection="1">
      <alignment horizontal="right"/>
      <protection hidden="1"/>
    </xf>
    <xf numFmtId="0" fontId="0" fillId="2" borderId="3" xfId="0" applyFill="1" applyBorder="1" applyAlignment="1" applyProtection="1">
      <alignment horizontal="right"/>
      <protection hidden="1"/>
    </xf>
    <xf numFmtId="0" fontId="4" fillId="0" borderId="0" xfId="0" applyFont="1" applyFill="1" applyProtection="1">
      <protection hidden="1"/>
    </xf>
    <xf numFmtId="0" fontId="0" fillId="13" borderId="0" xfId="0" applyFill="1" applyProtection="1">
      <protection hidden="1"/>
    </xf>
    <xf numFmtId="0" fontId="0" fillId="0" borderId="12" xfId="0" applyBorder="1" applyAlignment="1" applyProtection="1">
      <alignment horizontal="center"/>
      <protection hidden="1"/>
    </xf>
    <xf numFmtId="0" fontId="12" fillId="5" borderId="0" xfId="0" applyFont="1" applyFill="1" applyBorder="1" applyProtection="1">
      <protection hidden="1"/>
    </xf>
    <xf numFmtId="0" fontId="3" fillId="5" borderId="0" xfId="0" applyFont="1" applyFill="1" applyBorder="1" applyAlignment="1" applyProtection="1">
      <alignment horizontal="left"/>
      <protection hidden="1"/>
    </xf>
    <xf numFmtId="0" fontId="0" fillId="5" borderId="32" xfId="0" applyFill="1" applyBorder="1" applyAlignment="1" applyProtection="1">
      <alignment horizontal="right"/>
      <protection hidden="1"/>
    </xf>
    <xf numFmtId="0" fontId="0" fillId="5" borderId="33" xfId="0" applyFill="1" applyBorder="1" applyAlignment="1" applyProtection="1">
      <alignment horizontal="left"/>
      <protection hidden="1"/>
    </xf>
    <xf numFmtId="0" fontId="0" fillId="5" borderId="0" xfId="0" applyFill="1" applyBorder="1" applyProtection="1">
      <protection hidden="1"/>
    </xf>
    <xf numFmtId="0" fontId="3" fillId="0" borderId="12" xfId="0" applyFont="1" applyFill="1" applyBorder="1" applyAlignment="1" applyProtection="1">
      <alignment horizontal="center"/>
      <protection hidden="1"/>
    </xf>
    <xf numFmtId="165" fontId="0" fillId="0" borderId="12" xfId="0" applyNumberFormat="1" applyBorder="1" applyAlignment="1" applyProtection="1">
      <alignment horizontal="center"/>
      <protection hidden="1"/>
    </xf>
    <xf numFmtId="0" fontId="0" fillId="0" borderId="12" xfId="0" applyBorder="1" applyAlignment="1" applyProtection="1">
      <alignment horizontal="right"/>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0" fillId="0" borderId="12" xfId="0" applyBorder="1" applyProtection="1">
      <protection locked="0"/>
    </xf>
    <xf numFmtId="0" fontId="11" fillId="4" borderId="15" xfId="0" applyFont="1" applyFill="1" applyBorder="1" applyAlignment="1" applyProtection="1">
      <alignment horizontal="center" vertical="center" wrapText="1"/>
      <protection hidden="1"/>
    </xf>
    <xf numFmtId="49" fontId="11" fillId="4" borderId="2" xfId="0" applyNumberFormat="1" applyFont="1" applyFill="1" applyBorder="1" applyAlignment="1" applyProtection="1">
      <alignment horizontal="left" vertical="center" wrapText="1"/>
      <protection hidden="1"/>
    </xf>
    <xf numFmtId="0" fontId="11" fillId="4" borderId="34"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left"/>
      <protection hidden="1"/>
    </xf>
    <xf numFmtId="0" fontId="12" fillId="0" borderId="4" xfId="0" applyFont="1" applyBorder="1" applyProtection="1">
      <protection hidden="1"/>
    </xf>
    <xf numFmtId="0" fontId="16" fillId="0" borderId="0" xfId="0" applyFont="1" applyAlignment="1" applyProtection="1">
      <alignment vertical="center" wrapText="1"/>
      <protection hidden="1"/>
    </xf>
    <xf numFmtId="0" fontId="3" fillId="5" borderId="7" xfId="0" applyFont="1" applyFill="1" applyBorder="1" applyAlignment="1" applyProtection="1">
      <alignment horizontal="left"/>
      <protection hidden="1"/>
    </xf>
    <xf numFmtId="0" fontId="0" fillId="5" borderId="36" xfId="0" applyFill="1" applyBorder="1" applyAlignment="1" applyProtection="1">
      <alignment horizontal="right"/>
      <protection hidden="1"/>
    </xf>
    <xf numFmtId="0" fontId="0" fillId="5" borderId="37" xfId="0" applyFill="1" applyBorder="1" applyProtection="1">
      <protection hidden="1"/>
    </xf>
    <xf numFmtId="0" fontId="0" fillId="5" borderId="38" xfId="0" applyFill="1" applyBorder="1" applyAlignment="1" applyProtection="1">
      <alignment horizontal="right"/>
      <protection hidden="1"/>
    </xf>
    <xf numFmtId="0" fontId="0" fillId="5" borderId="39" xfId="0" applyFill="1" applyBorder="1" applyProtection="1">
      <protection hidden="1"/>
    </xf>
    <xf numFmtId="0" fontId="0" fillId="5" borderId="38" xfId="0" applyFill="1" applyBorder="1" applyProtection="1">
      <protection hidden="1"/>
    </xf>
    <xf numFmtId="0" fontId="3" fillId="5" borderId="39"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locked="0" hidden="1"/>
    </xf>
    <xf numFmtId="0" fontId="2" fillId="5" borderId="35" xfId="0" applyFont="1" applyFill="1" applyBorder="1" applyAlignment="1" applyProtection="1">
      <alignment horizontal="center" vertical="center" wrapText="1"/>
      <protection locked="0" hidden="1"/>
    </xf>
    <xf numFmtId="0" fontId="2" fillId="5" borderId="13" xfId="0" applyFont="1" applyFill="1" applyBorder="1" applyAlignment="1" applyProtection="1">
      <alignment horizontal="center" vertical="center" wrapText="1"/>
      <protection locked="0" hidden="1"/>
    </xf>
    <xf numFmtId="0" fontId="2" fillId="5" borderId="31"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hidden="1"/>
    </xf>
  </cellXfs>
  <cellStyles count="2">
    <cellStyle name="Normal" xfId="0" builtinId="0"/>
    <cellStyle name="Normal_SArt" xfId="1"/>
  </cellStyles>
  <dxfs count="67">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81"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xdr:row>
      <xdr:rowOff>0</xdr:rowOff>
    </xdr:from>
    <xdr:to>
      <xdr:col>12</xdr:col>
      <xdr:colOff>66675</xdr:colOff>
      <xdr:row>112</xdr:row>
      <xdr:rowOff>85725</xdr:rowOff>
    </xdr:to>
    <xdr:sp macro="" textlink="">
      <xdr:nvSpPr>
        <xdr:cNvPr id="1026" name="Text Box 2"/>
        <xdr:cNvSpPr txBox="1">
          <a:spLocks noChangeArrowheads="1"/>
        </xdr:cNvSpPr>
      </xdr:nvSpPr>
      <xdr:spPr bwMode="auto">
        <a:xfrm>
          <a:off x="57150" y="1133475"/>
          <a:ext cx="9153525" cy="1708785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Statistik des Schulpersonals.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"Tätigkeit". In diesen Datenblättern müssen die Felder ausgefüllt werden, damit die Exportdatei für die Lieferung an den Kanton bzw. ans BFS in Ordnung ist.</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des Personals einer Schule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2010 für das Schuljahr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Tätigkeitendaten"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Aktivitäten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der Personen, welche in der Schule als Lehrkräfte, als Schulleitungs- oder als sonderpädagogisches Personal tätig sind. Die Werte der folgenden Merkmale müssen für jede Person erfasst werden:</a:t>
          </a:r>
        </a:p>
        <a:p>
          <a:pPr algn="l" rtl="0">
            <a:defRPr sz="1000"/>
          </a:pPr>
          <a:r>
            <a:rPr lang="fr-CH" sz="1000" b="0" i="0" u="none" strike="noStrike" baseline="0">
              <a:solidFill>
                <a:srgbClr val="000000"/>
              </a:solidFill>
              <a:latin typeface="Arial"/>
              <a:cs typeface="Arial"/>
            </a:rPr>
            <a:t>- Name und Vorname können fakultativ für die Kontrolle der entsprechenden Aktivitäten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Staatsangehörigkeit der entsprechenden Person. </a:t>
          </a:r>
        </a:p>
        <a:p>
          <a:pPr algn="l" rtl="0">
            <a:defRPr sz="1000"/>
          </a:pPr>
          <a:r>
            <a:rPr lang="fr-CH" sz="1000" b="0" i="0" u="none" strike="noStrike" baseline="0">
              <a:solidFill>
                <a:srgbClr val="000000"/>
              </a:solidFill>
              <a:latin typeface="Arial"/>
              <a:cs typeface="Arial"/>
            </a:rPr>
            <a:t>- Die Anzahl Jahre im Schuldienst der Person: Falls die Person ausschliesslich als Schulleiter/in beschäftigt ist / war, ist die Anzahl Jahre im Schuldienst gleich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15 Jahre im Schuldienst einer 30 jährigen Person. In diesem Fall müssen die eingegebenen Werte korrigiert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Tätigkeit verbunden und wird nicht mit den anderen Daten übertragen. Es müssen deshalb eine oder mehrere Aktivitäten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Tätigkeit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mehreren Tätigkeiten einer vorher erfassten Person. Die Aktivitäten einer selben Person müssen NICHT zwingend gruppiert erfasst werden. Eine bei der Erfassung vergessene Aktivität kann am Schluss der Liste bei Gelegenheit nachgeführt werden. Die Werte der folgenden Merkmale müssen für jede Tätigkeit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Aktivität erfasst werden soll. Die Namen und Vornamen des Datenblattes "Person" werden automatisch bei der Auswahl der "Id Person" ins Datenblatt "Tätigkeit" übertragen.</a:t>
          </a:r>
        </a:p>
        <a:p>
          <a:pPr algn="l" rtl="0">
            <a:defRPr sz="1000"/>
          </a:pPr>
          <a:r>
            <a:rPr lang="fr-CH" sz="1000" b="0" i="0" u="none" strike="noStrike" baseline="0">
              <a:solidFill>
                <a:srgbClr val="000000"/>
              </a:solidFill>
              <a:latin typeface="Arial"/>
              <a:cs typeface="Arial"/>
            </a:rPr>
            <a:t>- Eine eindeutige Tätigkeitsnummer muss jeder Aktivität pro Person zugewisen werden. Am einfachsten werden die Aktivitäten bei 1 beginnend fortlaufend pro Person nummeriert.</a:t>
          </a:r>
        </a:p>
        <a:p>
          <a:pPr algn="l" rtl="0">
            <a:defRPr sz="1000"/>
          </a:pPr>
          <a:r>
            <a:rPr lang="fr-CH" sz="1000" b="0" i="0" u="none" strike="noStrike" baseline="0">
              <a:solidFill>
                <a:srgbClr val="000000"/>
              </a:solidFill>
              <a:latin typeface="Arial"/>
              <a:cs typeface="Arial"/>
            </a:rPr>
            <a:t>- Danach werden die Merkmale Personalkategorie, Typ des Arbeitsvertrages, Diplom oder Qualifikation bezüglich dieser Aktivität und die Bildungsinstitution, in der die Aktivität erfolgt, erfasst.</a:t>
          </a:r>
        </a:p>
        <a:p>
          <a:pPr algn="l" rtl="0">
            <a:defRPr sz="1000"/>
          </a:pPr>
          <a:r>
            <a:rPr lang="fr-CH" sz="1000" b="0" i="0" u="none" strike="noStrike" baseline="0">
              <a:solidFill>
                <a:srgbClr val="000000"/>
              </a:solidFill>
              <a:latin typeface="Arial"/>
              <a:cs typeface="Arial"/>
            </a:rPr>
            <a:t>- Das Pensum und die Basis Vollzeit werden in ganzen und halben Stunden für das Schulleitungspersonal und in Lektionen für das Lehrpersonal erfasst. Eine Kontrolle wird bezüglich der Übereinstimmung der Basis Vollzeit mit der betreffenden Schulart vorgenommen (siehe Datenblatt "SchArt"). </a:t>
          </a:r>
        </a:p>
        <a:p>
          <a:pPr algn="l" rtl="0">
            <a:defRPr sz="1000"/>
          </a:pPr>
          <a:r>
            <a:rPr lang="fr-CH" sz="1000" b="0" i="0" u="none" strike="noStrike" baseline="0">
              <a:solidFill>
                <a:srgbClr val="000000"/>
              </a:solidFill>
              <a:latin typeface="Arial"/>
              <a:cs typeface="Arial"/>
            </a:rPr>
            <a:t>- Die Schulart muss nur für die Aktivitäten der Lehrpersonen bzw. des sonderpädagogischen Personals angegeben werden. Für das Schulleitungspersonal wird das Feld leer gelassen. Andernfalls wird eine Fehlermeldung generiert.</a:t>
          </a:r>
        </a:p>
        <a:p>
          <a:pPr algn="l" rtl="0">
            <a:defRPr sz="1000"/>
          </a:pPr>
          <a:r>
            <a:rPr lang="fr-CH" sz="1000" b="0" i="0" u="none" strike="noStrike" baseline="0">
              <a:solidFill>
                <a:srgbClr val="000000"/>
              </a:solidFill>
              <a:latin typeface="Arial"/>
              <a:cs typeface="Arial"/>
            </a:rPr>
            <a:t>- Schliesslich kann ein fakultativer Kommentar eingegeben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 und der Schulart, welche für das Schulleitungspersonal nicht ausgefüllt werden muss.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zwischen einem Pensum von 30 Lektionen und einer Basis Vollzeit von maximal 28 Lektionen. In diesem Fall müssen die eingegebenen Werte korrigiert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«SchArtZus» ermöglicht Ihnen, die Schulart zu erfassen, welche nicht in der Liste des Auswahlmenus figuriert. Der entsprechende Code wird Ihnen vom Kanton oder vom BFS mitgeteilt. Wenn diese Eingabe parametrisiert ist, finden Sie diese neue Schulart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p>
      </xdr:txBody>
    </xdr:sp>
    <xdr:clientData/>
  </xdr:twoCellAnchor>
  <xdr:twoCellAnchor editAs="oneCell">
    <xdr:from>
      <xdr:col>3</xdr:col>
      <xdr:colOff>257175</xdr:colOff>
      <xdr:row>0</xdr:row>
      <xdr:rowOff>19050</xdr:rowOff>
    </xdr:from>
    <xdr:to>
      <xdr:col>13</xdr:col>
      <xdr:colOff>133350</xdr:colOff>
      <xdr:row>6</xdr:row>
      <xdr:rowOff>104775</xdr:rowOff>
    </xdr:to>
    <xdr:pic>
      <xdr:nvPicPr>
        <xdr:cNvPr id="1183" name="Picture 3"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1905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57"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2438400</xdr:colOff>
      <xdr:row>0</xdr:row>
      <xdr:rowOff>0</xdr:rowOff>
    </xdr:from>
    <xdr:to>
      <xdr:col>7</xdr:col>
      <xdr:colOff>581025</xdr:colOff>
      <xdr:row>6</xdr:row>
      <xdr:rowOff>85725</xdr:rowOff>
    </xdr:to>
    <xdr:pic>
      <xdr:nvPicPr>
        <xdr:cNvPr id="2158"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209550</xdr:colOff>
      <xdr:row>4</xdr:row>
      <xdr:rowOff>85725</xdr:rowOff>
    </xdr:to>
    <xdr:pic>
      <xdr:nvPicPr>
        <xdr:cNvPr id="3232"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0</xdr:row>
      <xdr:rowOff>38100</xdr:rowOff>
    </xdr:from>
    <xdr:to>
      <xdr:col>22</xdr:col>
      <xdr:colOff>428625</xdr:colOff>
      <xdr:row>6</xdr:row>
      <xdr:rowOff>123825</xdr:rowOff>
    </xdr:to>
    <xdr:pic>
      <xdr:nvPicPr>
        <xdr:cNvPr id="3233"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381000</xdr:colOff>
      <xdr:row>4</xdr:row>
      <xdr:rowOff>85725</xdr:rowOff>
    </xdr:to>
    <xdr:pic>
      <xdr:nvPicPr>
        <xdr:cNvPr id="4244"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0</xdr:row>
      <xdr:rowOff>38100</xdr:rowOff>
    </xdr:from>
    <xdr:to>
      <xdr:col>17</xdr:col>
      <xdr:colOff>2524125</xdr:colOff>
      <xdr:row>6</xdr:row>
      <xdr:rowOff>123825</xdr:rowOff>
    </xdr:to>
    <xdr:pic>
      <xdr:nvPicPr>
        <xdr:cNvPr id="4245"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election activeCell="C3" sqref="C3"/>
    </sheetView>
  </sheetViews>
  <sheetFormatPr baseColWidth="10" defaultRowHeight="12.75" x14ac:dyDescent="0.2"/>
  <sheetData/>
  <sheetProtection sheet="1"/>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1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v>
      </c>
      <c r="B1" s="13"/>
    </row>
    <row r="2" spans="1:2" x14ac:dyDescent="0.2">
      <c r="A2" s="13"/>
      <c r="B2" s="13"/>
    </row>
    <row r="3" spans="1:2" ht="13.5" thickBot="1" x14ac:dyDescent="0.25">
      <c r="A3" s="15" t="s">
        <v>8</v>
      </c>
      <c r="B3" s="16" t="s">
        <v>23</v>
      </c>
    </row>
    <row r="4" spans="1:2" x14ac:dyDescent="0.2">
      <c r="A4" s="17">
        <f>IF(ISBLANK('Nomenklatur komplett'!H4),"-",'Nomenklatur komplett'!H4)</f>
        <v>10</v>
      </c>
      <c r="B4" s="18" t="str">
        <f>IF(ISBLANK('Nomenklatur komplett'!I4),"-",'Nomenklatur komplett'!I4)</f>
        <v>Lehrkräfte</v>
      </c>
    </row>
    <row r="5" spans="1:2" x14ac:dyDescent="0.2">
      <c r="A5" s="17">
        <f>IF(ISBLANK('Nomenklatur komplett'!H5),"-",'Nomenklatur komplett'!H5)</f>
        <v>20</v>
      </c>
      <c r="B5" s="18" t="str">
        <f>IF(ISBLANK('Nomenklatur komplett'!I5),"-",'Nomenklatur komplett'!I5)</f>
        <v>Schulleitungspersonal</v>
      </c>
    </row>
    <row r="6" spans="1:2" x14ac:dyDescent="0.2">
      <c r="A6" s="17">
        <f>IF(ISBLANK('Nomenklatur komplett'!H6),"-",'Nomenklatur komplett'!H6)</f>
        <v>31</v>
      </c>
      <c r="B6" s="18" t="str">
        <f>IF(ISBLANK('Nomenklatur komplett'!I6),"-",'Nomenklatur komplett'!I6)</f>
        <v>Personal für schulische Heilpädagogik</v>
      </c>
    </row>
    <row r="7" spans="1:2" x14ac:dyDescent="0.2">
      <c r="A7" s="17">
        <f>IF(ISBLANK('Nomenklatur komplett'!H7),"-",'Nomenklatur komplett'!H7)</f>
        <v>32</v>
      </c>
      <c r="B7" s="18" t="str">
        <f>IF(ISBLANK('Nomenklatur komplett'!I7),"-",'Nomenklatur komplett'!I7)</f>
        <v>Personal für Förderunterricht für fremdsprachige Lernende</v>
      </c>
    </row>
    <row r="8" spans="1:2" x14ac:dyDescent="0.2">
      <c r="A8" s="17">
        <f>IF(ISBLANK('Nomenklatur komplett'!H8),"-",'Nomenklatur komplett'!H8)</f>
        <v>41</v>
      </c>
      <c r="B8" s="18" t="str">
        <f>IF(ISBLANK('Nomenklatur komplett'!I8),"-",'Nomenklatur komplett'!I8)</f>
        <v>Personal für Logopädie</v>
      </c>
    </row>
    <row r="9" spans="1:2" x14ac:dyDescent="0.2">
      <c r="A9" s="17">
        <f>IF(ISBLANK('Nomenklatur komplett'!H9),"-",'Nomenklatur komplett'!H9)</f>
        <v>42</v>
      </c>
      <c r="B9" s="18" t="str">
        <f>IF(ISBLANK('Nomenklatur komplett'!I9),"-",'Nomenklatur komplett'!I9)</f>
        <v>Personal für Psychomotorik</v>
      </c>
    </row>
    <row r="10" spans="1:2" x14ac:dyDescent="0.2">
      <c r="A10" s="17">
        <f>IF(ISBLANK('Nomenklatur komplett'!H10),"-",'Nomenklatur komplett'!H10)</f>
        <v>43</v>
      </c>
      <c r="B10" s="18" t="str">
        <f>IF(ISBLANK('Nomenklatur komplett'!I10),"-",'Nomenklatur komplett'!I10)</f>
        <v>Fachpersonal für weitere pädagogisch-therapeutische Angebote</v>
      </c>
    </row>
    <row r="11" spans="1:2" x14ac:dyDescent="0.2">
      <c r="A11" s="17" t="str">
        <f>IF(ISBLANK('Nomenklatur komplett'!H11),"-",'Nomenklatur komplett'!H11)</f>
        <v>-</v>
      </c>
      <c r="B11" s="18" t="str">
        <f>IF(ISBLANK('Nomenklatur komplett'!I11),"-",'Nomenklatur komplett'!I11)</f>
        <v>-</v>
      </c>
    </row>
    <row r="12" spans="1:2" x14ac:dyDescent="0.2">
      <c r="A12" s="17" t="str">
        <f>IF(ISBLANK('Nomenklatur komplett'!H12),"-",'Nomenklatur komplett'!H12)</f>
        <v>-</v>
      </c>
      <c r="B12" s="18" t="str">
        <f>IF(ISBLANK('Nomenklatur komplett'!I12),"-",'Nomenklatur komplett'!I12)</f>
        <v>-</v>
      </c>
    </row>
    <row r="13" spans="1:2" x14ac:dyDescent="0.2">
      <c r="A13" s="17" t="str">
        <f>IF(ISBLANK('Nomenklatur komplett'!H13),"-",'Nomenklatur komplett'!H13)</f>
        <v>-</v>
      </c>
      <c r="B13" s="18" t="str">
        <f>IF(ISBLANK('Nomenklatur komplett'!I13),"-",'Nomenklatur komplett'!I13)</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7"/>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26</v>
      </c>
      <c r="B1" s="13"/>
    </row>
    <row r="2" spans="1:2" x14ac:dyDescent="0.2">
      <c r="A2" s="13"/>
      <c r="B2" s="13"/>
    </row>
    <row r="3" spans="1:2" ht="13.5" thickBot="1" x14ac:dyDescent="0.25">
      <c r="A3" s="15" t="s">
        <v>8</v>
      </c>
      <c r="B3" s="16" t="s">
        <v>19</v>
      </c>
    </row>
    <row r="4" spans="1:2" x14ac:dyDescent="0.2">
      <c r="A4" s="17">
        <f>IF(ISBLANK('Nomenklatur komplett'!N4),"-",'Nomenklatur komplett'!N4)</f>
        <v>1</v>
      </c>
      <c r="B4" s="18" t="str">
        <f>IF(ISBLANK('Nomenklatur komplett'!O4),"-",'Nomenklatur komplett'!O4)</f>
        <v>Unbefristeter Arbeitsvertrag</v>
      </c>
    </row>
    <row r="5" spans="1:2" x14ac:dyDescent="0.2">
      <c r="A5" s="17">
        <f>IF(ISBLANK('Nomenklatur komplett'!N5),"-",'Nomenklatur komplett'!N5)</f>
        <v>2</v>
      </c>
      <c r="B5" s="18" t="str">
        <f>IF(ISBLANK('Nomenklatur komplett'!O5),"-",'Nomenklatur komplett'!O5)</f>
        <v>Befristeter Arbeitsvertrag</v>
      </c>
    </row>
    <row r="6" spans="1:2" x14ac:dyDescent="0.2">
      <c r="A6" s="17" t="str">
        <f>IF(ISBLANK('Nomenklatur komplett'!N6),"-",'Nomenklatur komplett'!N6)</f>
        <v>-</v>
      </c>
      <c r="B6" s="18" t="str">
        <f>IF(ISBLANK('Nomenklatur komplett'!O6),"-",'Nomenklatur komplett'!O6)</f>
        <v>-</v>
      </c>
    </row>
    <row r="7" spans="1:2" x14ac:dyDescent="0.2">
      <c r="A7" s="17" t="str">
        <f>IF(ISBLANK('Nomenklatur komplett'!N7),"-",'Nomenklatur komplett'!N7)</f>
        <v>-</v>
      </c>
      <c r="B7" s="18" t="str">
        <f>IF(ISBLANK('Nomenklatur komplett'!O7),"-",'Nomenklatur komplett'!O7)</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21"/>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142.140625" style="59" customWidth="1"/>
    <col min="3" max="16384" width="11.42578125" style="59"/>
  </cols>
  <sheetData>
    <row r="1" spans="1:2" x14ac:dyDescent="0.2">
      <c r="A1" s="13" t="s">
        <v>261</v>
      </c>
      <c r="B1" s="13"/>
    </row>
    <row r="2" spans="1:2" x14ac:dyDescent="0.2">
      <c r="A2" s="13"/>
      <c r="B2" s="13"/>
    </row>
    <row r="3" spans="1:2" ht="13.5" thickBot="1" x14ac:dyDescent="0.25">
      <c r="A3" s="15" t="s">
        <v>8</v>
      </c>
      <c r="B3" s="16" t="s">
        <v>262</v>
      </c>
    </row>
    <row r="4" spans="1:2" x14ac:dyDescent="0.2">
      <c r="A4" s="17">
        <f>IF(ISBLANK('Nomenklatur komplett'!L4),"-",'Nomenklatur komplett'!L4)</f>
        <v>0</v>
      </c>
      <c r="B4" s="18" t="str">
        <f>IF(ISBLANK('Nomenklatur komplett'!M4),"-",'Nomenklatur komplett'!M4)</f>
        <v>### Lehrkräfte, schul. Heilpädagogik, Förderunterricht für Fremdsprachige ###</v>
      </c>
    </row>
    <row r="5" spans="1:2" x14ac:dyDescent="0.2">
      <c r="A5" s="17">
        <f>IF(ISBLANK('Nomenklatur komplett'!L5),"-",'Nomenklatur komplett'!L5)</f>
        <v>11</v>
      </c>
      <c r="B5" s="18" t="str">
        <f>IF(ISBLANK('Nomenklatur komplett'!M5),"-",'Nomenklatur komplett'!M5)</f>
        <v>Lehrdiplom, das den Voraussetzungen entspricht</v>
      </c>
    </row>
    <row r="6" spans="1:2" x14ac:dyDescent="0.2">
      <c r="A6" s="17">
        <f>IF(ISBLANK('Nomenklatur komplett'!L6),"-",'Nomenklatur komplett'!L6)</f>
        <v>12</v>
      </c>
      <c r="B6" s="18" t="str">
        <f>IF(ISBLANK('Nomenklatur komplett'!M6),"-",'Nomenklatur komplett'!M6)</f>
        <v>Lehrdiplom, das teilweise den Voraussetzungen entspricht</v>
      </c>
    </row>
    <row r="7" spans="1:2" x14ac:dyDescent="0.2">
      <c r="A7" s="17">
        <f>IF(ISBLANK('Nomenklatur komplett'!L7),"-",'Nomenklatur komplett'!L7)</f>
        <v>13</v>
      </c>
      <c r="B7" s="18" t="str">
        <f>IF(ISBLANK('Nomenklatur komplett'!M7),"-",'Nomenklatur komplett'!M7)</f>
        <v>Lehrdiplom, das den Voraussetzungen nicht entspricht</v>
      </c>
    </row>
    <row r="8" spans="1:2" x14ac:dyDescent="0.2">
      <c r="A8" s="17">
        <f>IF(ISBLANK('Nomenklatur komplett'!L8),"-",'Nomenklatur komplett'!L8)</f>
        <v>14</v>
      </c>
      <c r="B8" s="18" t="str">
        <f>IF(ISBLANK('Nomenklatur komplett'!M8),"-",'Nomenklatur komplett'!M8)</f>
        <v>Kein Lehrdiplom</v>
      </c>
    </row>
    <row r="9" spans="1:2" x14ac:dyDescent="0.2">
      <c r="A9" s="17">
        <f>IF(ISBLANK('Nomenklatur komplett'!L9),"-",'Nomenklatur komplett'!L9)</f>
        <v>15</v>
      </c>
      <c r="B9" s="18" t="str">
        <f>IF(ISBLANK('Nomenklatur komplett'!M9),"-",'Nomenklatur komplett'!M9)</f>
        <v>Ausländisches Lehrdiplom für ausländische Schulen</v>
      </c>
    </row>
    <row r="10" spans="1:2" x14ac:dyDescent="0.2">
      <c r="A10" s="17">
        <f>IF(ISBLANK('Nomenklatur komplett'!L10),"-",'Nomenklatur komplett'!L10)</f>
        <v>0</v>
      </c>
      <c r="B10" s="18" t="str">
        <f>IF(ISBLANK('Nomenklatur komplett'!M10),"-",'Nomenklatur komplett'!M10)</f>
        <v>### Schulleitungspersonal ###</v>
      </c>
    </row>
    <row r="11" spans="1:2" x14ac:dyDescent="0.2">
      <c r="A11" s="17">
        <f>IF(ISBLANK('Nomenklatur komplett'!L11),"-",'Nomenklatur komplett'!L11)</f>
        <v>21</v>
      </c>
      <c r="B11" s="18" t="str">
        <f>IF(ISBLANK('Nomenklatur komplett'!M11),"-",'Nomenklatur komplett'!M11)</f>
        <v>Schulleitungspersonal: Lehrdiplom</v>
      </c>
    </row>
    <row r="12" spans="1:2" x14ac:dyDescent="0.2">
      <c r="A12" s="17">
        <f>IF(ISBLANK('Nomenklatur komplett'!L12),"-",'Nomenklatur komplett'!L12)</f>
        <v>22</v>
      </c>
      <c r="B12" s="18" t="str">
        <f>IF(ISBLANK('Nomenklatur komplett'!M12),"-",'Nomenklatur komplett'!M12)</f>
        <v>Schulleitungspersonal: Spezifisches Schulleitungsdiplom</v>
      </c>
    </row>
    <row r="13" spans="1:2" x14ac:dyDescent="0.2">
      <c r="A13" s="17">
        <f>IF(ISBLANK('Nomenklatur komplett'!L13),"-",'Nomenklatur komplett'!L13)</f>
        <v>23</v>
      </c>
      <c r="B13" s="18" t="str">
        <f>IF(ISBLANK('Nomenklatur komplett'!M13),"-",'Nomenklatur komplett'!M13)</f>
        <v>Schulleitungspersonal: Allgemeines Managementdiplom</v>
      </c>
    </row>
    <row r="14" spans="1:2" x14ac:dyDescent="0.2">
      <c r="A14" s="17">
        <f>IF(ISBLANK('Nomenklatur komplett'!L14),"-",'Nomenklatur komplett'!L14)</f>
        <v>24</v>
      </c>
      <c r="B14" s="18" t="str">
        <f>IF(ISBLANK('Nomenklatur komplett'!M14),"-",'Nomenklatur komplett'!M14)</f>
        <v>Schulleitungspersonal: Anderes Diplom</v>
      </c>
    </row>
    <row r="15" spans="1:2" x14ac:dyDescent="0.2">
      <c r="A15" s="17">
        <f>IF(ISBLANK('Nomenklatur komplett'!L15),"-",'Nomenklatur komplett'!L15)</f>
        <v>0</v>
      </c>
      <c r="B15" s="18" t="str">
        <f>IF(ISBLANK('Nomenklatur komplett'!M15),"-",'Nomenklatur komplett'!M15)</f>
        <v>### Sonderpädagogisches Personal ###</v>
      </c>
    </row>
    <row r="16" spans="1:2" x14ac:dyDescent="0.2">
      <c r="A16" s="17">
        <f>IF(ISBLANK('Nomenklatur komplett'!L16),"-",'Nomenklatur komplett'!L16)</f>
        <v>31</v>
      </c>
      <c r="B16" s="18" t="str">
        <f>IF(ISBLANK('Nomenklatur komplett'!M16),"-",'Nomenklatur komplett'!M16)</f>
        <v>Logopädie, Psychomotorik: Diplom, das den Voraussetzungen entspricht</v>
      </c>
    </row>
    <row r="17" spans="1:2" x14ac:dyDescent="0.2">
      <c r="A17" s="17">
        <f>IF(ISBLANK('Nomenklatur komplett'!L17),"-",'Nomenklatur komplett'!L17)</f>
        <v>32</v>
      </c>
      <c r="B17" s="18" t="str">
        <f>IF(ISBLANK('Nomenklatur komplett'!M17),"-",'Nomenklatur komplett'!M17)</f>
        <v>Logopädie, Psychomotorik: Anderes Diplom</v>
      </c>
    </row>
    <row r="18" spans="1:2" x14ac:dyDescent="0.2">
      <c r="A18" s="17" t="str">
        <f>IF(ISBLANK('Nomenklatur komplett'!L18),"-",'Nomenklatur komplett'!L18)</f>
        <v>-</v>
      </c>
      <c r="B18" s="18" t="str">
        <f>IF(ISBLANK('Nomenklatur komplett'!M18),"-",'Nomenklatur komplett'!M18)</f>
        <v>-</v>
      </c>
    </row>
    <row r="19" spans="1:2" x14ac:dyDescent="0.2">
      <c r="A19" s="17" t="str">
        <f>IF(ISBLANK('Nomenklatur komplett'!L19),"-",'Nomenklatur komplett'!L19)</f>
        <v>-</v>
      </c>
      <c r="B19" s="18" t="str">
        <f>IF(ISBLANK('Nomenklatur komplett'!M19),"-",'Nomenklatur komplett'!M19)</f>
        <v>-</v>
      </c>
    </row>
    <row r="20" spans="1:2" x14ac:dyDescent="0.2">
      <c r="A20" s="17" t="str">
        <f>IF(ISBLANK('Nomenklatur komplett'!L20),"-",'Nomenklatur komplett'!L20)</f>
        <v>-</v>
      </c>
      <c r="B20" s="18" t="str">
        <f>IF(ISBLANK('Nomenklatur komplett'!M20),"-",'Nomenklatur komplett'!M20)</f>
        <v>-</v>
      </c>
    </row>
    <row r="21" spans="1:2" x14ac:dyDescent="0.2">
      <c r="A21" s="17" t="str">
        <f>IF(ISBLANK('Nomenklatur komplett'!L21),"-",'Nomenklatur komplett'!L21)</f>
        <v>-</v>
      </c>
      <c r="B21" s="18" t="str">
        <f>IF(ISBLANK('Nomenklatur komplett'!M21),"-",'Nomenklatur komplett'!M21)</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D9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7.28515625" style="25" customWidth="1"/>
    <col min="2" max="2" width="12" style="118" customWidth="1"/>
    <col min="3" max="3" width="48.85546875" style="113" hidden="1" customWidth="1"/>
    <col min="4" max="4" width="79" style="59" customWidth="1"/>
    <col min="5" max="16384" width="11.42578125" style="59"/>
  </cols>
  <sheetData>
    <row r="1" spans="1:4" x14ac:dyDescent="0.2">
      <c r="A1" s="23" t="s">
        <v>15</v>
      </c>
      <c r="B1" s="24"/>
    </row>
    <row r="2" spans="1:4" x14ac:dyDescent="0.2">
      <c r="A2" s="23"/>
      <c r="B2" s="24"/>
      <c r="D2" s="135"/>
    </row>
    <row r="3" spans="1:4" ht="13.5" thickBot="1" x14ac:dyDescent="0.25">
      <c r="A3" s="14" t="s">
        <v>229</v>
      </c>
      <c r="B3" s="15" t="s">
        <v>8</v>
      </c>
      <c r="C3" s="114" t="s">
        <v>228</v>
      </c>
      <c r="D3" s="114" t="s">
        <v>314</v>
      </c>
    </row>
    <row r="4" spans="1:4" x14ac:dyDescent="0.2">
      <c r="A4" s="25" t="str">
        <f>IF(ISBLANK('Nomenklatur komplett'!P4),"-",'Nomenklatur komplett'!P4)</f>
        <v>CH.BUR</v>
      </c>
      <c r="B4" s="17">
        <f>IF(ISBLANK('Nomenklatur komplett'!Q4),"-",'Nomenklatur komplett'!Q4)</f>
        <v>97395411</v>
      </c>
      <c r="C4" s="115" t="str">
        <f>IF(ISBLANK('Nomenklatur komplett'!R4),"-",'Nomenklatur komplett'!R4)</f>
        <v>Amaranta Kindergarten</v>
      </c>
      <c r="D4" s="59" t="str">
        <f>IF(B4="-",B4,TRIM(C4)&amp; " (" &amp;B4&amp;")")</f>
        <v>Amaranta Kindergarten (97395411)</v>
      </c>
    </row>
    <row r="5" spans="1:4" x14ac:dyDescent="0.2">
      <c r="A5" s="25" t="str">
        <f>IF(ISBLANK('Nomenklatur komplett'!P5),"-",'Nomenklatur komplett'!P5)</f>
        <v>CH.BUR</v>
      </c>
      <c r="B5" s="17">
        <f>IF(ISBLANK('Nomenklatur komplett'!Q5),"-",'Nomenklatur komplett'!Q5)</f>
        <v>89071290</v>
      </c>
      <c r="C5" s="115" t="str">
        <f>IF(ISBLANK('Nomenklatur komplett'!R5),"-",'Nomenklatur komplett'!R5)</f>
        <v>Big Bear House</v>
      </c>
      <c r="D5" s="59" t="str">
        <f t="shared" ref="D5:D68" si="0">IF(B5="-",B5,TRIM(C5)&amp; " (" &amp;B5&amp;")")</f>
        <v>Big Bear House (89071290)</v>
      </c>
    </row>
    <row r="6" spans="1:4" x14ac:dyDescent="0.2">
      <c r="A6" s="25" t="str">
        <f>IF(ISBLANK('Nomenklatur komplett'!P6),"-",'Nomenklatur komplett'!P6)</f>
        <v>CH.BUR</v>
      </c>
      <c r="B6" s="17">
        <f>IF(ISBLANK('Nomenklatur komplett'!Q6),"-",'Nomenklatur komplett'!Q6)</f>
        <v>83646127</v>
      </c>
      <c r="C6" s="115" t="str">
        <f>IF(ISBLANK('Nomenklatur komplett'!R6),"-",'Nomenklatur komplett'!R6)</f>
        <v>Curaviva hfk Höhere Fachschule für Kindererziehung</v>
      </c>
      <c r="D6" s="59" t="str">
        <f t="shared" si="0"/>
        <v>Curaviva hfk Höhere Fachschule für Kindererziehung (83646127)</v>
      </c>
    </row>
    <row r="7" spans="1:4" x14ac:dyDescent="0.2">
      <c r="A7" s="25" t="str">
        <f>IF(ISBLANK('Nomenklatur komplett'!P7),"-",'Nomenklatur komplett'!P7)</f>
        <v>CH.BUR</v>
      </c>
      <c r="B7" s="17">
        <f>IF(ISBLANK('Nomenklatur komplett'!Q7),"-",'Nomenklatur komplett'!Q7)</f>
        <v>52463277</v>
      </c>
      <c r="C7" s="115" t="str">
        <f>IF(ISBLANK('Nomenklatur komplett'!R7),"-",'Nomenklatur komplett'!R7)</f>
        <v>Fachmittelschule Kanton Zug</v>
      </c>
      <c r="D7" s="59" t="str">
        <f t="shared" si="0"/>
        <v>Fachmittelschule Kanton Zug (52463277)</v>
      </c>
    </row>
    <row r="8" spans="1:4" x14ac:dyDescent="0.2">
      <c r="A8" s="25" t="str">
        <f>IF(ISBLANK('Nomenklatur komplett'!P8),"-",'Nomenklatur komplett'!P8)</f>
        <v>CH.BUR</v>
      </c>
      <c r="B8" s="17">
        <f>IF(ISBLANK('Nomenklatur komplett'!Q8),"-",'Nomenklatur komplett'!Q8)</f>
        <v>84311574</v>
      </c>
      <c r="C8" s="115" t="str">
        <f>IF(ISBLANK('Nomenklatur komplett'!R8),"-",'Nomenklatur komplett'!R8)</f>
        <v>Four-Forest Bilingual International School, Zug</v>
      </c>
      <c r="D8" s="59" t="str">
        <f t="shared" si="0"/>
        <v>Four-Forest Bilingual International School, Zug (84311574)</v>
      </c>
    </row>
    <row r="9" spans="1:4" x14ac:dyDescent="0.2">
      <c r="A9" s="25" t="str">
        <f>IF(ISBLANK('Nomenklatur komplett'!P9),"-",'Nomenklatur komplett'!P9)</f>
        <v>CH.BUR</v>
      </c>
      <c r="B9" s="17">
        <f>IF(ISBLANK('Nomenklatur komplett'!Q9),"-",'Nomenklatur komplett'!Q9)</f>
        <v>68483539</v>
      </c>
      <c r="C9" s="115" t="str">
        <f>IF(ISBLANK('Nomenklatur komplett'!R9),"-",'Nomenklatur komplett'!R9)</f>
        <v>futura Montessori Tagesschule Baar</v>
      </c>
      <c r="D9" s="59" t="str">
        <f t="shared" si="0"/>
        <v>futura Montessori Tagesschule Baar (68483539)</v>
      </c>
    </row>
    <row r="10" spans="1:4" x14ac:dyDescent="0.2">
      <c r="A10" s="25" t="str">
        <f>IF(ISBLANK('Nomenklatur komplett'!P10),"-",'Nomenklatur komplett'!P10)</f>
        <v>CH.BUR</v>
      </c>
      <c r="B10" s="17">
        <f>IF(ISBLANK('Nomenklatur komplett'!Q10),"-",'Nomenklatur komplett'!Q10)</f>
        <v>52390378</v>
      </c>
      <c r="C10" s="115" t="str">
        <f>IF(ISBLANK('Nomenklatur komplett'!R10),"-",'Nomenklatur komplett'!R10)</f>
        <v>Gemeinde Baar Schulanlage Allenwinden</v>
      </c>
      <c r="D10" s="59" t="str">
        <f t="shared" si="0"/>
        <v>Gemeinde Baar Schulanlage Allenwinden (52390378)</v>
      </c>
    </row>
    <row r="11" spans="1:4" x14ac:dyDescent="0.2">
      <c r="A11" s="25" t="str">
        <f>IF(ISBLANK('Nomenklatur komplett'!P11),"-",'Nomenklatur komplett'!P11)</f>
        <v>CH.BUR</v>
      </c>
      <c r="B11" s="17">
        <f>IF(ISBLANK('Nomenklatur komplett'!Q11),"-",'Nomenklatur komplett'!Q11)</f>
        <v>52390383</v>
      </c>
      <c r="C11" s="115" t="str">
        <f>IF(ISBLANK('Nomenklatur komplett'!R11),"-",'Nomenklatur komplett'!R11)</f>
        <v>Gemeinde Baar Schulanlage Dorfmatt</v>
      </c>
      <c r="D11" s="59" t="str">
        <f t="shared" si="0"/>
        <v>Gemeinde Baar Schulanlage Dorfmatt (52390383)</v>
      </c>
    </row>
    <row r="12" spans="1:4" x14ac:dyDescent="0.2">
      <c r="A12" s="25" t="str">
        <f>IF(ISBLANK('Nomenklatur komplett'!P12),"-",'Nomenklatur komplett'!P12)</f>
        <v>CH.BUR</v>
      </c>
      <c r="B12" s="17">
        <f>IF(ISBLANK('Nomenklatur komplett'!Q12),"-",'Nomenklatur komplett'!Q12)</f>
        <v>52390399</v>
      </c>
      <c r="C12" s="115" t="str">
        <f>IF(ISBLANK('Nomenklatur komplett'!R12),"-",'Nomenklatur komplett'!R12)</f>
        <v>Gemeinde Baar Schulanlage Inwil</v>
      </c>
      <c r="D12" s="59" t="str">
        <f t="shared" si="0"/>
        <v>Gemeinde Baar Schulanlage Inwil (52390399)</v>
      </c>
    </row>
    <row r="13" spans="1:4" x14ac:dyDescent="0.2">
      <c r="A13" s="25" t="str">
        <f>IF(ISBLANK('Nomenklatur komplett'!P13),"-",'Nomenklatur komplett'!P13)</f>
        <v>CH.BUR</v>
      </c>
      <c r="B13" s="17">
        <f>IF(ISBLANK('Nomenklatur komplett'!Q13),"-",'Nomenklatur komplett'!Q13)</f>
        <v>52390404</v>
      </c>
      <c r="C13" s="115" t="str">
        <f>IF(ISBLANK('Nomenklatur komplett'!R13),"-",'Nomenklatur komplett'!R13)</f>
        <v>Gemeinde Baar Schulanlage Marktgasse</v>
      </c>
      <c r="D13" s="59" t="str">
        <f t="shared" si="0"/>
        <v>Gemeinde Baar Schulanlage Marktgasse (52390404)</v>
      </c>
    </row>
    <row r="14" spans="1:4" x14ac:dyDescent="0.2">
      <c r="A14" s="25" t="str">
        <f>IF(ISBLANK('Nomenklatur komplett'!P14),"-",'Nomenklatur komplett'!P14)</f>
        <v>CH.BUR</v>
      </c>
      <c r="B14" s="17">
        <f>IF(ISBLANK('Nomenklatur komplett'!Q14),"-",'Nomenklatur komplett'!Q14)</f>
        <v>52390451</v>
      </c>
      <c r="C14" s="115" t="str">
        <f>IF(ISBLANK('Nomenklatur komplett'!R14),"-",'Nomenklatur komplett'!R14)</f>
        <v>Gemeinde Baar Schulanlage Oberstufenschulhaus Sternmatt II</v>
      </c>
      <c r="D14" s="59" t="str">
        <f t="shared" si="0"/>
        <v>Gemeinde Baar Schulanlage Oberstufenschulhaus Sternmatt II (52390451)</v>
      </c>
    </row>
    <row r="15" spans="1:4" x14ac:dyDescent="0.2">
      <c r="A15" s="25" t="str">
        <f>IF(ISBLANK('Nomenklatur komplett'!P15),"-",'Nomenklatur komplett'!P15)</f>
        <v>CH.BUR</v>
      </c>
      <c r="B15" s="17">
        <f>IF(ISBLANK('Nomenklatur komplett'!Q15),"-",'Nomenklatur komplett'!Q15)</f>
        <v>66561194</v>
      </c>
      <c r="C15" s="115" t="str">
        <f>IF(ISBLANK('Nomenklatur komplett'!R15),"-",'Nomenklatur komplett'!R15)</f>
        <v>Gemeinde Baar Schulanlage Sennweid OS</v>
      </c>
      <c r="D15" s="59" t="str">
        <f t="shared" si="0"/>
        <v>Gemeinde Baar Schulanlage Sennweid OS (66561194)</v>
      </c>
    </row>
    <row r="16" spans="1:4" x14ac:dyDescent="0.2">
      <c r="A16" s="25" t="str">
        <f>IF(ISBLANK('Nomenklatur komplett'!P16),"-",'Nomenklatur komplett'!P16)</f>
        <v>CH.BUR</v>
      </c>
      <c r="B16" s="17">
        <f>IF(ISBLANK('Nomenklatur komplett'!Q16),"-",'Nomenklatur komplett'!Q16)</f>
        <v>65102434</v>
      </c>
      <c r="C16" s="115" t="str">
        <f>IF(ISBLANK('Nomenklatur komplett'!R16),"-",'Nomenklatur komplett'!R16)</f>
        <v>Gemeinde Baar Schulanlage Sennweid PS</v>
      </c>
      <c r="D16" s="59" t="str">
        <f t="shared" si="0"/>
        <v>Gemeinde Baar Schulanlage Sennweid PS (65102434)</v>
      </c>
    </row>
    <row r="17" spans="1:4" x14ac:dyDescent="0.2">
      <c r="A17" s="25" t="str">
        <f>IF(ISBLANK('Nomenklatur komplett'!P17),"-",'Nomenklatur komplett'!P17)</f>
        <v>CH.BUR</v>
      </c>
      <c r="B17" s="17">
        <f>IF(ISBLANK('Nomenklatur komplett'!Q17),"-",'Nomenklatur komplett'!Q17)</f>
        <v>52390446</v>
      </c>
      <c r="C17" s="115" t="str">
        <f>IF(ISBLANK('Nomenklatur komplett'!R17),"-",'Nomenklatur komplett'!R17)</f>
        <v>Gemeinde Baar Schulanlage Sternmatt I</v>
      </c>
      <c r="D17" s="59" t="str">
        <f t="shared" si="0"/>
        <v>Gemeinde Baar Schulanlage Sternmatt I (52390446)</v>
      </c>
    </row>
    <row r="18" spans="1:4" x14ac:dyDescent="0.2">
      <c r="A18" s="25" t="str">
        <f>IF(ISBLANK('Nomenklatur komplett'!P18),"-",'Nomenklatur komplett'!P18)</f>
        <v>CH.BUR</v>
      </c>
      <c r="B18" s="17">
        <f>IF(ISBLANK('Nomenklatur komplett'!Q18),"-",'Nomenklatur komplett'!Q18)</f>
        <v>52390425</v>
      </c>
      <c r="C18" s="115" t="str">
        <f>IF(ISBLANK('Nomenklatur komplett'!R18),"-",'Nomenklatur komplett'!R18)</f>
        <v>Gemeinde Baar Schulanlage Wiesental</v>
      </c>
      <c r="D18" s="59" t="str">
        <f t="shared" si="0"/>
        <v>Gemeinde Baar Schulanlage Wiesental (52390425)</v>
      </c>
    </row>
    <row r="19" spans="1:4" x14ac:dyDescent="0.2">
      <c r="A19" s="25" t="str">
        <f>IF(ISBLANK('Nomenklatur komplett'!P19),"-",'Nomenklatur komplett'!P19)</f>
        <v>CH.BUR</v>
      </c>
      <c r="B19" s="17">
        <f>IF(ISBLANK('Nomenklatur komplett'!Q19),"-",'Nomenklatur komplett'!Q19)</f>
        <v>74628621</v>
      </c>
      <c r="C19" s="115" t="str">
        <f>IF(ISBLANK('Nomenklatur komplett'!R19),"-",'Nomenklatur komplett'!R19)</f>
        <v>Gemeinde Cham Kindergarten Röhrliberg</v>
      </c>
      <c r="D19" s="59" t="str">
        <f t="shared" si="0"/>
        <v>Gemeinde Cham Kindergarten Röhrliberg (74628621)</v>
      </c>
    </row>
    <row r="20" spans="1:4" x14ac:dyDescent="0.2">
      <c r="A20" s="25" t="str">
        <f>IF(ISBLANK('Nomenklatur komplett'!P20),"-",'Nomenklatur komplett'!P20)</f>
        <v>CH.BUR</v>
      </c>
      <c r="B20" s="17">
        <f>IF(ISBLANK('Nomenklatur komplett'!Q20),"-",'Nomenklatur komplett'!Q20)</f>
        <v>74922506</v>
      </c>
      <c r="C20" s="115" t="str">
        <f>IF(ISBLANK('Nomenklatur komplett'!R20),"-",'Nomenklatur komplett'!R20)</f>
        <v>Gemeinde Cham Kindergarten und Primarschule Schulhaus Hagendorn 2</v>
      </c>
      <c r="D20" s="59" t="str">
        <f t="shared" si="0"/>
        <v>Gemeinde Cham Kindergarten und Primarschule Schulhaus Hagendorn 2 (74922506)</v>
      </c>
    </row>
    <row r="21" spans="1:4" x14ac:dyDescent="0.2">
      <c r="A21" s="25" t="str">
        <f>IF(ISBLANK('Nomenklatur komplett'!P21),"-",'Nomenklatur komplett'!P21)</f>
        <v>CH.BUR</v>
      </c>
      <c r="B21" s="17">
        <f>IF(ISBLANK('Nomenklatur komplett'!Q21),"-",'Nomenklatur komplett'!Q21)</f>
        <v>74922511</v>
      </c>
      <c r="C21" s="115" t="str">
        <f>IF(ISBLANK('Nomenklatur komplett'!R21),"-",'Nomenklatur komplett'!R21)</f>
        <v>Gemeinde Cham Kindergarten und Primarschule Schulhaus Hagendorn 3</v>
      </c>
      <c r="D21" s="59" t="str">
        <f t="shared" si="0"/>
        <v>Gemeinde Cham Kindergarten und Primarschule Schulhaus Hagendorn 3 (74922511)</v>
      </c>
    </row>
    <row r="22" spans="1:4" x14ac:dyDescent="0.2">
      <c r="A22" s="25" t="str">
        <f>IF(ISBLANK('Nomenklatur komplett'!P22),"-",'Nomenklatur komplett'!P22)</f>
        <v>CH.BUR</v>
      </c>
      <c r="B22" s="17">
        <f>IF(ISBLANK('Nomenklatur komplett'!Q22),"-",'Nomenklatur komplett'!Q22)</f>
        <v>52390865</v>
      </c>
      <c r="C22" s="115" t="str">
        <f>IF(ISBLANK('Nomenklatur komplett'!R22),"-",'Nomenklatur komplett'!R22)</f>
        <v>Gemeinde Cham Kindergarten und Primarschule Schulhaus Kirchbühl I</v>
      </c>
      <c r="D22" s="59" t="str">
        <f t="shared" si="0"/>
        <v>Gemeinde Cham Kindergarten und Primarschule Schulhaus Kirchbühl I (52390865)</v>
      </c>
    </row>
    <row r="23" spans="1:4" x14ac:dyDescent="0.2">
      <c r="A23" s="25" t="str">
        <f>IF(ISBLANK('Nomenklatur komplett'!P23),"-",'Nomenklatur komplett'!P23)</f>
        <v>CH.BUR</v>
      </c>
      <c r="B23" s="17">
        <f>IF(ISBLANK('Nomenklatur komplett'!Q23),"-",'Nomenklatur komplett'!Q23)</f>
        <v>69950227</v>
      </c>
      <c r="C23" s="115" t="str">
        <f>IF(ISBLANK('Nomenklatur komplett'!R23),"-",'Nomenklatur komplett'!R23)</f>
        <v>Gemeinde Cham Kindergarten und Primarschule Schulhaus Kirchbühl II</v>
      </c>
      <c r="D23" s="59" t="str">
        <f t="shared" si="0"/>
        <v>Gemeinde Cham Kindergarten und Primarschule Schulhaus Kirchbühl II (69950227)</v>
      </c>
    </row>
    <row r="24" spans="1:4" x14ac:dyDescent="0.2">
      <c r="A24" s="25" t="str">
        <f>IF(ISBLANK('Nomenklatur komplett'!P24),"-",'Nomenklatur komplett'!P24)</f>
        <v>CH.BUR</v>
      </c>
      <c r="B24" s="17">
        <f>IF(ISBLANK('Nomenklatur komplett'!Q24),"-",'Nomenklatur komplett'!Q24)</f>
        <v>52390870</v>
      </c>
      <c r="C24" s="115" t="str">
        <f>IF(ISBLANK('Nomenklatur komplett'!R24),"-",'Nomenklatur komplett'!R24)</f>
        <v>Gemeinde Cham Kindergarten und Primarschule Schulhaus Städtli l</v>
      </c>
      <c r="D24" s="59" t="str">
        <f t="shared" si="0"/>
        <v>Gemeinde Cham Kindergarten und Primarschule Schulhaus Städtli l (52390870)</v>
      </c>
    </row>
    <row r="25" spans="1:4" x14ac:dyDescent="0.2">
      <c r="A25" s="25" t="str">
        <f>IF(ISBLANK('Nomenklatur komplett'!P25),"-",'Nomenklatur komplett'!P25)</f>
        <v>CH.BUR</v>
      </c>
      <c r="B25" s="17">
        <f>IF(ISBLANK('Nomenklatur komplett'!Q25),"-",'Nomenklatur komplett'!Q25)</f>
        <v>69567923</v>
      </c>
      <c r="C25" s="115" t="str">
        <f>IF(ISBLANK('Nomenklatur komplett'!R25),"-",'Nomenklatur komplett'!R25)</f>
        <v>Gemeinde Cham Kindergarten und Primarschule Schulhaus Städtli ll</v>
      </c>
      <c r="D25" s="59" t="str">
        <f t="shared" si="0"/>
        <v>Gemeinde Cham Kindergarten und Primarschule Schulhaus Städtli ll (69567923)</v>
      </c>
    </row>
    <row r="26" spans="1:4" x14ac:dyDescent="0.2">
      <c r="A26" s="25" t="str">
        <f>IF(ISBLANK('Nomenklatur komplett'!P26),"-",'Nomenklatur komplett'!P26)</f>
        <v>CH.BUR</v>
      </c>
      <c r="B26" s="17">
        <f>IF(ISBLANK('Nomenklatur komplett'!Q26),"-",'Nomenklatur komplett'!Q26)</f>
        <v>74291074</v>
      </c>
      <c r="C26" s="115" t="str">
        <f>IF(ISBLANK('Nomenklatur komplett'!R26),"-",'Nomenklatur komplett'!R26)</f>
        <v>Gemeinde Cham Oberstufe Schulhaus Röhrliberg I</v>
      </c>
      <c r="D26" s="59" t="str">
        <f t="shared" si="0"/>
        <v>Gemeinde Cham Oberstufe Schulhaus Röhrliberg I (74291074)</v>
      </c>
    </row>
    <row r="27" spans="1:4" x14ac:dyDescent="0.2">
      <c r="A27" s="25" t="str">
        <f>IF(ISBLANK('Nomenklatur komplett'!P27),"-",'Nomenklatur komplett'!P27)</f>
        <v>CH.BUR</v>
      </c>
      <c r="B27" s="17">
        <f>IF(ISBLANK('Nomenklatur komplett'!Q27),"-",'Nomenklatur komplett'!Q27)</f>
        <v>69950269</v>
      </c>
      <c r="C27" s="115" t="str">
        <f>IF(ISBLANK('Nomenklatur komplett'!R27),"-",'Nomenklatur komplett'!R27)</f>
        <v>Gemeinde Cham Oberstufe Schulhaus Röhrliberg II</v>
      </c>
      <c r="D27" s="59" t="str">
        <f t="shared" si="0"/>
        <v>Gemeinde Cham Oberstufe Schulhaus Röhrliberg II (69950269)</v>
      </c>
    </row>
    <row r="28" spans="1:4" x14ac:dyDescent="0.2">
      <c r="A28" s="25" t="str">
        <f>IF(ISBLANK('Nomenklatur komplett'!P28),"-",'Nomenklatur komplett'!P28)</f>
        <v>CH.BUR</v>
      </c>
      <c r="B28" s="17">
        <f>IF(ISBLANK('Nomenklatur komplett'!Q28),"-",'Nomenklatur komplett'!Q28)</f>
        <v>74291053</v>
      </c>
      <c r="C28" s="115" t="str">
        <f>IF(ISBLANK('Nomenklatur komplett'!R28),"-",'Nomenklatur komplett'!R28)</f>
        <v>Gemeinde Cham Primarschule Schulhaus Niederwil</v>
      </c>
      <c r="D28" s="59" t="str">
        <f t="shared" si="0"/>
        <v>Gemeinde Cham Primarschule Schulhaus Niederwil (74291053)</v>
      </c>
    </row>
    <row r="29" spans="1:4" x14ac:dyDescent="0.2">
      <c r="A29" s="25" t="str">
        <f>IF(ISBLANK('Nomenklatur komplett'!P29),"-",'Nomenklatur komplett'!P29)</f>
        <v>CH.BUR</v>
      </c>
      <c r="B29" s="17">
        <f>IF(ISBLANK('Nomenklatur komplett'!Q29),"-",'Nomenklatur komplett'!Q29)</f>
        <v>72511078</v>
      </c>
      <c r="C29" s="115" t="str">
        <f>IF(ISBLANK('Nomenklatur komplett'!R29),"-",'Nomenklatur komplett'!R29)</f>
        <v>Gemeinde Cham, Rektorat</v>
      </c>
      <c r="D29" s="59" t="str">
        <f t="shared" si="0"/>
        <v>Gemeinde Cham, Rektorat (72511078)</v>
      </c>
    </row>
    <row r="30" spans="1:4" x14ac:dyDescent="0.2">
      <c r="A30" s="25" t="str">
        <f>IF(ISBLANK('Nomenklatur komplett'!P30),"-",'Nomenklatur komplett'!P30)</f>
        <v>CH.BUR</v>
      </c>
      <c r="B30" s="17">
        <f>IF(ISBLANK('Nomenklatur komplett'!Q30),"-",'Nomenklatur komplett'!Q30)</f>
        <v>52391209</v>
      </c>
      <c r="C30" s="115" t="str">
        <f>IF(ISBLANK('Nomenklatur komplett'!R30),"-",'Nomenklatur komplett'!R30)</f>
        <v>'Gemeinde Hünenberg Schuleinheit Ehret A / Matten</v>
      </c>
      <c r="D30" s="59" t="str">
        <f t="shared" si="0"/>
        <v>'Gemeinde Hünenberg Schuleinheit Ehret A / Matten (52391209)</v>
      </c>
    </row>
    <row r="31" spans="1:4" x14ac:dyDescent="0.2">
      <c r="A31" s="25" t="str">
        <f>IF(ISBLANK('Nomenklatur komplett'!P31),"-",'Nomenklatur komplett'!P31)</f>
        <v>CH.BUR</v>
      </c>
      <c r="B31" s="17">
        <f>IF(ISBLANK('Nomenklatur komplett'!Q31),"-",'Nomenklatur komplett'!Q31)</f>
        <v>74282897</v>
      </c>
      <c r="C31" s="115" t="str">
        <f>IF(ISBLANK('Nomenklatur komplett'!R31),"-",'Nomenklatur komplett'!R31)</f>
        <v>'Gemeinde Hünenberg Schuleinheit Ehret B/C</v>
      </c>
      <c r="D31" s="59" t="str">
        <f t="shared" si="0"/>
        <v>'Gemeinde Hünenberg Schuleinheit Ehret B/C (74282897)</v>
      </c>
    </row>
    <row r="32" spans="1:4" x14ac:dyDescent="0.2">
      <c r="A32" s="25" t="str">
        <f>IF(ISBLANK('Nomenklatur komplett'!P32),"-",'Nomenklatur komplett'!P32)</f>
        <v>CH.BUR</v>
      </c>
      <c r="B32" s="17">
        <f>IF(ISBLANK('Nomenklatur komplett'!Q32),"-",'Nomenklatur komplett'!Q32)</f>
        <v>73590610</v>
      </c>
      <c r="C32" s="115" t="str">
        <f>IF(ISBLANK('Nomenklatur komplett'!R32),"-",'Nomenklatur komplett'!R32)</f>
        <v>Gemeinde Hünenberg Schuleinheit Eichmatt</v>
      </c>
      <c r="D32" s="59" t="str">
        <f t="shared" si="0"/>
        <v>Gemeinde Hünenberg Schuleinheit Eichmatt (73590610)</v>
      </c>
    </row>
    <row r="33" spans="1:4" x14ac:dyDescent="0.2">
      <c r="A33" s="25" t="str">
        <f>IF(ISBLANK('Nomenklatur komplett'!P33),"-",'Nomenklatur komplett'!P33)</f>
        <v>CH.BUR</v>
      </c>
      <c r="B33" s="17">
        <f>IF(ISBLANK('Nomenklatur komplett'!Q33),"-",'Nomenklatur komplett'!Q33)</f>
        <v>66567421</v>
      </c>
      <c r="C33" s="115" t="str">
        <f>IF(ISBLANK('Nomenklatur komplett'!R33),"-",'Nomenklatur komplett'!R33)</f>
        <v>Gemeinde Hünenberg Schuleinheit Kemmatten</v>
      </c>
      <c r="D33" s="59" t="str">
        <f t="shared" si="0"/>
        <v>Gemeinde Hünenberg Schuleinheit Kemmatten (66567421)</v>
      </c>
    </row>
    <row r="34" spans="1:4" x14ac:dyDescent="0.2">
      <c r="A34" s="25" t="str">
        <f>IF(ISBLANK('Nomenklatur komplett'!P34),"-",'Nomenklatur komplett'!P34)</f>
        <v>CH.BUR</v>
      </c>
      <c r="B34" s="17">
        <f>IF(ISBLANK('Nomenklatur komplett'!Q34),"-",'Nomenklatur komplett'!Q34)</f>
        <v>52391240</v>
      </c>
      <c r="C34" s="115" t="str">
        <f>IF(ISBLANK('Nomenklatur komplett'!R34),"-",'Nomenklatur komplett'!R34)</f>
        <v>Gemeinde Hünenberg Schuleinheit Rony</v>
      </c>
      <c r="D34" s="59" t="str">
        <f t="shared" si="0"/>
        <v>Gemeinde Hünenberg Schuleinheit Rony (52391240)</v>
      </c>
    </row>
    <row r="35" spans="1:4" x14ac:dyDescent="0.2">
      <c r="A35" s="25" t="str">
        <f>IF(ISBLANK('Nomenklatur komplett'!P35),"-",'Nomenklatur komplett'!P35)</f>
        <v>CH.BUR</v>
      </c>
      <c r="B35" s="17">
        <f>IF(ISBLANK('Nomenklatur komplett'!Q35),"-",'Nomenklatur komplett'!Q35)</f>
        <v>52391497</v>
      </c>
      <c r="C35" s="115" t="str">
        <f>IF(ISBLANK('Nomenklatur komplett'!R35),"-",'Nomenklatur komplett'!R35)</f>
        <v>Gemeinde Menzingen Kindergarten Sonnengrund</v>
      </c>
      <c r="D35" s="59" t="str">
        <f t="shared" si="0"/>
        <v>Gemeinde Menzingen Kindergarten Sonnengrund (52391497)</v>
      </c>
    </row>
    <row r="36" spans="1:4" x14ac:dyDescent="0.2">
      <c r="A36" s="25" t="str">
        <f>IF(ISBLANK('Nomenklatur komplett'!P36),"-",'Nomenklatur komplett'!P36)</f>
        <v>CH.BUR</v>
      </c>
      <c r="B36" s="17">
        <f>IF(ISBLANK('Nomenklatur komplett'!Q36),"-",'Nomenklatur komplett'!Q36)</f>
        <v>74922789</v>
      </c>
      <c r="C36" s="115" t="str">
        <f>IF(ISBLANK('Nomenklatur komplett'!R36),"-",'Nomenklatur komplett'!R36)</f>
        <v>Gemeinde Menzingen Kindergarten Sonnhalde</v>
      </c>
      <c r="D36" s="59" t="str">
        <f t="shared" si="0"/>
        <v>Gemeinde Menzingen Kindergarten Sonnhalde (74922789)</v>
      </c>
    </row>
    <row r="37" spans="1:4" x14ac:dyDescent="0.2">
      <c r="A37" s="25" t="str">
        <f>IF(ISBLANK('Nomenklatur komplett'!P37),"-",'Nomenklatur komplett'!P37)</f>
        <v>CH.BUR</v>
      </c>
      <c r="B37" s="17">
        <f>IF(ISBLANK('Nomenklatur komplett'!Q37),"-",'Nomenklatur komplett'!Q37)</f>
        <v>52391413</v>
      </c>
      <c r="C37" s="115" t="str">
        <f>IF(ISBLANK('Nomenklatur komplett'!R37),"-",'Nomenklatur komplett'!R37)</f>
        <v>Gemeinde Menzingen Schulhaus Dorf Mittelstufe 1</v>
      </c>
      <c r="D37" s="59" t="str">
        <f t="shared" si="0"/>
        <v>Gemeinde Menzingen Schulhaus Dorf Mittelstufe 1 (52391413)</v>
      </c>
    </row>
    <row r="38" spans="1:4" x14ac:dyDescent="0.2">
      <c r="A38" s="25" t="str">
        <f>IF(ISBLANK('Nomenklatur komplett'!P38),"-",'Nomenklatur komplett'!P38)</f>
        <v>CH.BUR</v>
      </c>
      <c r="B38" s="17">
        <f>IF(ISBLANK('Nomenklatur komplett'!Q38),"-",'Nomenklatur komplett'!Q38)</f>
        <v>74922768</v>
      </c>
      <c r="C38" s="115" t="str">
        <f>IF(ISBLANK('Nomenklatur komplett'!R38),"-",'Nomenklatur komplett'!R38)</f>
        <v>Gemeinde Menzingen Schulhaus Eu Unterstufe</v>
      </c>
      <c r="D38" s="59" t="str">
        <f t="shared" si="0"/>
        <v>Gemeinde Menzingen Schulhaus Eu Unterstufe (74922768)</v>
      </c>
    </row>
    <row r="39" spans="1:4" x14ac:dyDescent="0.2">
      <c r="A39" s="25" t="str">
        <f>IF(ISBLANK('Nomenklatur komplett'!P39),"-",'Nomenklatur komplett'!P39)</f>
        <v>CH.BUR</v>
      </c>
      <c r="B39" s="17">
        <f>IF(ISBLANK('Nomenklatur komplett'!Q39),"-",'Nomenklatur komplett'!Q39)</f>
        <v>52391502</v>
      </c>
      <c r="C39" s="115" t="str">
        <f>IF(ISBLANK('Nomenklatur komplett'!R39),"-",'Nomenklatur komplett'!R39)</f>
        <v>Gemeinde Menzingen Schulhaus Finstersee Mehrklassige Abteilung</v>
      </c>
      <c r="D39" s="59" t="str">
        <f t="shared" si="0"/>
        <v>Gemeinde Menzingen Schulhaus Finstersee Mehrklassige Abteilung (52391502)</v>
      </c>
    </row>
    <row r="40" spans="1:4" x14ac:dyDescent="0.2">
      <c r="A40" s="25" t="str">
        <f>IF(ISBLANK('Nomenklatur komplett'!P40),"-",'Nomenklatur komplett'!P40)</f>
        <v>CH.BUR</v>
      </c>
      <c r="B40" s="17">
        <f>IF(ISBLANK('Nomenklatur komplett'!Q40),"-",'Nomenklatur komplett'!Q40)</f>
        <v>52391455</v>
      </c>
      <c r="C40" s="115" t="str">
        <f>IF(ISBLANK('Nomenklatur komplett'!R40),"-",'Nomenklatur komplett'!R40)</f>
        <v>Gemeinde Menzingen Schulhaus Marianum Unterstufe</v>
      </c>
      <c r="D40" s="59" t="str">
        <f t="shared" si="0"/>
        <v>Gemeinde Menzingen Schulhaus Marianum Unterstufe (52391455)</v>
      </c>
    </row>
    <row r="41" spans="1:4" x14ac:dyDescent="0.2">
      <c r="A41" s="25" t="str">
        <f>IF(ISBLANK('Nomenklatur komplett'!P41),"-",'Nomenklatur komplett'!P41)</f>
        <v>CH.BUR</v>
      </c>
      <c r="B41" s="17">
        <f>IF(ISBLANK('Nomenklatur komplett'!Q41),"-",'Nomenklatur komplett'!Q41)</f>
        <v>52391460</v>
      </c>
      <c r="C41" s="115" t="str">
        <f>IF(ISBLANK('Nomenklatur komplett'!R41),"-",'Nomenklatur komplett'!R41)</f>
        <v>Gemeinde Menzingen Schulhaus Ochsenmatt 1 Mittelstufe 2</v>
      </c>
      <c r="D41" s="59" t="str">
        <f t="shared" si="0"/>
        <v>Gemeinde Menzingen Schulhaus Ochsenmatt 1 Mittelstufe 2 (52391460)</v>
      </c>
    </row>
    <row r="42" spans="1:4" x14ac:dyDescent="0.2">
      <c r="A42" s="25" t="str">
        <f>IF(ISBLANK('Nomenklatur komplett'!P42),"-",'Nomenklatur komplett'!P42)</f>
        <v>CH.BUR</v>
      </c>
      <c r="B42" s="17">
        <f>IF(ISBLANK('Nomenklatur komplett'!Q42),"-",'Nomenklatur komplett'!Q42)</f>
        <v>52391476</v>
      </c>
      <c r="C42" s="115" t="str">
        <f>IF(ISBLANK('Nomenklatur komplett'!R42),"-",'Nomenklatur komplett'!R42)</f>
        <v>Gemeinde Menzingen Schulhaus Ochsenmatt II, Sekundarstufe I</v>
      </c>
      <c r="D42" s="59" t="str">
        <f t="shared" si="0"/>
        <v>Gemeinde Menzingen Schulhaus Ochsenmatt II, Sekundarstufe I (52391476)</v>
      </c>
    </row>
    <row r="43" spans="1:4" x14ac:dyDescent="0.2">
      <c r="A43" s="25" t="str">
        <f>IF(ISBLANK('Nomenklatur komplett'!P43),"-",'Nomenklatur komplett'!P43)</f>
        <v>CH.BUR</v>
      </c>
      <c r="B43" s="17">
        <f>IF(ISBLANK('Nomenklatur komplett'!Q43),"-",'Nomenklatur komplett'!Q43)</f>
        <v>52391345</v>
      </c>
      <c r="C43" s="115" t="str">
        <f>IF(ISBLANK('Nomenklatur komplett'!R43),"-",'Nomenklatur komplett'!R43)</f>
        <v>Gemeinde Menzingen, Rektorat</v>
      </c>
      <c r="D43" s="59" t="str">
        <f t="shared" si="0"/>
        <v>Gemeinde Menzingen, Rektorat (52391345)</v>
      </c>
    </row>
    <row r="44" spans="1:4" x14ac:dyDescent="0.2">
      <c r="A44" s="25" t="str">
        <f>IF(ISBLANK('Nomenklatur komplett'!P44),"-",'Nomenklatur komplett'!P44)</f>
        <v>CH.BUR</v>
      </c>
      <c r="B44" s="17">
        <f>IF(ISBLANK('Nomenklatur komplett'!Q44),"-",'Nomenklatur komplett'!Q44)</f>
        <v>53145398</v>
      </c>
      <c r="C44" s="115" t="str">
        <f>IF(ISBLANK('Nomenklatur komplett'!R44),"-",'Nomenklatur komplett'!R44)</f>
        <v>Gemeinde Neuheim Schulhaus Chilematt</v>
      </c>
      <c r="D44" s="59" t="str">
        <f t="shared" si="0"/>
        <v>Gemeinde Neuheim Schulhaus Chilematt (53145398)</v>
      </c>
    </row>
    <row r="45" spans="1:4" x14ac:dyDescent="0.2">
      <c r="A45" s="25" t="str">
        <f>IF(ISBLANK('Nomenklatur komplett'!P45),"-",'Nomenklatur komplett'!P45)</f>
        <v>CH.BUR</v>
      </c>
      <c r="B45" s="17">
        <f>IF(ISBLANK('Nomenklatur komplett'!Q45),"-",'Nomenklatur komplett'!Q45)</f>
        <v>53427453</v>
      </c>
      <c r="C45" s="115" t="str">
        <f>IF(ISBLANK('Nomenklatur komplett'!R45),"-",'Nomenklatur komplett'!R45)</f>
        <v>Gemeinde Neuheim Schulhaus Dorf I</v>
      </c>
      <c r="D45" s="59" t="str">
        <f t="shared" si="0"/>
        <v>Gemeinde Neuheim Schulhaus Dorf I (53427453)</v>
      </c>
    </row>
    <row r="46" spans="1:4" x14ac:dyDescent="0.2">
      <c r="A46" s="25" t="str">
        <f>IF(ISBLANK('Nomenklatur komplett'!P46),"-",'Nomenklatur komplett'!P46)</f>
        <v>CH.BUR</v>
      </c>
      <c r="B46" s="17">
        <f>IF(ISBLANK('Nomenklatur komplett'!Q46),"-",'Nomenklatur komplett'!Q46)</f>
        <v>11212222</v>
      </c>
      <c r="C46" s="115" t="str">
        <f>IF(ISBLANK('Nomenklatur komplett'!R46),"-",'Nomenklatur komplett'!R46)</f>
        <v>Gemeinde Neuheim Schulhaus Dorf II</v>
      </c>
      <c r="D46" s="59" t="str">
        <f t="shared" si="0"/>
        <v>Gemeinde Neuheim Schulhaus Dorf II (11212222)</v>
      </c>
    </row>
    <row r="47" spans="1:4" x14ac:dyDescent="0.2">
      <c r="A47" s="25" t="str">
        <f>IF(ISBLANK('Nomenklatur komplett'!P47),"-",'Nomenklatur komplett'!P47)</f>
        <v>CH.BUR</v>
      </c>
      <c r="B47" s="17">
        <f>IF(ISBLANK('Nomenklatur komplett'!Q47),"-",'Nomenklatur komplett'!Q47)</f>
        <v>52391649</v>
      </c>
      <c r="C47" s="115" t="str">
        <f>IF(ISBLANK('Nomenklatur komplett'!R47),"-",'Nomenklatur komplett'!R47)</f>
        <v>Gemeinde Oberägeri Grundstufe Fischmatt</v>
      </c>
      <c r="D47" s="59" t="str">
        <f t="shared" si="0"/>
        <v>Gemeinde Oberägeri Grundstufe Fischmatt (52391649)</v>
      </c>
    </row>
    <row r="48" spans="1:4" x14ac:dyDescent="0.2">
      <c r="A48" s="25" t="str">
        <f>IF(ISBLANK('Nomenklatur komplett'!P48),"-",'Nomenklatur komplett'!P48)</f>
        <v>CH.BUR</v>
      </c>
      <c r="B48" s="17">
        <f>IF(ISBLANK('Nomenklatur komplett'!Q48),"-",'Nomenklatur komplett'!Q48)</f>
        <v>52391654</v>
      </c>
      <c r="C48" s="115" t="str">
        <f>IF(ISBLANK('Nomenklatur komplett'!R48),"-",'Nomenklatur komplett'!R48)</f>
        <v>Gemeinde Oberägeri Grundstufe Kirchmatt</v>
      </c>
      <c r="D48" s="59" t="str">
        <f t="shared" si="0"/>
        <v>Gemeinde Oberägeri Grundstufe Kirchmatt (52391654)</v>
      </c>
    </row>
    <row r="49" spans="1:4" x14ac:dyDescent="0.2">
      <c r="A49" s="25" t="str">
        <f>IF(ISBLANK('Nomenklatur komplett'!P49),"-",'Nomenklatur komplett'!P49)</f>
        <v>CH.BUR</v>
      </c>
      <c r="B49" s="17">
        <f>IF(ISBLANK('Nomenklatur komplett'!Q49),"-",'Nomenklatur komplett'!Q49)</f>
        <v>52391680</v>
      </c>
      <c r="C49" s="115" t="str">
        <f>IF(ISBLANK('Nomenklatur komplett'!R49),"-",'Nomenklatur komplett'!R49)</f>
        <v>Gemeinde Oberägeri Oberstufe Schulhaus Hofmatt 2</v>
      </c>
      <c r="D49" s="59" t="str">
        <f t="shared" si="0"/>
        <v>Gemeinde Oberägeri Oberstufe Schulhaus Hofmatt 2 (52391680)</v>
      </c>
    </row>
    <row r="50" spans="1:4" x14ac:dyDescent="0.2">
      <c r="A50" s="25" t="str">
        <f>IF(ISBLANK('Nomenklatur komplett'!P50),"-",'Nomenklatur komplett'!P50)</f>
        <v>CH.BUR</v>
      </c>
      <c r="B50" s="17">
        <f>IF(ISBLANK('Nomenklatur komplett'!Q50),"-",'Nomenklatur komplett'!Q50)</f>
        <v>52391675</v>
      </c>
      <c r="C50" s="115" t="str">
        <f>IF(ISBLANK('Nomenklatur komplett'!R50),"-",'Nomenklatur komplett'!R50)</f>
        <v>Gemeinde Oberägeri Primarschule Schulhaus Hofmatt 1</v>
      </c>
      <c r="D50" s="59" t="str">
        <f t="shared" si="0"/>
        <v>Gemeinde Oberägeri Primarschule Schulhaus Hofmatt 1 (52391675)</v>
      </c>
    </row>
    <row r="51" spans="1:4" x14ac:dyDescent="0.2">
      <c r="A51" s="25" t="str">
        <f>IF(ISBLANK('Nomenklatur komplett'!P51),"-",'Nomenklatur komplett'!P51)</f>
        <v>CH.BUR</v>
      </c>
      <c r="B51" s="17">
        <f>IF(ISBLANK('Nomenklatur komplett'!Q51),"-",'Nomenklatur komplett'!Q51)</f>
        <v>52391696</v>
      </c>
      <c r="C51" s="115" t="str">
        <f>IF(ISBLANK('Nomenklatur komplett'!R51),"-",'Nomenklatur komplett'!R51)</f>
        <v>Gemeinde Oberägeri Primarschule Schulhaus Hofmatt 3</v>
      </c>
      <c r="D51" s="59" t="str">
        <f t="shared" si="0"/>
        <v>Gemeinde Oberägeri Primarschule Schulhaus Hofmatt 3 (52391696)</v>
      </c>
    </row>
    <row r="52" spans="1:4" x14ac:dyDescent="0.2">
      <c r="A52" s="25" t="str">
        <f>IF(ISBLANK('Nomenklatur komplett'!P52),"-",'Nomenklatur komplett'!P52)</f>
        <v>CH.BUR</v>
      </c>
      <c r="B52" s="17">
        <f>IF(ISBLANK('Nomenklatur komplett'!Q52),"-",'Nomenklatur komplett'!Q52)</f>
        <v>52391701</v>
      </c>
      <c r="C52" s="115" t="str">
        <f>IF(ISBLANK('Nomenklatur komplett'!R52),"-",'Nomenklatur komplett'!R52)</f>
        <v>Gemeinde Oberägeri Primarschule Schulhaus Morgarten</v>
      </c>
      <c r="D52" s="59" t="str">
        <f t="shared" si="0"/>
        <v>Gemeinde Oberägeri Primarschule Schulhaus Morgarten (52391701)</v>
      </c>
    </row>
    <row r="53" spans="1:4" x14ac:dyDescent="0.2">
      <c r="A53" s="25" t="str">
        <f>IF(ISBLANK('Nomenklatur komplett'!P53),"-",'Nomenklatur komplett'!P53)</f>
        <v>CH.BUR</v>
      </c>
      <c r="B53" s="17">
        <f>IF(ISBLANK('Nomenklatur komplett'!Q53),"-",'Nomenklatur komplett'!Q53)</f>
        <v>69443773</v>
      </c>
      <c r="C53" s="115" t="str">
        <f>IF(ISBLANK('Nomenklatur komplett'!R53),"-",'Nomenklatur komplett'!R53)</f>
        <v>Gemeinde Oberägeri, Rektorat</v>
      </c>
      <c r="D53" s="59" t="str">
        <f t="shared" si="0"/>
        <v>Gemeinde Oberägeri, Rektorat (69443773)</v>
      </c>
    </row>
    <row r="54" spans="1:4" x14ac:dyDescent="0.2">
      <c r="A54" s="25" t="str">
        <f>IF(ISBLANK('Nomenklatur komplett'!P54),"-",'Nomenklatur komplett'!P54)</f>
        <v>CH.BUR</v>
      </c>
      <c r="B54" s="17">
        <f>IF(ISBLANK('Nomenklatur komplett'!Q54),"-",'Nomenklatur komplett'!Q54)</f>
        <v>74267637</v>
      </c>
      <c r="C54" s="115" t="str">
        <f>IF(ISBLANK('Nomenklatur komplett'!R54),"-",'Nomenklatur komplett'!R54)</f>
        <v>Gemeinde Risch Kindergarten Langmatt</v>
      </c>
      <c r="D54" s="59" t="str">
        <f t="shared" si="0"/>
        <v>Gemeinde Risch Kindergarten Langmatt (74267637)</v>
      </c>
    </row>
    <row r="55" spans="1:4" x14ac:dyDescent="0.2">
      <c r="A55" s="25" t="str">
        <f>IF(ISBLANK('Nomenklatur komplett'!P55),"-",'Nomenklatur komplett'!P55)</f>
        <v>CH.BUR</v>
      </c>
      <c r="B55" s="17">
        <f>IF(ISBLANK('Nomenklatur komplett'!Q55),"-",'Nomenklatur komplett'!Q55)</f>
        <v>62028525</v>
      </c>
      <c r="C55" s="115" t="str">
        <f>IF(ISBLANK('Nomenklatur komplett'!R55),"-",'Nomenklatur komplett'!R55)</f>
        <v>Gemeinde Risch Kindergarten Waldegg</v>
      </c>
      <c r="D55" s="59" t="str">
        <f t="shared" si="0"/>
        <v>Gemeinde Risch Kindergarten Waldegg (62028525)</v>
      </c>
    </row>
    <row r="56" spans="1:4" x14ac:dyDescent="0.2">
      <c r="A56" s="25" t="str">
        <f>IF(ISBLANK('Nomenklatur komplett'!P56),"-",'Nomenklatur komplett'!P56)</f>
        <v>CH.BUR</v>
      </c>
      <c r="B56" s="17">
        <f>IF(ISBLANK('Nomenklatur komplett'!Q56),"-",'Nomenklatur komplett'!Q56)</f>
        <v>61602660</v>
      </c>
      <c r="C56" s="115" t="str">
        <f>IF(ISBLANK('Nomenklatur komplett'!R56),"-",'Nomenklatur komplett'!R56)</f>
        <v>Gemeinde Risch Oberstufenschulhaus Waldegg</v>
      </c>
      <c r="D56" s="59" t="str">
        <f t="shared" si="0"/>
        <v>Gemeinde Risch Oberstufenschulhaus Waldegg (61602660)</v>
      </c>
    </row>
    <row r="57" spans="1:4" x14ac:dyDescent="0.2">
      <c r="A57" s="25" t="str">
        <f>IF(ISBLANK('Nomenklatur komplett'!P57),"-",'Nomenklatur komplett'!P57)</f>
        <v>CH.BUR</v>
      </c>
      <c r="B57" s="17">
        <f>IF(ISBLANK('Nomenklatur komplett'!Q57),"-",'Nomenklatur komplett'!Q57)</f>
        <v>52392050</v>
      </c>
      <c r="C57" s="115" t="str">
        <f>IF(ISBLANK('Nomenklatur komplett'!R57),"-",'Nomenklatur komplett'!R57)</f>
        <v>Gemeinde Risch Primarschule Schulhaus 1 bis 5</v>
      </c>
      <c r="D57" s="59" t="str">
        <f t="shared" si="0"/>
        <v>Gemeinde Risch Primarschule Schulhaus 1 bis 5 (52392050)</v>
      </c>
    </row>
    <row r="58" spans="1:4" x14ac:dyDescent="0.2">
      <c r="A58" s="25" t="str">
        <f>IF(ISBLANK('Nomenklatur komplett'!P58),"-",'Nomenklatur komplett'!P58)</f>
        <v>CH.BUR</v>
      </c>
      <c r="B58" s="17">
        <f>IF(ISBLANK('Nomenklatur komplett'!Q58),"-",'Nomenklatur komplett'!Q58)</f>
        <v>52392024</v>
      </c>
      <c r="C58" s="115" t="str">
        <f>IF(ISBLANK('Nomenklatur komplett'!R58),"-",'Nomenklatur komplett'!R58)</f>
        <v>Gemeinde Risch Primarschule Schulhaus Holzhäusern</v>
      </c>
      <c r="D58" s="59" t="str">
        <f t="shared" si="0"/>
        <v>Gemeinde Risch Primarschule Schulhaus Holzhäusern (52392024)</v>
      </c>
    </row>
    <row r="59" spans="1:4" x14ac:dyDescent="0.2">
      <c r="A59" s="25" t="str">
        <f>IF(ISBLANK('Nomenklatur komplett'!P59),"-",'Nomenklatur komplett'!P59)</f>
        <v>CH.BUR</v>
      </c>
      <c r="B59" s="17">
        <f>IF(ISBLANK('Nomenklatur komplett'!Q59),"-",'Nomenklatur komplett'!Q59)</f>
        <v>52392045</v>
      </c>
      <c r="C59" s="115" t="str">
        <f>IF(ISBLANK('Nomenklatur komplett'!R59),"-",'Nomenklatur komplett'!R59)</f>
        <v>Gemeinde Risch Primarschule Schulhaus Risch</v>
      </c>
      <c r="D59" s="59" t="str">
        <f t="shared" si="0"/>
        <v>Gemeinde Risch Primarschule Schulhaus Risch (52392045)</v>
      </c>
    </row>
    <row r="60" spans="1:4" x14ac:dyDescent="0.2">
      <c r="A60" s="25" t="str">
        <f>IF(ISBLANK('Nomenklatur komplett'!P60),"-",'Nomenklatur komplett'!P60)</f>
        <v>CH.BUR</v>
      </c>
      <c r="B60" s="17">
        <f>IF(ISBLANK('Nomenklatur komplett'!Q60),"-",'Nomenklatur komplett'!Q60)</f>
        <v>52391832</v>
      </c>
      <c r="C60" s="115" t="str">
        <f>IF(ISBLANK('Nomenklatur komplett'!R60),"-",'Nomenklatur komplett'!R60)</f>
        <v>Gemeinde Risch, Rektorat</v>
      </c>
      <c r="D60" s="59" t="str">
        <f t="shared" si="0"/>
        <v>Gemeinde Risch, Rektorat (52391832)</v>
      </c>
    </row>
    <row r="61" spans="1:4" x14ac:dyDescent="0.2">
      <c r="A61" s="25" t="str">
        <f>IF(ISBLANK('Nomenklatur komplett'!P61),"-",'Nomenklatur komplett'!P61)</f>
        <v>CH.BUR</v>
      </c>
      <c r="B61" s="17">
        <f>IF(ISBLANK('Nomenklatur komplett'!Q61),"-",'Nomenklatur komplett'!Q61)</f>
        <v>52392642</v>
      </c>
      <c r="C61" s="115" t="str">
        <f>IF(ISBLANK('Nomenklatur komplett'!R61),"-",'Nomenklatur komplett'!R61)</f>
        <v>Gemeinde Steinhausen Oberstufe Schulanlage Feldheim</v>
      </c>
      <c r="D61" s="59" t="str">
        <f t="shared" si="0"/>
        <v>Gemeinde Steinhausen Oberstufe Schulanlage Feldheim (52392642)</v>
      </c>
    </row>
    <row r="62" spans="1:4" x14ac:dyDescent="0.2">
      <c r="A62" s="25" t="str">
        <f>IF(ISBLANK('Nomenklatur komplett'!P62),"-",'Nomenklatur komplett'!P62)</f>
        <v>CH.BUR</v>
      </c>
      <c r="B62" s="17">
        <f>IF(ISBLANK('Nomenklatur komplett'!Q62),"-",'Nomenklatur komplett'!Q62)</f>
        <v>52392637</v>
      </c>
      <c r="C62" s="115" t="str">
        <f>IF(ISBLANK('Nomenklatur komplett'!R62),"-",'Nomenklatur komplett'!R62)</f>
        <v>Gemeinde Steinhausen Primarschule Schulanlage Sunnegrund</v>
      </c>
      <c r="D62" s="59" t="str">
        <f t="shared" si="0"/>
        <v>Gemeinde Steinhausen Primarschule Schulanlage Sunnegrund (52392637)</v>
      </c>
    </row>
    <row r="63" spans="1:4" x14ac:dyDescent="0.2">
      <c r="A63" s="25" t="str">
        <f>IF(ISBLANK('Nomenklatur komplett'!P63),"-",'Nomenklatur komplett'!P63)</f>
        <v>CH.BUR</v>
      </c>
      <c r="B63" s="17">
        <f>IF(ISBLANK('Nomenklatur komplett'!Q63),"-",'Nomenklatur komplett'!Q63)</f>
        <v>52392485</v>
      </c>
      <c r="C63" s="115" t="str">
        <f>IF(ISBLANK('Nomenklatur komplett'!R63),"-",'Nomenklatur komplett'!R63)</f>
        <v>Gemeinde Steinhausen, Rektorat</v>
      </c>
      <c r="D63" s="59" t="str">
        <f t="shared" si="0"/>
        <v>Gemeinde Steinhausen, Rektorat (52392485)</v>
      </c>
    </row>
    <row r="64" spans="1:4" x14ac:dyDescent="0.2">
      <c r="A64" s="25" t="str">
        <f>IF(ISBLANK('Nomenklatur komplett'!P64),"-",'Nomenklatur komplett'!P64)</f>
        <v>CH.BUR</v>
      </c>
      <c r="B64" s="17">
        <f>IF(ISBLANK('Nomenklatur komplett'!Q64),"-",'Nomenklatur komplett'!Q64)</f>
        <v>52392883</v>
      </c>
      <c r="C64" s="115" t="str">
        <f>IF(ISBLANK('Nomenklatur komplett'!R64),"-",'Nomenklatur komplett'!R64)</f>
        <v>Gemeinde Unterägeri Kindergarten Chlösterli</v>
      </c>
      <c r="D64" s="59" t="str">
        <f t="shared" si="0"/>
        <v>Gemeinde Unterägeri Kindergarten Chlösterli (52392883)</v>
      </c>
    </row>
    <row r="65" spans="1:4" x14ac:dyDescent="0.2">
      <c r="A65" s="25" t="str">
        <f>IF(ISBLANK('Nomenklatur komplett'!P65),"-",'Nomenklatur komplett'!P65)</f>
        <v>CH.BUR</v>
      </c>
      <c r="B65" s="17">
        <f>IF(ISBLANK('Nomenklatur komplett'!Q65),"-",'Nomenklatur komplett'!Q65)</f>
        <v>52392899</v>
      </c>
      <c r="C65" s="115" t="str">
        <f>IF(ISBLANK('Nomenklatur komplett'!R65),"-",'Nomenklatur komplett'!R65)</f>
        <v>Gemeinde Unterägeri Kindergarten Euwmatt</v>
      </c>
      <c r="D65" s="59" t="str">
        <f t="shared" si="0"/>
        <v>Gemeinde Unterägeri Kindergarten Euwmatt (52392899)</v>
      </c>
    </row>
    <row r="66" spans="1:4" x14ac:dyDescent="0.2">
      <c r="A66" s="25" t="str">
        <f>IF(ISBLANK('Nomenklatur komplett'!P66),"-",'Nomenklatur komplett'!P66)</f>
        <v>CH.BUR</v>
      </c>
      <c r="B66" s="17">
        <f>IF(ISBLANK('Nomenklatur komplett'!Q66),"-",'Nomenklatur komplett'!Q66)</f>
        <v>52392946</v>
      </c>
      <c r="C66" s="115" t="str">
        <f>IF(ISBLANK('Nomenklatur komplett'!R66),"-",'Nomenklatur komplett'!R66)</f>
        <v>Gemeinde Unterägeri Kindergarten Grossmatt</v>
      </c>
      <c r="D66" s="59" t="str">
        <f t="shared" si="0"/>
        <v>Gemeinde Unterägeri Kindergarten Grossmatt (52392946)</v>
      </c>
    </row>
    <row r="67" spans="1:4" x14ac:dyDescent="0.2">
      <c r="A67" s="25" t="str">
        <f>IF(ISBLANK('Nomenklatur komplett'!P67),"-",'Nomenklatur komplett'!P67)</f>
        <v>CH.BUR</v>
      </c>
      <c r="B67" s="17">
        <f>IF(ISBLANK('Nomenklatur komplett'!Q67),"-",'Nomenklatur komplett'!Q67)</f>
        <v>52392925</v>
      </c>
      <c r="C67" s="115" t="str">
        <f>IF(ISBLANK('Nomenklatur komplett'!R67),"-",'Nomenklatur komplett'!R67)</f>
        <v>Gemeinde Unterägeri Kindergarten Mühlegasse</v>
      </c>
      <c r="D67" s="59" t="str">
        <f t="shared" si="0"/>
        <v>Gemeinde Unterägeri Kindergarten Mühlegasse (52392925)</v>
      </c>
    </row>
    <row r="68" spans="1:4" x14ac:dyDescent="0.2">
      <c r="A68" s="25" t="str">
        <f>IF(ISBLANK('Nomenklatur komplett'!P68),"-",'Nomenklatur komplett'!P68)</f>
        <v>CH.BUR</v>
      </c>
      <c r="B68" s="17">
        <f>IF(ISBLANK('Nomenklatur komplett'!Q68),"-",'Nomenklatur komplett'!Q68)</f>
        <v>96490220</v>
      </c>
      <c r="C68" s="115" t="str">
        <f>IF(ISBLANK('Nomenklatur komplett'!R68),"-",'Nomenklatur komplett'!R68)</f>
        <v>Gemeinde Unterägeri Kindergarten Pavillon Süd</v>
      </c>
      <c r="D68" s="59" t="str">
        <f t="shared" si="0"/>
        <v>Gemeinde Unterägeri Kindergarten Pavillon Süd (96490220)</v>
      </c>
    </row>
    <row r="69" spans="1:4" x14ac:dyDescent="0.2">
      <c r="A69" s="25" t="str">
        <f>IF(ISBLANK('Nomenklatur komplett'!P69),"-",'Nomenklatur komplett'!P69)</f>
        <v>CH.BUR</v>
      </c>
      <c r="B69" s="17">
        <f>IF(ISBLANK('Nomenklatur komplett'!Q69),"-",'Nomenklatur komplett'!Q69)</f>
        <v>69509146</v>
      </c>
      <c r="C69" s="115" t="str">
        <f>IF(ISBLANK('Nomenklatur komplett'!R69),"-",'Nomenklatur komplett'!R69)</f>
        <v>Gemeinde Unterägeri Kindergarten Zimmel</v>
      </c>
      <c r="D69" s="59" t="str">
        <f t="shared" ref="D69:D132" si="1">IF(B69="-",B69,TRIM(C69)&amp; " (" &amp;B69&amp;")")</f>
        <v>Gemeinde Unterägeri Kindergarten Zimmel (69509146)</v>
      </c>
    </row>
    <row r="70" spans="1:4" x14ac:dyDescent="0.2">
      <c r="A70" s="25" t="str">
        <f>IF(ISBLANK('Nomenklatur komplett'!P70),"-",'Nomenklatur komplett'!P70)</f>
        <v>CH.BUR</v>
      </c>
      <c r="B70" s="17">
        <f>IF(ISBLANK('Nomenklatur komplett'!Q70),"-",'Nomenklatur komplett'!Q70)</f>
        <v>52392972</v>
      </c>
      <c r="C70" s="115" t="str">
        <f>IF(ISBLANK('Nomenklatur komplett'!R70),"-",'Nomenklatur komplett'!R70)</f>
        <v>Gemeinde Unterägeri Oberstufe Schönenbüel</v>
      </c>
      <c r="D70" s="59" t="str">
        <f t="shared" si="1"/>
        <v>Gemeinde Unterägeri Oberstufe Schönenbüel (52392972)</v>
      </c>
    </row>
    <row r="71" spans="1:4" x14ac:dyDescent="0.2">
      <c r="A71" s="25" t="str">
        <f>IF(ISBLANK('Nomenklatur komplett'!P71),"-",'Nomenklatur komplett'!P71)</f>
        <v>CH.BUR</v>
      </c>
      <c r="B71" s="17">
        <f>IF(ISBLANK('Nomenklatur komplett'!Q71),"-",'Nomenklatur komplett'!Q71)</f>
        <v>52392967</v>
      </c>
      <c r="C71" s="115" t="str">
        <f>IF(ISBLANK('Nomenklatur komplett'!R71),"-",'Nomenklatur komplett'!R71)</f>
        <v>Gemeinde Unterägeri Primarschule Acher</v>
      </c>
      <c r="D71" s="59" t="str">
        <f t="shared" si="1"/>
        <v>Gemeinde Unterägeri Primarschule Acher (52392967)</v>
      </c>
    </row>
    <row r="72" spans="1:4" x14ac:dyDescent="0.2">
      <c r="A72" s="25" t="str">
        <f>IF(ISBLANK('Nomenklatur komplett'!P72),"-",'Nomenklatur komplett'!P72)</f>
        <v>CH.BUR</v>
      </c>
      <c r="B72" s="17">
        <f>IF(ISBLANK('Nomenklatur komplett'!Q72),"-",'Nomenklatur komplett'!Q72)</f>
        <v>52392794</v>
      </c>
      <c r="C72" s="115" t="str">
        <f>IF(ISBLANK('Nomenklatur komplett'!R72),"-",'Nomenklatur komplett'!R72)</f>
        <v>Gemeinde Unterägeri, Rektorat</v>
      </c>
      <c r="D72" s="59" t="str">
        <f t="shared" si="1"/>
        <v>Gemeinde Unterägeri, Rektorat (52392794)</v>
      </c>
    </row>
    <row r="73" spans="1:4" x14ac:dyDescent="0.2">
      <c r="A73" s="25" t="str">
        <f>IF(ISBLANK('Nomenklatur komplett'!P73),"-",'Nomenklatur komplett'!P73)</f>
        <v>CH.BUR</v>
      </c>
      <c r="B73" s="17">
        <f>IF(ISBLANK('Nomenklatur komplett'!Q73),"-",'Nomenklatur komplett'!Q73)</f>
        <v>69424351</v>
      </c>
      <c r="C73" s="115" t="str">
        <f>IF(ISBLANK('Nomenklatur komplett'!R73),"-",'Nomenklatur komplett'!R73)</f>
        <v>Gemeinde Walchwil Kindergarten Sternenmatt Pavillon KG 3</v>
      </c>
      <c r="D73" s="59" t="str">
        <f t="shared" si="1"/>
        <v>Gemeinde Walchwil Kindergarten Sternenmatt Pavillon KG 3 (69424351)</v>
      </c>
    </row>
    <row r="74" spans="1:4" x14ac:dyDescent="0.2">
      <c r="A74" s="25" t="str">
        <f>IF(ISBLANK('Nomenklatur komplett'!P74),"-",'Nomenklatur komplett'!P74)</f>
        <v>CH.BUR</v>
      </c>
      <c r="B74" s="17">
        <f>IF(ISBLANK('Nomenklatur komplett'!Q74),"-",'Nomenklatur komplett'!Q74)</f>
        <v>52393164</v>
      </c>
      <c r="C74" s="115" t="str">
        <f>IF(ISBLANK('Nomenklatur komplett'!R74),"-",'Nomenklatur komplett'!R74)</f>
        <v>Gemeinde Walchwil Kindergärten Sternenmatt Schulhaus KG 1 und KG 2</v>
      </c>
      <c r="D74" s="59" t="str">
        <f t="shared" si="1"/>
        <v>Gemeinde Walchwil Kindergärten Sternenmatt Schulhaus KG 1 und KG 2 (52393164)</v>
      </c>
    </row>
    <row r="75" spans="1:4" x14ac:dyDescent="0.2">
      <c r="A75" s="25" t="str">
        <f>IF(ISBLANK('Nomenklatur komplett'!P75),"-",'Nomenklatur komplett'!P75)</f>
        <v>CH.BUR</v>
      </c>
      <c r="B75" s="17">
        <f>IF(ISBLANK('Nomenklatur komplett'!Q75),"-",'Nomenklatur komplett'!Q75)</f>
        <v>61602812</v>
      </c>
      <c r="C75" s="115" t="str">
        <f>IF(ISBLANK('Nomenklatur komplett'!R75),"-",'Nomenklatur komplett'!R75)</f>
        <v>Gemeinde Walchwil Oberstufenschulhaus</v>
      </c>
      <c r="D75" s="59" t="str">
        <f t="shared" si="1"/>
        <v>Gemeinde Walchwil Oberstufenschulhaus (61602812)</v>
      </c>
    </row>
    <row r="76" spans="1:4" x14ac:dyDescent="0.2">
      <c r="A76" s="25" t="str">
        <f>IF(ISBLANK('Nomenklatur komplett'!P76),"-",'Nomenklatur komplett'!P76)</f>
        <v>CH.BUR</v>
      </c>
      <c r="B76" s="17">
        <f>IF(ISBLANK('Nomenklatur komplett'!Q76),"-",'Nomenklatur komplett'!Q76)</f>
        <v>52393227</v>
      </c>
      <c r="C76" s="115" t="str">
        <f>IF(ISBLANK('Nomenklatur komplett'!R76),"-",'Nomenklatur komplett'!R76)</f>
        <v>Gemeinde Walchwil Schulhaus Engelmatt</v>
      </c>
      <c r="D76" s="59" t="str">
        <f t="shared" si="1"/>
        <v>Gemeinde Walchwil Schulhaus Engelmatt (52393227)</v>
      </c>
    </row>
    <row r="77" spans="1:4" x14ac:dyDescent="0.2">
      <c r="A77" s="25" t="str">
        <f>IF(ISBLANK('Nomenklatur komplett'!P77),"-",'Nomenklatur komplett'!P77)</f>
        <v>CH.BUR</v>
      </c>
      <c r="B77" s="17">
        <f>IF(ISBLANK('Nomenklatur komplett'!Q77),"-",'Nomenklatur komplett'!Q77)</f>
        <v>52393206</v>
      </c>
      <c r="C77" s="115" t="str">
        <f>IF(ISBLANK('Nomenklatur komplett'!R77),"-",'Nomenklatur komplett'!R77)</f>
        <v>Gemeinde Walchwil Schulhaus Oeltrotten</v>
      </c>
      <c r="D77" s="59" t="str">
        <f t="shared" si="1"/>
        <v>Gemeinde Walchwil Schulhaus Oeltrotten (52393206)</v>
      </c>
    </row>
    <row r="78" spans="1:4" x14ac:dyDescent="0.2">
      <c r="A78" s="25" t="str">
        <f>IF(ISBLANK('Nomenklatur komplett'!P78),"-",'Nomenklatur komplett'!P78)</f>
        <v>CH.BUR</v>
      </c>
      <c r="B78" s="17">
        <f>IF(ISBLANK('Nomenklatur komplett'!Q78),"-",'Nomenklatur komplett'!Q78)</f>
        <v>52393269</v>
      </c>
      <c r="C78" s="115" t="str">
        <f>IF(ISBLANK('Nomenklatur komplett'!R78),"-",'Nomenklatur komplett'!R78)</f>
        <v>Gemeinde Walchwil, Rektorat</v>
      </c>
      <c r="D78" s="59" t="str">
        <f t="shared" si="1"/>
        <v>Gemeinde Walchwil, Rektorat (52393269)</v>
      </c>
    </row>
    <row r="79" spans="1:4" x14ac:dyDescent="0.2">
      <c r="A79" s="25" t="str">
        <f>IF(ISBLANK('Nomenklatur komplett'!P79),"-",'Nomenklatur komplett'!P79)</f>
        <v>CH.BUR</v>
      </c>
      <c r="B79" s="17">
        <f>IF(ISBLANK('Nomenklatur komplett'!Q79),"-",'Nomenklatur komplett'!Q79)</f>
        <v>62513640</v>
      </c>
      <c r="C79" s="115" t="str">
        <f>IF(ISBLANK('Nomenklatur komplett'!R79),"-",'Nomenklatur komplett'!R79)</f>
        <v>GET Marketing- und Kaderschule, Zug</v>
      </c>
      <c r="D79" s="59" t="str">
        <f t="shared" si="1"/>
        <v>GET Marketing- und Kaderschule, Zug (62513640)</v>
      </c>
    </row>
    <row r="80" spans="1:4" x14ac:dyDescent="0.2">
      <c r="A80" s="25" t="str">
        <f>IF(ISBLANK('Nomenklatur komplett'!P80),"-",'Nomenklatur komplett'!P80)</f>
        <v>CH.BUR</v>
      </c>
      <c r="B80" s="17">
        <f>IF(ISBLANK('Nomenklatur komplett'!Q80),"-",'Nomenklatur komplett'!Q80)</f>
        <v>52463696</v>
      </c>
      <c r="C80" s="115" t="str">
        <f>IF(ISBLANK('Nomenklatur komplett'!R80),"-",'Nomenklatur komplett'!R80)</f>
        <v>Gewerblich-industrielles Bildungszentrum Zug (GIBZ)</v>
      </c>
      <c r="D80" s="59" t="str">
        <f t="shared" si="1"/>
        <v>Gewerblich-industrielles Bildungszentrum Zug (GIBZ) (52463696)</v>
      </c>
    </row>
    <row r="81" spans="1:4" x14ac:dyDescent="0.2">
      <c r="A81" s="25" t="str">
        <f>IF(ISBLANK('Nomenklatur komplett'!P81),"-",'Nomenklatur komplett'!P81)</f>
        <v>CH.BUR</v>
      </c>
      <c r="B81" s="17">
        <f>IF(ISBLANK('Nomenklatur komplett'!Q81),"-",'Nomenklatur komplett'!Q81)</f>
        <v>74471072</v>
      </c>
      <c r="C81" s="115" t="str">
        <f>IF(ISBLANK('Nomenklatur komplett'!R81),"-",'Nomenklatur komplett'!R81)</f>
        <v>globegarden zug (Industriestr. 13a)</v>
      </c>
      <c r="D81" s="59" t="str">
        <f t="shared" si="1"/>
        <v>globegarden zug (Industriestr. 13a) (74471072)</v>
      </c>
    </row>
    <row r="82" spans="1:4" x14ac:dyDescent="0.2">
      <c r="A82" s="25" t="str">
        <f>IF(ISBLANK('Nomenklatur komplett'!P82),"-",'Nomenklatur komplett'!P82)</f>
        <v>CH.BUR</v>
      </c>
      <c r="B82" s="17">
        <f>IF(ISBLANK('Nomenklatur komplett'!Q82),"-",'Nomenklatur komplett'!Q82)</f>
        <v>84311747</v>
      </c>
      <c r="C82" s="115" t="str">
        <f>IF(ISBLANK('Nomenklatur komplett'!R82),"-",'Nomenklatur komplett'!R82)</f>
        <v>globegarden zug (Industriestr. 6)</v>
      </c>
      <c r="D82" s="59" t="str">
        <f t="shared" si="1"/>
        <v>globegarden zug (Industriestr. 6) (84311747)</v>
      </c>
    </row>
    <row r="83" spans="1:4" x14ac:dyDescent="0.2">
      <c r="A83" s="25" t="str">
        <f>IF(ISBLANK('Nomenklatur komplett'!P83),"-",'Nomenklatur komplett'!P83)</f>
        <v>CH.BUR</v>
      </c>
      <c r="B83" s="17">
        <f>IF(ISBLANK('Nomenklatur komplett'!Q83),"-",'Nomenklatur komplett'!Q83)</f>
        <v>40279761</v>
      </c>
      <c r="C83" s="115" t="str">
        <f>IF(ISBLANK('Nomenklatur komplett'!R83),"-",'Nomenklatur komplett'!R83)</f>
        <v>Heilpädagogisches Zentrum Hagendorn</v>
      </c>
      <c r="D83" s="59" t="str">
        <f t="shared" si="1"/>
        <v>Heilpädagogisches Zentrum Hagendorn (40279761)</v>
      </c>
    </row>
    <row r="84" spans="1:4" x14ac:dyDescent="0.2">
      <c r="A84" s="25" t="str">
        <f>IF(ISBLANK('Nomenklatur komplett'!P84),"-",'Nomenklatur komplett'!P84)</f>
        <v>CH.BUR</v>
      </c>
      <c r="B84" s="17">
        <f>IF(ISBLANK('Nomenklatur komplett'!Q84),"-",'Nomenklatur komplett'!Q84)</f>
        <v>74944520</v>
      </c>
      <c r="C84" s="115" t="str">
        <f>IF(ISBLANK('Nomenklatur komplett'!R84),"-",'Nomenklatur komplett'!R84)</f>
        <v>Horbach, Schule für spezifisch Begabte</v>
      </c>
      <c r="D84" s="59" t="str">
        <f t="shared" si="1"/>
        <v>Horbach, Schule für spezifisch Begabte (74944520)</v>
      </c>
    </row>
    <row r="85" spans="1:4" x14ac:dyDescent="0.2">
      <c r="A85" s="25" t="str">
        <f>IF(ISBLANK('Nomenklatur komplett'!P85),"-",'Nomenklatur komplett'!P85)</f>
        <v>CH.BUR</v>
      </c>
      <c r="B85" s="17">
        <f>IF(ISBLANK('Nomenklatur komplett'!Q85),"-",'Nomenklatur komplett'!Q85)</f>
        <v>89425665</v>
      </c>
      <c r="C85" s="115" t="str">
        <f>IF(ISBLANK('Nomenklatur komplett'!R85),"-",'Nomenklatur komplett'!R85)</f>
        <v>HSO Wirtschaftsschule Schweiz AG, Zweigniederlassung Baar</v>
      </c>
      <c r="D85" s="59" t="str">
        <f t="shared" si="1"/>
        <v>HSO Wirtschaftsschule Schweiz AG, Zweigniederlassung Baar (89425665)</v>
      </c>
    </row>
    <row r="86" spans="1:4" x14ac:dyDescent="0.2">
      <c r="A86" s="25" t="str">
        <f>IF(ISBLANK('Nomenklatur komplett'!P86),"-",'Nomenklatur komplett'!P86)</f>
        <v>CH.BUR</v>
      </c>
      <c r="B86" s="17">
        <f>IF(ISBLANK('Nomenklatur komplett'!Q86),"-",'Nomenklatur komplett'!Q86)</f>
        <v>72461815</v>
      </c>
      <c r="C86" s="115" t="str">
        <f>IF(ISBLANK('Nomenklatur komplett'!R86),"-",'Nomenklatur komplett'!R86)</f>
        <v>I-B-A Integrations-Brücken-Angebot</v>
      </c>
      <c r="D86" s="59" t="str">
        <f t="shared" si="1"/>
        <v>I-B-A Integrations-Brücken-Angebot (72461815)</v>
      </c>
    </row>
    <row r="87" spans="1:4" x14ac:dyDescent="0.2">
      <c r="A87" s="25" t="str">
        <f>IF(ISBLANK('Nomenklatur komplett'!P87),"-",'Nomenklatur komplett'!P87)</f>
        <v>CH.BUR</v>
      </c>
      <c r="B87" s="17">
        <f>IF(ISBLANK('Nomenklatur komplett'!Q87),"-",'Nomenklatur komplett'!Q87)</f>
        <v>74599028</v>
      </c>
      <c r="C87" s="115" t="str">
        <f>IF(ISBLANK('Nomenklatur komplett'!R87),"-",'Nomenklatur komplett'!R87)</f>
        <v>IBZ Schulen AG</v>
      </c>
      <c r="D87" s="59" t="str">
        <f t="shared" si="1"/>
        <v>IBZ Schulen AG (74599028)</v>
      </c>
    </row>
    <row r="88" spans="1:4" x14ac:dyDescent="0.2">
      <c r="A88" s="25" t="str">
        <f>IF(ISBLANK('Nomenklatur komplett'!P88),"-",'Nomenklatur komplett'!P88)</f>
        <v>CH.BUR</v>
      </c>
      <c r="B88" s="17">
        <f>IF(ISBLANK('Nomenklatur komplett'!Q88),"-",'Nomenklatur komplett'!Q88)</f>
        <v>64269728</v>
      </c>
      <c r="C88" s="115" t="str">
        <f>IF(ISBLANK('Nomenklatur komplett'!R88),"-",'Nomenklatur komplett'!R88)</f>
        <v>Institut Montana Zugerberg</v>
      </c>
      <c r="D88" s="59" t="str">
        <f t="shared" si="1"/>
        <v>Institut Montana Zugerberg (64269728)</v>
      </c>
    </row>
    <row r="89" spans="1:4" x14ac:dyDescent="0.2">
      <c r="A89" s="25" t="str">
        <f>IF(ISBLANK('Nomenklatur komplett'!P89),"-",'Nomenklatur komplett'!P89)</f>
        <v>CH.BUR</v>
      </c>
      <c r="B89" s="17">
        <f>IF(ISBLANK('Nomenklatur komplett'!Q89),"-",'Nomenklatur komplett'!Q89)</f>
        <v>72812010</v>
      </c>
      <c r="C89" s="115" t="str">
        <f>IF(ISBLANK('Nomenklatur komplett'!R89),"-",'Nomenklatur komplett'!R89)</f>
        <v>International School of Central Switzerland (ISCS)</v>
      </c>
      <c r="D89" s="59" t="str">
        <f t="shared" si="1"/>
        <v>International School of Central Switzerland (ISCS) (72812010)</v>
      </c>
    </row>
    <row r="90" spans="1:4" x14ac:dyDescent="0.2">
      <c r="A90" s="25" t="str">
        <f>IF(ISBLANK('Nomenklatur komplett'!P90),"-",'Nomenklatur komplett'!P90)</f>
        <v>CH.BUR</v>
      </c>
      <c r="B90" s="17">
        <f>IF(ISBLANK('Nomenklatur komplett'!Q90),"-",'Nomenklatur komplett'!Q90)</f>
        <v>51621909</v>
      </c>
      <c r="C90" s="115" t="str">
        <f>IF(ISBLANK('Nomenklatur komplett'!R90),"-",'Nomenklatur komplett'!R90)</f>
        <v>International School of Zug and Luzern, Baar</v>
      </c>
      <c r="D90" s="59" t="str">
        <f t="shared" si="1"/>
        <v>International School of Zug and Luzern, Baar (51621909)</v>
      </c>
    </row>
    <row r="91" spans="1:4" x14ac:dyDescent="0.2">
      <c r="A91" s="25" t="str">
        <f>IF(ISBLANK('Nomenklatur komplett'!P91),"-",'Nomenklatur komplett'!P91)</f>
        <v>CH.BUR</v>
      </c>
      <c r="B91" s="17">
        <f>IF(ISBLANK('Nomenklatur komplett'!Q91),"-",'Nomenklatur komplett'!Q91)</f>
        <v>77455808</v>
      </c>
      <c r="C91" s="115" t="str">
        <f>IF(ISBLANK('Nomenklatur komplett'!R91),"-",'Nomenklatur komplett'!R91)</f>
        <v>International School of Zug and Luzern, Hünenberg</v>
      </c>
      <c r="D91" s="59" t="str">
        <f t="shared" si="1"/>
        <v>International School of Zug and Luzern, Hünenberg (77455808)</v>
      </c>
    </row>
    <row r="92" spans="1:4" x14ac:dyDescent="0.2">
      <c r="A92" s="25" t="str">
        <f>IF(ISBLANK('Nomenklatur komplett'!P92),"-",'Nomenklatur komplett'!P92)</f>
        <v>CH.BUR</v>
      </c>
      <c r="B92" s="17">
        <f>IF(ISBLANK('Nomenklatur komplett'!Q92),"-",'Nomenklatur komplett'!Q92)</f>
        <v>72461794</v>
      </c>
      <c r="C92" s="115" t="str">
        <f>IF(ISBLANK('Nomenklatur komplett'!R92),"-",'Nomenklatur komplett'!R92)</f>
        <v>Kantonsschule Menzingen</v>
      </c>
      <c r="D92" s="59" t="str">
        <f t="shared" si="1"/>
        <v>Kantonsschule Menzingen (72461794)</v>
      </c>
    </row>
    <row r="93" spans="1:4" x14ac:dyDescent="0.2">
      <c r="A93" s="25" t="str">
        <f>IF(ISBLANK('Nomenklatur komplett'!P93),"-",'Nomenklatur komplett'!P93)</f>
        <v>CH.BUR</v>
      </c>
      <c r="B93" s="17">
        <f>IF(ISBLANK('Nomenklatur komplett'!Q93),"-",'Nomenklatur komplett'!Q93)</f>
        <v>52463256</v>
      </c>
      <c r="C93" s="115" t="str">
        <f>IF(ISBLANK('Nomenklatur komplett'!R93),"-",'Nomenklatur komplett'!R93)</f>
        <v>Kantonsschule Zug</v>
      </c>
      <c r="D93" s="59" t="str">
        <f t="shared" si="1"/>
        <v>Kantonsschule Zug (52463256)</v>
      </c>
    </row>
    <row r="94" spans="1:4" x14ac:dyDescent="0.2">
      <c r="A94" s="25" t="str">
        <f>IF(ISBLANK('Nomenklatur komplett'!P94),"-",'Nomenklatur komplett'!P94)</f>
        <v>CH.BUR</v>
      </c>
      <c r="B94" s="17">
        <f>IF(ISBLANK('Nomenklatur komplett'!Q94),"-",'Nomenklatur komplett'!Q94)</f>
        <v>51684977</v>
      </c>
      <c r="C94" s="115" t="str">
        <f>IF(ISBLANK('Nomenklatur komplett'!R94),"-",'Nomenklatur komplett'!R94)</f>
        <v>Kaufmännisches Bildungszentrum Zug (KBZ)</v>
      </c>
      <c r="D94" s="59" t="str">
        <f t="shared" si="1"/>
        <v>Kaufmännisches Bildungszentrum Zug (KBZ) (51684977)</v>
      </c>
    </row>
    <row r="95" spans="1:4" x14ac:dyDescent="0.2">
      <c r="A95" s="25" t="str">
        <f>IF(ISBLANK('Nomenklatur komplett'!P95),"-",'Nomenklatur komplett'!P95)</f>
        <v>CH.BUR</v>
      </c>
      <c r="B95" s="17">
        <f>IF(ISBLANK('Nomenklatur komplett'!Q95),"-",'Nomenklatur komplett'!Q95)</f>
        <v>74615638</v>
      </c>
      <c r="C95" s="115" t="str">
        <f>IF(ISBLANK('Nomenklatur komplett'!R95),"-",'Nomenklatur komplett'!R95)</f>
        <v>K-B-A Kombiniertes Brücken-Angebot</v>
      </c>
      <c r="D95" s="59" t="str">
        <f t="shared" si="1"/>
        <v>K-B-A Kombiniertes Brücken-Angebot (74615638)</v>
      </c>
    </row>
    <row r="96" spans="1:4" x14ac:dyDescent="0.2">
      <c r="A96" s="25" t="str">
        <f>IF(ISBLANK('Nomenklatur komplett'!P96),"-",'Nomenklatur komplett'!P96)</f>
        <v>CH.BUR</v>
      </c>
      <c r="B96" s="17">
        <f>IF(ISBLANK('Nomenklatur komplett'!Q96),"-",'Nomenklatur komplett'!Q96)</f>
        <v>68591605</v>
      </c>
      <c r="C96" s="115" t="str">
        <f>IF(ISBLANK('Nomenklatur komplett'!R96),"-",'Nomenklatur komplett'!R96)</f>
        <v>Kidsworld Zug</v>
      </c>
      <c r="D96" s="59" t="str">
        <f t="shared" si="1"/>
        <v>Kidsworld Zug (68591605)</v>
      </c>
    </row>
    <row r="97" spans="1:4" x14ac:dyDescent="0.2">
      <c r="A97" s="25" t="str">
        <f>IF(ISBLANK('Nomenklatur komplett'!P97),"-",'Nomenklatur komplett'!P97)</f>
        <v>CH.BUR</v>
      </c>
      <c r="B97" s="17">
        <f>IF(ISBLANK('Nomenklatur komplett'!Q97),"-",'Nomenklatur komplett'!Q97)</f>
        <v>40273597</v>
      </c>
      <c r="C97" s="115" t="str">
        <f>IF(ISBLANK('Nomenklatur komplett'!R97),"-",'Nomenklatur komplett'!R97)</f>
        <v>Kollegium St. Michael Zug</v>
      </c>
      <c r="D97" s="59" t="str">
        <f t="shared" si="1"/>
        <v>Kollegium St. Michael Zug (40273597)</v>
      </c>
    </row>
    <row r="98" spans="1:4" x14ac:dyDescent="0.2">
      <c r="A98" s="25" t="str">
        <f>IF(ISBLANK('Nomenklatur komplett'!P98),"-",'Nomenklatur komplett'!P98)</f>
        <v>CH.BUR</v>
      </c>
      <c r="B98" s="17">
        <f>IF(ISBLANK('Nomenklatur komplett'!Q98),"-",'Nomenklatur komplett'!Q98)</f>
        <v>52463633</v>
      </c>
      <c r="C98" s="115" t="str">
        <f>IF(ISBLANK('Nomenklatur komplett'!R98),"-",'Nomenklatur komplett'!R98)</f>
        <v>Landwirtschaftliches Bildungs- u. Beratungszentrum des Kantons Zug</v>
      </c>
      <c r="D98" s="59" t="str">
        <f t="shared" si="1"/>
        <v>Landwirtschaftliches Bildungs- u. Beratungszentrum des Kantons Zug (52463633)</v>
      </c>
    </row>
    <row r="99" spans="1:4" x14ac:dyDescent="0.2">
      <c r="A99" s="25" t="str">
        <f>IF(ISBLANK('Nomenklatur komplett'!P99),"-",'Nomenklatur komplett'!P99)</f>
        <v>CH.BUR</v>
      </c>
      <c r="B99" s="17">
        <f>IF(ISBLANK('Nomenklatur komplett'!Q99),"-",'Nomenklatur komplett'!Q99)</f>
        <v>70343842</v>
      </c>
      <c r="C99" s="115" t="str">
        <f>IF(ISBLANK('Nomenklatur komplett'!R99),"-",'Nomenklatur komplett'!R99)</f>
        <v>Lernort Moosbachhof</v>
      </c>
      <c r="D99" s="59" t="str">
        <f t="shared" si="1"/>
        <v>Lernort Moosbachhof (70343842)</v>
      </c>
    </row>
    <row r="100" spans="1:4" x14ac:dyDescent="0.2">
      <c r="A100" s="25" t="str">
        <f>IF(ISBLANK('Nomenklatur komplett'!P100),"-",'Nomenklatur komplett'!P100)</f>
        <v>CH.BUR</v>
      </c>
      <c r="B100" s="17">
        <f>IF(ISBLANK('Nomenklatur komplett'!Q100),"-",'Nomenklatur komplett'!Q100)</f>
        <v>72038466</v>
      </c>
      <c r="C100" s="115" t="str">
        <f>IF(ISBLANK('Nomenklatur komplett'!R100),"-",'Nomenklatur komplett'!R100)</f>
        <v>Montessori Kindergarten of Zug</v>
      </c>
      <c r="D100" s="59" t="str">
        <f t="shared" si="1"/>
        <v>Montessori Kindergarten of Zug (72038466)</v>
      </c>
    </row>
    <row r="101" spans="1:4" x14ac:dyDescent="0.2">
      <c r="A101" s="25" t="str">
        <f>IF(ISBLANK('Nomenklatur komplett'!P101),"-",'Nomenklatur komplett'!P101)</f>
        <v>CH.BUR</v>
      </c>
      <c r="B101" s="17">
        <f>IF(ISBLANK('Nomenklatur komplett'!Q101),"-",'Nomenklatur komplett'!Q101)</f>
        <v>64889513</v>
      </c>
      <c r="C101" s="115" t="str">
        <f>IF(ISBLANK('Nomenklatur komplett'!R101),"-",'Nomenklatur komplett'!R101)</f>
        <v>Paramed AG</v>
      </c>
      <c r="D101" s="59" t="str">
        <f t="shared" si="1"/>
        <v>Paramed AG (64889513)</v>
      </c>
    </row>
    <row r="102" spans="1:4" x14ac:dyDescent="0.2">
      <c r="A102" s="25" t="str">
        <f>IF(ISBLANK('Nomenklatur komplett'!P102),"-",'Nomenklatur komplett'!P102)</f>
        <v>CH.BUR</v>
      </c>
      <c r="B102" s="17">
        <f>IF(ISBLANK('Nomenklatur komplett'!Q102),"-",'Nomenklatur komplett'!Q102)</f>
        <v>53407923</v>
      </c>
      <c r="C102" s="115" t="str">
        <f>IF(ISBLANK('Nomenklatur komplett'!R102),"-",'Nomenklatur komplett'!R102)</f>
        <v>Privatschule Dr. Bossard</v>
      </c>
      <c r="D102" s="59" t="str">
        <f t="shared" si="1"/>
        <v>Privatschule Dr. Bossard (53407923)</v>
      </c>
    </row>
    <row r="103" spans="1:4" x14ac:dyDescent="0.2">
      <c r="A103" s="25" t="str">
        <f>IF(ISBLANK('Nomenklatur komplett'!P103),"-",'Nomenklatur komplett'!P103)</f>
        <v>CH.BUR</v>
      </c>
      <c r="B103" s="17">
        <f>IF(ISBLANK('Nomenklatur komplett'!Q103),"-",'Nomenklatur komplett'!Q103)</f>
        <v>66621906</v>
      </c>
      <c r="C103" s="115" t="str">
        <f>IF(ISBLANK('Nomenklatur komplett'!R103),"-",'Nomenklatur komplett'!R103)</f>
        <v>S-B-A Schulisches Brücken-Angebot</v>
      </c>
      <c r="D103" s="59" t="str">
        <f t="shared" si="1"/>
        <v>S-B-A Schulisches Brücken-Angebot (66621906)</v>
      </c>
    </row>
    <row r="104" spans="1:4" x14ac:dyDescent="0.2">
      <c r="A104" s="25" t="str">
        <f>IF(ISBLANK('Nomenklatur komplett'!P104),"-",'Nomenklatur komplett'!P104)</f>
        <v>CH.BUR</v>
      </c>
      <c r="B104" s="17">
        <f>IF(ISBLANK('Nomenklatur komplett'!Q104),"-",'Nomenklatur komplett'!Q104)</f>
        <v>74399222</v>
      </c>
      <c r="C104" s="115" t="str">
        <f>IF(ISBLANK('Nomenklatur komplett'!R104),"-",'Nomenklatur komplett'!R104)</f>
        <v>Schule Talentia Zug</v>
      </c>
      <c r="D104" s="59" t="str">
        <f t="shared" si="1"/>
        <v>Schule Talentia Zug (74399222)</v>
      </c>
    </row>
    <row r="105" spans="1:4" x14ac:dyDescent="0.2">
      <c r="A105" s="25" t="str">
        <f>IF(ISBLANK('Nomenklatur komplett'!P105),"-",'Nomenklatur komplett'!P105)</f>
        <v>CH.BUR</v>
      </c>
      <c r="B105" s="17">
        <f>IF(ISBLANK('Nomenklatur komplett'!Q105),"-",'Nomenklatur komplett'!Q105)</f>
        <v>40253716</v>
      </c>
      <c r="C105" s="115" t="str">
        <f>IF(ISBLANK('Nomenklatur komplett'!R105),"-",'Nomenklatur komplett'!R105)</f>
        <v>schuLpLus</v>
      </c>
      <c r="D105" s="59" t="str">
        <f t="shared" si="1"/>
        <v>schuLpLus (40253716)</v>
      </c>
    </row>
    <row r="106" spans="1:4" x14ac:dyDescent="0.2">
      <c r="A106" s="25" t="str">
        <f>IF(ISBLANK('Nomenklatur komplett'!P106),"-",'Nomenklatur komplett'!P106)</f>
        <v>CH.BUR</v>
      </c>
      <c r="B106" s="17">
        <f>IF(ISBLANK('Nomenklatur komplett'!Q106),"-",'Nomenklatur komplett'!Q106)</f>
        <v>65909202</v>
      </c>
      <c r="C106" s="115" t="str">
        <f>IF(ISBLANK('Nomenklatur komplett'!R106),"-",'Nomenklatur komplett'!R106)</f>
        <v>SHI Homöopathie Schule AG</v>
      </c>
      <c r="D106" s="59" t="str">
        <f t="shared" si="1"/>
        <v>SHI Homöopathie Schule AG (65909202)</v>
      </c>
    </row>
    <row r="107" spans="1:4" x14ac:dyDescent="0.2">
      <c r="A107" s="25" t="str">
        <f>IF(ISBLANK('Nomenklatur komplett'!P107),"-",'Nomenklatur komplett'!P107)</f>
        <v>CH.BUR</v>
      </c>
      <c r="B107" s="17">
        <f>IF(ISBLANK('Nomenklatur komplett'!Q107),"-",'Nomenklatur komplett'!Q107)</f>
        <v>84311904</v>
      </c>
      <c r="C107" s="115" t="str">
        <f>IF(ISBLANK('Nomenklatur komplett'!R107),"-",'Nomenklatur komplett'!R107)</f>
        <v>SIS Swiss International School Rotkreuz-Zug</v>
      </c>
      <c r="D107" s="59" t="str">
        <f t="shared" si="1"/>
        <v>SIS Swiss International School Rotkreuz-Zug (84311904)</v>
      </c>
    </row>
    <row r="108" spans="1:4" x14ac:dyDescent="0.2">
      <c r="A108" s="25" t="str">
        <f>IF(ISBLANK('Nomenklatur komplett'!P108),"-",'Nomenklatur komplett'!P108)</f>
        <v>CH.BUR</v>
      </c>
      <c r="B108" s="17">
        <f>IF(ISBLANK('Nomenklatur komplett'!Q108),"-",'Nomenklatur komplett'!Q108)</f>
        <v>40286329</v>
      </c>
      <c r="C108" s="115" t="str">
        <f>IF(ISBLANK('Nomenklatur komplett'!R108),"-",'Nomenklatur komplett'!R108)</f>
        <v>Sonnenberg Heilpädagogisches Schul- und Beratungszentrum</v>
      </c>
      <c r="D108" s="59" t="str">
        <f t="shared" si="1"/>
        <v>Sonnenberg Heilpädagogisches Schul- und Beratungszentrum (40286329)</v>
      </c>
    </row>
    <row r="109" spans="1:4" x14ac:dyDescent="0.2">
      <c r="A109" s="25" t="str">
        <f>IF(ISBLANK('Nomenklatur komplett'!P109),"-",'Nomenklatur komplett'!P109)</f>
        <v>CH.BUR</v>
      </c>
      <c r="B109" s="17">
        <f>IF(ISBLANK('Nomenklatur komplett'!Q109),"-",'Nomenklatur komplett'!Q109)</f>
        <v>52446994</v>
      </c>
      <c r="C109" s="115" t="str">
        <f>IF(ISBLANK('Nomenklatur komplett'!R109),"-",'Nomenklatur komplett'!R109)</f>
        <v>Stadtschulen Zug Kindergarten Angelgasse</v>
      </c>
      <c r="D109" s="59" t="str">
        <f t="shared" si="1"/>
        <v>Stadtschulen Zug Kindergarten Angelgasse (52446994)</v>
      </c>
    </row>
    <row r="110" spans="1:4" x14ac:dyDescent="0.2">
      <c r="A110" s="25" t="str">
        <f>IF(ISBLANK('Nomenklatur komplett'!P110),"-",'Nomenklatur komplett'!P110)</f>
        <v>CH.BUR</v>
      </c>
      <c r="B110" s="17">
        <f>IF(ISBLANK('Nomenklatur komplett'!Q110),"-",'Nomenklatur komplett'!Q110)</f>
        <v>52446879</v>
      </c>
      <c r="C110" s="115" t="str">
        <f>IF(ISBLANK('Nomenklatur komplett'!R110),"-",'Nomenklatur komplett'!R110)</f>
        <v>Stadtschulen Zug Kindergarten Daheim</v>
      </c>
      <c r="D110" s="59" t="str">
        <f t="shared" si="1"/>
        <v>Stadtschulen Zug Kindergarten Daheim (52446879)</v>
      </c>
    </row>
    <row r="111" spans="1:4" x14ac:dyDescent="0.2">
      <c r="A111" s="25" t="str">
        <f>IF(ISBLANK('Nomenklatur komplett'!P111),"-",'Nomenklatur komplett'!P111)</f>
        <v>CH.BUR</v>
      </c>
      <c r="B111" s="17">
        <f>IF(ISBLANK('Nomenklatur komplett'!Q111),"-",'Nomenklatur komplett'!Q111)</f>
        <v>65656462</v>
      </c>
      <c r="C111" s="115" t="str">
        <f>IF(ISBLANK('Nomenklatur komplett'!R111),"-",'Nomenklatur komplett'!R111)</f>
        <v>Stadtschulen Zug Kindergarten Fuchsloch</v>
      </c>
      <c r="D111" s="59" t="str">
        <f t="shared" si="1"/>
        <v>Stadtschulen Zug Kindergarten Fuchsloch (65656462)</v>
      </c>
    </row>
    <row r="112" spans="1:4" x14ac:dyDescent="0.2">
      <c r="A112" s="25" t="str">
        <f>IF(ISBLANK('Nomenklatur komplett'!P112),"-",'Nomenklatur komplett'!P112)</f>
        <v>CH.BUR</v>
      </c>
      <c r="B112" s="17">
        <f>IF(ISBLANK('Nomenklatur komplett'!Q112),"-",'Nomenklatur komplett'!Q112)</f>
        <v>74398365</v>
      </c>
      <c r="C112" s="115" t="str">
        <f>IF(ISBLANK('Nomenklatur komplett'!R112),"-",'Nomenklatur komplett'!R112)</f>
        <v>Stadtschulen Zug Kindergarten Grünring</v>
      </c>
      <c r="D112" s="59" t="str">
        <f t="shared" si="1"/>
        <v>Stadtschulen Zug Kindergarten Grünring (74398365)</v>
      </c>
    </row>
    <row r="113" spans="1:4" x14ac:dyDescent="0.2">
      <c r="A113" s="25" t="str">
        <f>IF(ISBLANK('Nomenklatur komplett'!P113),"-",'Nomenklatur komplett'!P113)</f>
        <v>CH.BUR</v>
      </c>
      <c r="B113" s="17">
        <f>IF(ISBLANK('Nomenklatur komplett'!Q113),"-",'Nomenklatur komplett'!Q113)</f>
        <v>52446947</v>
      </c>
      <c r="C113" s="115" t="str">
        <f>IF(ISBLANK('Nomenklatur komplett'!R113),"-",'Nomenklatur komplett'!R113)</f>
        <v>Stadtschulen Zug Kindergarten St. Johannes</v>
      </c>
      <c r="D113" s="59" t="str">
        <f t="shared" si="1"/>
        <v>Stadtschulen Zug Kindergarten St. Johannes (52446947)</v>
      </c>
    </row>
    <row r="114" spans="1:4" x14ac:dyDescent="0.2">
      <c r="A114" s="25" t="str">
        <f>IF(ISBLANK('Nomenklatur komplett'!P114),"-",'Nomenklatur komplett'!P114)</f>
        <v>CH.BUR</v>
      </c>
      <c r="B114" s="17">
        <f>IF(ISBLANK('Nomenklatur komplett'!Q114),"-",'Nomenklatur komplett'!Q114)</f>
        <v>52446439</v>
      </c>
      <c r="C114" s="115" t="str">
        <f>IF(ISBLANK('Nomenklatur komplett'!R114),"-",'Nomenklatur komplett'!R114)</f>
        <v>Stadtschulen Zug Schulhaus Burgbach</v>
      </c>
      <c r="D114" s="59" t="str">
        <f t="shared" si="1"/>
        <v>Stadtschulen Zug Schulhaus Burgbach (52446439)</v>
      </c>
    </row>
    <row r="115" spans="1:4" x14ac:dyDescent="0.2">
      <c r="A115" s="25" t="str">
        <f>IF(ISBLANK('Nomenklatur komplett'!P115),"-",'Nomenklatur komplett'!P115)</f>
        <v>CH.BUR</v>
      </c>
      <c r="B115" s="17">
        <f>IF(ISBLANK('Nomenklatur komplett'!Q115),"-",'Nomenklatur komplett'!Q115)</f>
        <v>52446287</v>
      </c>
      <c r="C115" s="115" t="str">
        <f>IF(ISBLANK('Nomenklatur komplett'!R115),"-",'Nomenklatur komplett'!R115)</f>
        <v>Stadtschulen Zug Schulhaus Gimenen</v>
      </c>
      <c r="D115" s="59" t="str">
        <f t="shared" si="1"/>
        <v>Stadtschulen Zug Schulhaus Gimenen (52446287)</v>
      </c>
    </row>
    <row r="116" spans="1:4" x14ac:dyDescent="0.2">
      <c r="A116" s="25" t="str">
        <f>IF(ISBLANK('Nomenklatur komplett'!P116),"-",'Nomenklatur komplett'!P116)</f>
        <v>CH.BUR</v>
      </c>
      <c r="B116" s="17">
        <f>IF(ISBLANK('Nomenklatur komplett'!Q116),"-",'Nomenklatur komplett'!Q116)</f>
        <v>52446528</v>
      </c>
      <c r="C116" s="115" t="str">
        <f>IF(ISBLANK('Nomenklatur komplett'!R116),"-",'Nomenklatur komplett'!R116)</f>
        <v>Stadtschulen Zug Schulhaus Guthirt</v>
      </c>
      <c r="D116" s="59" t="str">
        <f t="shared" si="1"/>
        <v>Stadtschulen Zug Schulhaus Guthirt (52446528)</v>
      </c>
    </row>
    <row r="117" spans="1:4" x14ac:dyDescent="0.2">
      <c r="A117" s="25" t="str">
        <f>IF(ISBLANK('Nomenklatur komplett'!P117),"-",'Nomenklatur komplett'!P117)</f>
        <v>CH.BUR</v>
      </c>
      <c r="B117" s="17">
        <f>IF(ISBLANK('Nomenklatur komplett'!Q117),"-",'Nomenklatur komplett'!Q117)</f>
        <v>52446329</v>
      </c>
      <c r="C117" s="115" t="str">
        <f>IF(ISBLANK('Nomenklatur komplett'!R117),"-",'Nomenklatur komplett'!R117)</f>
        <v>Stadtschulen Zug Schulhaus Hänggeli</v>
      </c>
      <c r="D117" s="59" t="str">
        <f t="shared" si="1"/>
        <v>Stadtschulen Zug Schulhaus Hänggeli (52446329)</v>
      </c>
    </row>
    <row r="118" spans="1:4" x14ac:dyDescent="0.2">
      <c r="A118" s="25" t="str">
        <f>IF(ISBLANK('Nomenklatur komplett'!P118),"-",'Nomenklatur komplett'!P118)</f>
        <v>CH.BUR</v>
      </c>
      <c r="B118" s="17">
        <f>IF(ISBLANK('Nomenklatur komplett'!Q118),"-",'Nomenklatur komplett'!Q118)</f>
        <v>52446491</v>
      </c>
      <c r="C118" s="115" t="str">
        <f>IF(ISBLANK('Nomenklatur komplett'!R118),"-",'Nomenklatur komplett'!R118)</f>
        <v>Stadtschulen Zug Schulhaus Herti</v>
      </c>
      <c r="D118" s="59" t="str">
        <f t="shared" si="1"/>
        <v>Stadtschulen Zug Schulhaus Herti (52446491)</v>
      </c>
    </row>
    <row r="119" spans="1:4" x14ac:dyDescent="0.2">
      <c r="A119" s="25" t="str">
        <f>IF(ISBLANK('Nomenklatur komplett'!P119),"-",'Nomenklatur komplett'!P119)</f>
        <v>CH.BUR</v>
      </c>
      <c r="B119" s="17">
        <f>IF(ISBLANK('Nomenklatur komplett'!Q119),"-",'Nomenklatur komplett'!Q119)</f>
        <v>52446250</v>
      </c>
      <c r="C119" s="115" t="str">
        <f>IF(ISBLANK('Nomenklatur komplett'!R119),"-",'Nomenklatur komplett'!R119)</f>
        <v>Stadtschulen Zug Schulhaus Kirchmatt</v>
      </c>
      <c r="D119" s="59" t="str">
        <f t="shared" si="1"/>
        <v>Stadtschulen Zug Schulhaus Kirchmatt (52446250)</v>
      </c>
    </row>
    <row r="120" spans="1:4" x14ac:dyDescent="0.2">
      <c r="A120" s="25" t="str">
        <f>IF(ISBLANK('Nomenklatur komplett'!P120),"-",'Nomenklatur komplett'!P120)</f>
        <v>CH.BUR</v>
      </c>
      <c r="B120" s="17">
        <f>IF(ISBLANK('Nomenklatur komplett'!Q120),"-",'Nomenklatur komplett'!Q120)</f>
        <v>52446470</v>
      </c>
      <c r="C120" s="115" t="str">
        <f>IF(ISBLANK('Nomenklatur komplett'!R120),"-",'Nomenklatur komplett'!R120)</f>
        <v>Stadtschulen Zug Schulhaus Letzi</v>
      </c>
      <c r="D120" s="59" t="str">
        <f t="shared" si="1"/>
        <v>Stadtschulen Zug Schulhaus Letzi (52446470)</v>
      </c>
    </row>
    <row r="121" spans="1:4" x14ac:dyDescent="0.2">
      <c r="A121" s="25" t="str">
        <f>IF(ISBLANK('Nomenklatur komplett'!P121),"-",'Nomenklatur komplett'!P121)</f>
        <v>CH.BUR</v>
      </c>
      <c r="B121" s="17">
        <f>IF(ISBLANK('Nomenklatur komplett'!Q121),"-",'Nomenklatur komplett'!Q121)</f>
        <v>52446837</v>
      </c>
      <c r="C121" s="115" t="str">
        <f>IF(ISBLANK('Nomenklatur komplett'!R121),"-",'Nomenklatur komplett'!R121)</f>
        <v>Stadtschulen Zug Schulhaus Loreto</v>
      </c>
      <c r="D121" s="59" t="str">
        <f t="shared" si="1"/>
        <v>Stadtschulen Zug Schulhaus Loreto (52446837)</v>
      </c>
    </row>
    <row r="122" spans="1:4" x14ac:dyDescent="0.2">
      <c r="A122" s="25" t="str">
        <f>IF(ISBLANK('Nomenklatur komplett'!P122),"-",'Nomenklatur komplett'!P122)</f>
        <v>CH.BUR</v>
      </c>
      <c r="B122" s="17">
        <f>IF(ISBLANK('Nomenklatur komplett'!Q122),"-",'Nomenklatur komplett'!Q122)</f>
        <v>52446659</v>
      </c>
      <c r="C122" s="115" t="str">
        <f>IF(ISBLANK('Nomenklatur komplett'!R122),"-",'Nomenklatur komplett'!R122)</f>
        <v>Stadtschulen Zug Schulhaus Oberwil</v>
      </c>
      <c r="D122" s="59" t="str">
        <f t="shared" si="1"/>
        <v>Stadtschulen Zug Schulhaus Oberwil (52446659)</v>
      </c>
    </row>
    <row r="123" spans="1:4" x14ac:dyDescent="0.2">
      <c r="A123" s="25" t="str">
        <f>IF(ISBLANK('Nomenklatur komplett'!P123),"-",'Nomenklatur komplett'!P123)</f>
        <v>CH.BUR</v>
      </c>
      <c r="B123" s="17">
        <f>IF(ISBLANK('Nomenklatur komplett'!Q123),"-",'Nomenklatur komplett'!Q123)</f>
        <v>52446381</v>
      </c>
      <c r="C123" s="115" t="str">
        <f>IF(ISBLANK('Nomenklatur komplett'!R123),"-",'Nomenklatur komplett'!R123)</f>
        <v>Stadtschulen Zug Schulhaus Riedmatt</v>
      </c>
      <c r="D123" s="59" t="str">
        <f t="shared" si="1"/>
        <v>Stadtschulen Zug Schulhaus Riedmatt (52446381)</v>
      </c>
    </row>
    <row r="124" spans="1:4" x14ac:dyDescent="0.2">
      <c r="A124" s="25" t="str">
        <f>IF(ISBLANK('Nomenklatur komplett'!P124),"-",'Nomenklatur komplett'!P124)</f>
        <v>CH.BUR</v>
      </c>
      <c r="B124" s="17">
        <f>IF(ISBLANK('Nomenklatur komplett'!Q124),"-",'Nomenklatur komplett'!Q124)</f>
        <v>52446732</v>
      </c>
      <c r="C124" s="115" t="str">
        <f>IF(ISBLANK('Nomenklatur komplett'!R124),"-",'Nomenklatur komplett'!R124)</f>
        <v>Stadtschulen Zug Schulzentrum Maria Opferung Heilpädagogische Schule Zug</v>
      </c>
      <c r="D124" s="59" t="str">
        <f t="shared" si="1"/>
        <v>Stadtschulen Zug Schulzentrum Maria Opferung Heilpädagogische Schule Zug (52446732)</v>
      </c>
    </row>
    <row r="125" spans="1:4" x14ac:dyDescent="0.2">
      <c r="A125" s="25" t="str">
        <f>IF(ISBLANK('Nomenklatur komplett'!P125),"-",'Nomenklatur komplett'!P125)</f>
        <v>CH.BUR</v>
      </c>
      <c r="B125" s="17">
        <f>IF(ISBLANK('Nomenklatur komplett'!Q125),"-",'Nomenklatur komplett'!Q125)</f>
        <v>52446182</v>
      </c>
      <c r="C125" s="115" t="str">
        <f>IF(ISBLANK('Nomenklatur komplett'!R125),"-",'Nomenklatur komplett'!R125)</f>
        <v>Stadtschulen Zug Tagesschule</v>
      </c>
      <c r="D125" s="59" t="str">
        <f t="shared" si="1"/>
        <v>Stadtschulen Zug Tagesschule (52446182)</v>
      </c>
    </row>
    <row r="126" spans="1:4" x14ac:dyDescent="0.2">
      <c r="A126" s="25" t="str">
        <f>IF(ISBLANK('Nomenklatur komplett'!P126),"-",'Nomenklatur komplett'!P126)</f>
        <v>CH.BUR</v>
      </c>
      <c r="B126" s="17">
        <f>IF(ISBLANK('Nomenklatur komplett'!Q126),"-",'Nomenklatur komplett'!Q126)</f>
        <v>52446109</v>
      </c>
      <c r="C126" s="115" t="str">
        <f>IF(ISBLANK('Nomenklatur komplett'!R126),"-",'Nomenklatur komplett'!R126)</f>
        <v>Stadtschulen Zug, Rektorat</v>
      </c>
      <c r="D126" s="59" t="str">
        <f t="shared" si="1"/>
        <v>Stadtschulen Zug, Rektorat (52446109)</v>
      </c>
    </row>
    <row r="127" spans="1:4" x14ac:dyDescent="0.2">
      <c r="A127" s="25" t="str">
        <f>IF(ISBLANK('Nomenklatur komplett'!P127),"-",'Nomenklatur komplett'!P127)</f>
        <v>CH.BUR</v>
      </c>
      <c r="B127" s="17">
        <f>IF(ISBLANK('Nomenklatur komplett'!Q127),"-",'Nomenklatur komplett'!Q127)</f>
        <v>67841662</v>
      </c>
      <c r="C127" s="115" t="str">
        <f>IF(ISBLANK('Nomenklatur komplett'!R127),"-",'Nomenklatur komplett'!R127)</f>
        <v>Stepping Stones</v>
      </c>
      <c r="D127" s="59" t="str">
        <f t="shared" si="1"/>
        <v>Stepping Stones (67841662)</v>
      </c>
    </row>
    <row r="128" spans="1:4" x14ac:dyDescent="0.2">
      <c r="A128" s="25" t="str">
        <f>IF(ISBLANK('Nomenklatur komplett'!P128),"-",'Nomenklatur komplett'!P128)</f>
        <v>CH.BUR</v>
      </c>
      <c r="B128" s="17">
        <f>IF(ISBLANK('Nomenklatur komplett'!Q128),"-",'Nomenklatur komplett'!Q128)</f>
        <v>40263384</v>
      </c>
      <c r="C128" s="115" t="str">
        <f>IF(ISBLANK('Nomenklatur komplett'!R128),"-",'Nomenklatur komplett'!R128)</f>
        <v>Stiftung Zürcher Sprachheilschule, Unterägeri</v>
      </c>
      <c r="D128" s="59" t="str">
        <f t="shared" si="1"/>
        <v>Stiftung Zürcher Sprachheilschule, Unterägeri (40263384)</v>
      </c>
    </row>
    <row r="129" spans="1:4" x14ac:dyDescent="0.2">
      <c r="A129" s="25" t="str">
        <f>IF(ISBLANK('Nomenklatur komplett'!P129),"-",'Nomenklatur komplett'!P129)</f>
        <v>CH.BUR</v>
      </c>
      <c r="B129" s="17">
        <f>IF(ISBLANK('Nomenklatur komplett'!Q129),"-",'Nomenklatur komplett'!Q129)</f>
        <v>74399128</v>
      </c>
      <c r="C129" s="115" t="str">
        <f>IF(ISBLANK('Nomenklatur komplett'!R129),"-",'Nomenklatur komplett'!R129)</f>
        <v>Tagesschule Elementa</v>
      </c>
      <c r="D129" s="59" t="str">
        <f t="shared" si="1"/>
        <v>Tagesschule Elementa (74399128)</v>
      </c>
    </row>
    <row r="130" spans="1:4" x14ac:dyDescent="0.2">
      <c r="A130" s="25" t="str">
        <f>IF(ISBLANK('Nomenklatur komplett'!P130),"-",'Nomenklatur komplett'!P130)</f>
        <v>-</v>
      </c>
      <c r="B130" s="17" t="str">
        <f>IF(ISBLANK('Nomenklatur komplett'!Q130),"-",'Nomenklatur komplett'!Q130)</f>
        <v>-</v>
      </c>
      <c r="C130" s="115" t="str">
        <f>IF(ISBLANK('Nomenklatur komplett'!R130),"-",'Nomenklatur komplett'!R130)</f>
        <v>-</v>
      </c>
      <c r="D130" s="59" t="str">
        <f t="shared" si="1"/>
        <v>-</v>
      </c>
    </row>
    <row r="131" spans="1:4" x14ac:dyDescent="0.2">
      <c r="A131" s="25" t="str">
        <f>IF(ISBLANK('Nomenklatur komplett'!P131),"-",'Nomenklatur komplett'!P131)</f>
        <v>-</v>
      </c>
      <c r="B131" s="17" t="str">
        <f>IF(ISBLANK('Nomenklatur komplett'!Q131),"-",'Nomenklatur komplett'!Q131)</f>
        <v>-</v>
      </c>
      <c r="C131" s="115" t="str">
        <f>IF(ISBLANK('Nomenklatur komplett'!R131),"-",'Nomenklatur komplett'!R131)</f>
        <v>-</v>
      </c>
      <c r="D131" s="59" t="str">
        <f t="shared" si="1"/>
        <v>-</v>
      </c>
    </row>
    <row r="132" spans="1:4" x14ac:dyDescent="0.2">
      <c r="A132" s="25" t="str">
        <f>IF(ISBLANK('Nomenklatur komplett'!P132),"-",'Nomenklatur komplett'!P132)</f>
        <v>-</v>
      </c>
      <c r="B132" s="17" t="str">
        <f>IF(ISBLANK('Nomenklatur komplett'!Q132),"-",'Nomenklatur komplett'!Q132)</f>
        <v>-</v>
      </c>
      <c r="C132" s="115" t="str">
        <f>IF(ISBLANK('Nomenklatur komplett'!R132),"-",'Nomenklatur komplett'!R132)</f>
        <v>-</v>
      </c>
      <c r="D132" s="59" t="str">
        <f t="shared" si="1"/>
        <v>-</v>
      </c>
    </row>
    <row r="133" spans="1:4" x14ac:dyDescent="0.2">
      <c r="A133" s="25" t="str">
        <f>IF(ISBLANK('Nomenklatur komplett'!P133),"-",'Nomenklatur komplett'!P133)</f>
        <v>-</v>
      </c>
      <c r="B133" s="17" t="str">
        <f>IF(ISBLANK('Nomenklatur komplett'!Q133),"-",'Nomenklatur komplett'!Q133)</f>
        <v>-</v>
      </c>
      <c r="C133" s="115" t="str">
        <f>IF(ISBLANK('Nomenklatur komplett'!R133),"-",'Nomenklatur komplett'!R133)</f>
        <v>-</v>
      </c>
      <c r="D133" s="59" t="str">
        <f t="shared" ref="D133:D196" si="2">IF(B133="-",B133,TRIM(C133)&amp; " (" &amp;B133&amp;")")</f>
        <v>-</v>
      </c>
    </row>
    <row r="134" spans="1:4" x14ac:dyDescent="0.2">
      <c r="A134" s="25" t="str">
        <f>IF(ISBLANK('Nomenklatur komplett'!P134),"-",'Nomenklatur komplett'!P134)</f>
        <v>-</v>
      </c>
      <c r="B134" s="17" t="str">
        <f>IF(ISBLANK('Nomenklatur komplett'!Q134),"-",'Nomenklatur komplett'!Q134)</f>
        <v>-</v>
      </c>
      <c r="C134" s="115" t="str">
        <f>IF(ISBLANK('Nomenklatur komplett'!R134),"-",'Nomenklatur komplett'!R134)</f>
        <v>-</v>
      </c>
      <c r="D134" s="59" t="str">
        <f t="shared" si="2"/>
        <v>-</v>
      </c>
    </row>
    <row r="135" spans="1:4" x14ac:dyDescent="0.2">
      <c r="A135" s="25" t="str">
        <f>IF(ISBLANK('Nomenklatur komplett'!P135),"-",'Nomenklatur komplett'!P135)</f>
        <v>-</v>
      </c>
      <c r="B135" s="17" t="str">
        <f>IF(ISBLANK('Nomenklatur komplett'!Q135),"-",'Nomenklatur komplett'!Q135)</f>
        <v>-</v>
      </c>
      <c r="C135" s="115" t="str">
        <f>IF(ISBLANK('Nomenklatur komplett'!R135),"-",'Nomenklatur komplett'!R135)</f>
        <v>-</v>
      </c>
      <c r="D135" s="59" t="str">
        <f t="shared" si="2"/>
        <v>-</v>
      </c>
    </row>
    <row r="136" spans="1:4" x14ac:dyDescent="0.2">
      <c r="A136" s="25" t="str">
        <f>IF(ISBLANK('Nomenklatur komplett'!P136),"-",'Nomenklatur komplett'!P136)</f>
        <v>-</v>
      </c>
      <c r="B136" s="17" t="str">
        <f>IF(ISBLANK('Nomenklatur komplett'!Q136),"-",'Nomenklatur komplett'!Q136)</f>
        <v>-</v>
      </c>
      <c r="C136" s="115" t="str">
        <f>IF(ISBLANK('Nomenklatur komplett'!R136),"-",'Nomenklatur komplett'!R136)</f>
        <v>-</v>
      </c>
      <c r="D136" s="59" t="str">
        <f t="shared" si="2"/>
        <v>-</v>
      </c>
    </row>
    <row r="137" spans="1:4" x14ac:dyDescent="0.2">
      <c r="A137" s="25" t="str">
        <f>IF(ISBLANK('Nomenklatur komplett'!P137),"-",'Nomenklatur komplett'!P137)</f>
        <v>-</v>
      </c>
      <c r="B137" s="17" t="str">
        <f>IF(ISBLANK('Nomenklatur komplett'!Q137),"-",'Nomenklatur komplett'!Q137)</f>
        <v>-</v>
      </c>
      <c r="C137" s="115" t="str">
        <f>IF(ISBLANK('Nomenklatur komplett'!R137),"-",'Nomenklatur komplett'!R137)</f>
        <v>-</v>
      </c>
      <c r="D137" s="59" t="str">
        <f t="shared" si="2"/>
        <v>-</v>
      </c>
    </row>
    <row r="138" spans="1:4" x14ac:dyDescent="0.2">
      <c r="A138" s="25" t="str">
        <f>IF(ISBLANK('Nomenklatur komplett'!P138),"-",'Nomenklatur komplett'!P138)</f>
        <v>-</v>
      </c>
      <c r="B138" s="17" t="str">
        <f>IF(ISBLANK('Nomenklatur komplett'!Q138),"-",'Nomenklatur komplett'!Q138)</f>
        <v>-</v>
      </c>
      <c r="C138" s="115" t="str">
        <f>IF(ISBLANK('Nomenklatur komplett'!R138),"-",'Nomenklatur komplett'!R138)</f>
        <v>-</v>
      </c>
      <c r="D138" s="59" t="str">
        <f t="shared" si="2"/>
        <v>-</v>
      </c>
    </row>
    <row r="139" spans="1:4" x14ac:dyDescent="0.2">
      <c r="A139" s="25" t="str">
        <f>IF(ISBLANK('Nomenklatur komplett'!P139),"-",'Nomenklatur komplett'!P139)</f>
        <v>-</v>
      </c>
      <c r="B139" s="17" t="str">
        <f>IF(ISBLANK('Nomenklatur komplett'!Q139),"-",'Nomenklatur komplett'!Q139)</f>
        <v>-</v>
      </c>
      <c r="C139" s="115" t="str">
        <f>IF(ISBLANK('Nomenklatur komplett'!R139),"-",'Nomenklatur komplett'!R139)</f>
        <v>-</v>
      </c>
      <c r="D139" s="59" t="str">
        <f t="shared" si="2"/>
        <v>-</v>
      </c>
    </row>
    <row r="140" spans="1:4" x14ac:dyDescent="0.2">
      <c r="A140" s="25" t="str">
        <f>IF(ISBLANK('Nomenklatur komplett'!P140),"-",'Nomenklatur komplett'!P140)</f>
        <v>-</v>
      </c>
      <c r="B140" s="17" t="str">
        <f>IF(ISBLANK('Nomenklatur komplett'!Q140),"-",'Nomenklatur komplett'!Q140)</f>
        <v>-</v>
      </c>
      <c r="C140" s="115" t="str">
        <f>IF(ISBLANK('Nomenklatur komplett'!R140),"-",'Nomenklatur komplett'!R140)</f>
        <v>-</v>
      </c>
      <c r="D140" s="59" t="str">
        <f t="shared" si="2"/>
        <v>-</v>
      </c>
    </row>
    <row r="141" spans="1:4" x14ac:dyDescent="0.2">
      <c r="A141" s="25" t="str">
        <f>IF(ISBLANK('Nomenklatur komplett'!P141),"-",'Nomenklatur komplett'!P141)</f>
        <v>-</v>
      </c>
      <c r="B141" s="17" t="str">
        <f>IF(ISBLANK('Nomenklatur komplett'!Q141),"-",'Nomenklatur komplett'!Q141)</f>
        <v>-</v>
      </c>
      <c r="C141" s="115" t="str">
        <f>IF(ISBLANK('Nomenklatur komplett'!R141),"-",'Nomenklatur komplett'!R141)</f>
        <v>-</v>
      </c>
      <c r="D141" s="59" t="str">
        <f t="shared" si="2"/>
        <v>-</v>
      </c>
    </row>
    <row r="142" spans="1:4" x14ac:dyDescent="0.2">
      <c r="A142" s="25" t="str">
        <f>IF(ISBLANK('Nomenklatur komplett'!P142),"-",'Nomenklatur komplett'!P142)</f>
        <v>-</v>
      </c>
      <c r="B142" s="17" t="str">
        <f>IF(ISBLANK('Nomenklatur komplett'!Q142),"-",'Nomenklatur komplett'!Q142)</f>
        <v>-</v>
      </c>
      <c r="C142" s="115" t="str">
        <f>IF(ISBLANK('Nomenklatur komplett'!R142),"-",'Nomenklatur komplett'!R142)</f>
        <v>-</v>
      </c>
      <c r="D142" s="59" t="str">
        <f t="shared" si="2"/>
        <v>-</v>
      </c>
    </row>
    <row r="143" spans="1:4" x14ac:dyDescent="0.2">
      <c r="A143" s="25" t="str">
        <f>IF(ISBLANK('Nomenklatur komplett'!P143),"-",'Nomenklatur komplett'!P143)</f>
        <v>-</v>
      </c>
      <c r="B143" s="17" t="str">
        <f>IF(ISBLANK('Nomenklatur komplett'!Q143),"-",'Nomenklatur komplett'!Q143)</f>
        <v>-</v>
      </c>
      <c r="C143" s="115" t="str">
        <f>IF(ISBLANK('Nomenklatur komplett'!R143),"-",'Nomenklatur komplett'!R143)</f>
        <v>-</v>
      </c>
      <c r="D143" s="59" t="str">
        <f t="shared" si="2"/>
        <v>-</v>
      </c>
    </row>
    <row r="144" spans="1:4" x14ac:dyDescent="0.2">
      <c r="A144" s="25" t="str">
        <f>IF(ISBLANK('Nomenklatur komplett'!P144),"-",'Nomenklatur komplett'!P144)</f>
        <v>-</v>
      </c>
      <c r="B144" s="17" t="str">
        <f>IF(ISBLANK('Nomenklatur komplett'!Q144),"-",'Nomenklatur komplett'!Q144)</f>
        <v>-</v>
      </c>
      <c r="C144" s="115" t="str">
        <f>IF(ISBLANK('Nomenklatur komplett'!R144),"-",'Nomenklatur komplett'!R144)</f>
        <v>-</v>
      </c>
      <c r="D144" s="59" t="str">
        <f t="shared" si="2"/>
        <v>-</v>
      </c>
    </row>
    <row r="145" spans="1:4" x14ac:dyDescent="0.2">
      <c r="A145" s="25" t="str">
        <f>IF(ISBLANK('Nomenklatur komplett'!P145),"-",'Nomenklatur komplett'!P145)</f>
        <v>-</v>
      </c>
      <c r="B145" s="17" t="str">
        <f>IF(ISBLANK('Nomenklatur komplett'!Q145),"-",'Nomenklatur komplett'!Q145)</f>
        <v>-</v>
      </c>
      <c r="C145" s="115" t="str">
        <f>IF(ISBLANK('Nomenklatur komplett'!R145),"-",'Nomenklatur komplett'!R145)</f>
        <v>-</v>
      </c>
      <c r="D145" s="59" t="str">
        <f t="shared" si="2"/>
        <v>-</v>
      </c>
    </row>
    <row r="146" spans="1:4" x14ac:dyDescent="0.2">
      <c r="A146" s="25" t="str">
        <f>IF(ISBLANK('Nomenklatur komplett'!P146),"-",'Nomenklatur komplett'!P146)</f>
        <v>-</v>
      </c>
      <c r="B146" s="17" t="str">
        <f>IF(ISBLANK('Nomenklatur komplett'!Q146),"-",'Nomenklatur komplett'!Q146)</f>
        <v>-</v>
      </c>
      <c r="C146" s="115" t="str">
        <f>IF(ISBLANK('Nomenklatur komplett'!R146),"-",'Nomenklatur komplett'!R146)</f>
        <v>-</v>
      </c>
      <c r="D146" s="59" t="str">
        <f t="shared" si="2"/>
        <v>-</v>
      </c>
    </row>
    <row r="147" spans="1:4" x14ac:dyDescent="0.2">
      <c r="A147" s="25" t="str">
        <f>IF(ISBLANK('Nomenklatur komplett'!P147),"-",'Nomenklatur komplett'!P147)</f>
        <v>-</v>
      </c>
      <c r="B147" s="17" t="str">
        <f>IF(ISBLANK('Nomenklatur komplett'!Q147),"-",'Nomenklatur komplett'!Q147)</f>
        <v>-</v>
      </c>
      <c r="C147" s="115" t="str">
        <f>IF(ISBLANK('Nomenklatur komplett'!R147),"-",'Nomenklatur komplett'!R147)</f>
        <v>-</v>
      </c>
      <c r="D147" s="59" t="str">
        <f t="shared" si="2"/>
        <v>-</v>
      </c>
    </row>
    <row r="148" spans="1:4" x14ac:dyDescent="0.2">
      <c r="A148" s="25" t="str">
        <f>IF(ISBLANK('Nomenklatur komplett'!P148),"-",'Nomenklatur komplett'!P148)</f>
        <v>-</v>
      </c>
      <c r="B148" s="17" t="str">
        <f>IF(ISBLANK('Nomenklatur komplett'!Q148),"-",'Nomenklatur komplett'!Q148)</f>
        <v>-</v>
      </c>
      <c r="C148" s="115" t="str">
        <f>IF(ISBLANK('Nomenklatur komplett'!R148),"-",'Nomenklatur komplett'!R148)</f>
        <v>-</v>
      </c>
      <c r="D148" s="59" t="str">
        <f t="shared" si="2"/>
        <v>-</v>
      </c>
    </row>
    <row r="149" spans="1:4" x14ac:dyDescent="0.2">
      <c r="A149" s="25" t="str">
        <f>IF(ISBLANK('Nomenklatur komplett'!P149),"-",'Nomenklatur komplett'!P149)</f>
        <v>-</v>
      </c>
      <c r="B149" s="17" t="str">
        <f>IF(ISBLANK('Nomenklatur komplett'!Q149),"-",'Nomenklatur komplett'!Q149)</f>
        <v>-</v>
      </c>
      <c r="C149" s="115" t="str">
        <f>IF(ISBLANK('Nomenklatur komplett'!R149),"-",'Nomenklatur komplett'!R149)</f>
        <v>-</v>
      </c>
      <c r="D149" s="59" t="str">
        <f t="shared" si="2"/>
        <v>-</v>
      </c>
    </row>
    <row r="150" spans="1:4" x14ac:dyDescent="0.2">
      <c r="A150" s="25" t="str">
        <f>IF(ISBLANK('Nomenklatur komplett'!P150),"-",'Nomenklatur komplett'!P150)</f>
        <v>-</v>
      </c>
      <c r="B150" s="17" t="str">
        <f>IF(ISBLANK('Nomenklatur komplett'!Q150),"-",'Nomenklatur komplett'!Q150)</f>
        <v>-</v>
      </c>
      <c r="C150" s="115" t="str">
        <f>IF(ISBLANK('Nomenklatur komplett'!R150),"-",'Nomenklatur komplett'!R150)</f>
        <v>-</v>
      </c>
      <c r="D150" s="59" t="str">
        <f t="shared" si="2"/>
        <v>-</v>
      </c>
    </row>
    <row r="151" spans="1:4" x14ac:dyDescent="0.2">
      <c r="A151" s="25" t="str">
        <f>IF(ISBLANK('Nomenklatur komplett'!P151),"-",'Nomenklatur komplett'!P151)</f>
        <v>-</v>
      </c>
      <c r="B151" s="17" t="str">
        <f>IF(ISBLANK('Nomenklatur komplett'!Q151),"-",'Nomenklatur komplett'!Q151)</f>
        <v>-</v>
      </c>
      <c r="C151" s="115" t="str">
        <f>IF(ISBLANK('Nomenklatur komplett'!R151),"-",'Nomenklatur komplett'!R151)</f>
        <v>-</v>
      </c>
      <c r="D151" s="59" t="str">
        <f t="shared" si="2"/>
        <v>-</v>
      </c>
    </row>
    <row r="152" spans="1:4" x14ac:dyDescent="0.2">
      <c r="A152" s="25" t="str">
        <f>IF(ISBLANK('Nomenklatur komplett'!P152),"-",'Nomenklatur komplett'!P152)</f>
        <v>-</v>
      </c>
      <c r="B152" s="17" t="str">
        <f>IF(ISBLANK('Nomenklatur komplett'!Q152),"-",'Nomenklatur komplett'!Q152)</f>
        <v>-</v>
      </c>
      <c r="C152" s="115" t="str">
        <f>IF(ISBLANK('Nomenklatur komplett'!R152),"-",'Nomenklatur komplett'!R152)</f>
        <v>-</v>
      </c>
      <c r="D152" s="59" t="str">
        <f t="shared" si="2"/>
        <v>-</v>
      </c>
    </row>
    <row r="153" spans="1:4" x14ac:dyDescent="0.2">
      <c r="A153" s="25" t="str">
        <f>IF(ISBLANK('Nomenklatur komplett'!P153),"-",'Nomenklatur komplett'!P153)</f>
        <v>-</v>
      </c>
      <c r="B153" s="17" t="str">
        <f>IF(ISBLANK('Nomenklatur komplett'!Q153),"-",'Nomenklatur komplett'!Q153)</f>
        <v>-</v>
      </c>
      <c r="C153" s="115" t="str">
        <f>IF(ISBLANK('Nomenklatur komplett'!R153),"-",'Nomenklatur komplett'!R153)</f>
        <v>-</v>
      </c>
      <c r="D153" s="59" t="str">
        <f t="shared" si="2"/>
        <v>-</v>
      </c>
    </row>
    <row r="154" spans="1:4" x14ac:dyDescent="0.2">
      <c r="A154" s="25" t="str">
        <f>IF(ISBLANK('Nomenklatur komplett'!P154),"-",'Nomenklatur komplett'!P154)</f>
        <v>-</v>
      </c>
      <c r="B154" s="17" t="str">
        <f>IF(ISBLANK('Nomenklatur komplett'!Q154),"-",'Nomenklatur komplett'!Q154)</f>
        <v>-</v>
      </c>
      <c r="C154" s="115" t="str">
        <f>IF(ISBLANK('Nomenklatur komplett'!R154),"-",'Nomenklatur komplett'!R154)</f>
        <v>-</v>
      </c>
      <c r="D154" s="59" t="str">
        <f t="shared" si="2"/>
        <v>-</v>
      </c>
    </row>
    <row r="155" spans="1:4" x14ac:dyDescent="0.2">
      <c r="A155" s="25" t="str">
        <f>IF(ISBLANK('Nomenklatur komplett'!P155),"-",'Nomenklatur komplett'!P155)</f>
        <v>-</v>
      </c>
      <c r="B155" s="17" t="str">
        <f>IF(ISBLANK('Nomenklatur komplett'!Q155),"-",'Nomenklatur komplett'!Q155)</f>
        <v>-</v>
      </c>
      <c r="C155" s="115" t="str">
        <f>IF(ISBLANK('Nomenklatur komplett'!R155),"-",'Nomenklatur komplett'!R155)</f>
        <v>-</v>
      </c>
      <c r="D155" s="59" t="str">
        <f t="shared" si="2"/>
        <v>-</v>
      </c>
    </row>
    <row r="156" spans="1:4" x14ac:dyDescent="0.2">
      <c r="A156" s="25" t="str">
        <f>IF(ISBLANK('Nomenklatur komplett'!P156),"-",'Nomenklatur komplett'!P156)</f>
        <v>-</v>
      </c>
      <c r="B156" s="17" t="str">
        <f>IF(ISBLANK('Nomenklatur komplett'!Q156),"-",'Nomenklatur komplett'!Q156)</f>
        <v>-</v>
      </c>
      <c r="C156" s="115" t="str">
        <f>IF(ISBLANK('Nomenklatur komplett'!R156),"-",'Nomenklatur komplett'!R156)</f>
        <v>-</v>
      </c>
      <c r="D156" s="59" t="str">
        <f t="shared" si="2"/>
        <v>-</v>
      </c>
    </row>
    <row r="157" spans="1:4" x14ac:dyDescent="0.2">
      <c r="A157" s="25" t="str">
        <f>IF(ISBLANK('Nomenklatur komplett'!P157),"-",'Nomenklatur komplett'!P157)</f>
        <v>-</v>
      </c>
      <c r="B157" s="17" t="str">
        <f>IF(ISBLANK('Nomenklatur komplett'!Q157),"-",'Nomenklatur komplett'!Q157)</f>
        <v>-</v>
      </c>
      <c r="C157" s="115" t="str">
        <f>IF(ISBLANK('Nomenklatur komplett'!R157),"-",'Nomenklatur komplett'!R157)</f>
        <v>-</v>
      </c>
      <c r="D157" s="59" t="str">
        <f t="shared" si="2"/>
        <v>-</v>
      </c>
    </row>
    <row r="158" spans="1:4" x14ac:dyDescent="0.2">
      <c r="A158" s="25" t="str">
        <f>IF(ISBLANK('Nomenklatur komplett'!P158),"-",'Nomenklatur komplett'!P158)</f>
        <v>-</v>
      </c>
      <c r="B158" s="17" t="str">
        <f>IF(ISBLANK('Nomenklatur komplett'!Q158),"-",'Nomenklatur komplett'!Q158)</f>
        <v>-</v>
      </c>
      <c r="C158" s="115" t="str">
        <f>IF(ISBLANK('Nomenklatur komplett'!R158),"-",'Nomenklatur komplett'!R158)</f>
        <v>-</v>
      </c>
      <c r="D158" s="59" t="str">
        <f t="shared" si="2"/>
        <v>-</v>
      </c>
    </row>
    <row r="159" spans="1:4" x14ac:dyDescent="0.2">
      <c r="A159" s="25" t="str">
        <f>IF(ISBLANK('Nomenklatur komplett'!P159),"-",'Nomenklatur komplett'!P159)</f>
        <v>-</v>
      </c>
      <c r="B159" s="17" t="str">
        <f>IF(ISBLANK('Nomenklatur komplett'!Q159),"-",'Nomenklatur komplett'!Q159)</f>
        <v>-</v>
      </c>
      <c r="C159" s="115" t="str">
        <f>IF(ISBLANK('Nomenklatur komplett'!R159),"-",'Nomenklatur komplett'!R159)</f>
        <v>-</v>
      </c>
      <c r="D159" s="59" t="str">
        <f t="shared" si="2"/>
        <v>-</v>
      </c>
    </row>
    <row r="160" spans="1:4" x14ac:dyDescent="0.2">
      <c r="A160" s="25" t="str">
        <f>IF(ISBLANK('Nomenklatur komplett'!P160),"-",'Nomenklatur komplett'!P160)</f>
        <v>-</v>
      </c>
      <c r="B160" s="17" t="str">
        <f>IF(ISBLANK('Nomenklatur komplett'!Q160),"-",'Nomenklatur komplett'!Q160)</f>
        <v>-</v>
      </c>
      <c r="C160" s="115" t="str">
        <f>IF(ISBLANK('Nomenklatur komplett'!R160),"-",'Nomenklatur komplett'!R160)</f>
        <v>-</v>
      </c>
      <c r="D160" s="59" t="str">
        <f t="shared" si="2"/>
        <v>-</v>
      </c>
    </row>
    <row r="161" spans="1:4" x14ac:dyDescent="0.2">
      <c r="A161" s="25" t="str">
        <f>IF(ISBLANK('Nomenklatur komplett'!P161),"-",'Nomenklatur komplett'!P161)</f>
        <v>-</v>
      </c>
      <c r="B161" s="17" t="str">
        <f>IF(ISBLANK('Nomenklatur komplett'!Q161),"-",'Nomenklatur komplett'!Q161)</f>
        <v>-</v>
      </c>
      <c r="C161" s="115" t="str">
        <f>IF(ISBLANK('Nomenklatur komplett'!R161),"-",'Nomenklatur komplett'!R161)</f>
        <v>-</v>
      </c>
      <c r="D161" s="59" t="str">
        <f t="shared" si="2"/>
        <v>-</v>
      </c>
    </row>
    <row r="162" spans="1:4" x14ac:dyDescent="0.2">
      <c r="A162" s="25" t="str">
        <f>IF(ISBLANK('Nomenklatur komplett'!P162),"-",'Nomenklatur komplett'!P162)</f>
        <v>-</v>
      </c>
      <c r="B162" s="17" t="str">
        <f>IF(ISBLANK('Nomenklatur komplett'!Q162),"-",'Nomenklatur komplett'!Q162)</f>
        <v>-</v>
      </c>
      <c r="C162" s="115" t="str">
        <f>IF(ISBLANK('Nomenklatur komplett'!R162),"-",'Nomenklatur komplett'!R162)</f>
        <v>-</v>
      </c>
      <c r="D162" s="59" t="str">
        <f t="shared" si="2"/>
        <v>-</v>
      </c>
    </row>
    <row r="163" spans="1:4" x14ac:dyDescent="0.2">
      <c r="A163" s="25" t="str">
        <f>IF(ISBLANK('Nomenklatur komplett'!P163),"-",'Nomenklatur komplett'!P163)</f>
        <v>-</v>
      </c>
      <c r="B163" s="17" t="str">
        <f>IF(ISBLANK('Nomenklatur komplett'!Q163),"-",'Nomenklatur komplett'!Q163)</f>
        <v>-</v>
      </c>
      <c r="C163" s="115" t="str">
        <f>IF(ISBLANK('Nomenklatur komplett'!R163),"-",'Nomenklatur komplett'!R163)</f>
        <v>-</v>
      </c>
      <c r="D163" s="59" t="str">
        <f t="shared" si="2"/>
        <v>-</v>
      </c>
    </row>
    <row r="164" spans="1:4" x14ac:dyDescent="0.2">
      <c r="A164" s="25" t="str">
        <f>IF(ISBLANK('Nomenklatur komplett'!P164),"-",'Nomenklatur komplett'!P164)</f>
        <v>-</v>
      </c>
      <c r="B164" s="17" t="str">
        <f>IF(ISBLANK('Nomenklatur komplett'!Q164),"-",'Nomenklatur komplett'!Q164)</f>
        <v>-</v>
      </c>
      <c r="C164" s="115" t="str">
        <f>IF(ISBLANK('Nomenklatur komplett'!R164),"-",'Nomenklatur komplett'!R164)</f>
        <v>-</v>
      </c>
      <c r="D164" s="59" t="str">
        <f t="shared" si="2"/>
        <v>-</v>
      </c>
    </row>
    <row r="165" spans="1:4" x14ac:dyDescent="0.2">
      <c r="A165" s="25" t="str">
        <f>IF(ISBLANK('Nomenklatur komplett'!P165),"-",'Nomenklatur komplett'!P165)</f>
        <v>-</v>
      </c>
      <c r="B165" s="17" t="str">
        <f>IF(ISBLANK('Nomenklatur komplett'!Q165),"-",'Nomenklatur komplett'!Q165)</f>
        <v>-</v>
      </c>
      <c r="C165" s="115" t="str">
        <f>IF(ISBLANK('Nomenklatur komplett'!R165),"-",'Nomenklatur komplett'!R165)</f>
        <v>-</v>
      </c>
      <c r="D165" s="59" t="str">
        <f t="shared" si="2"/>
        <v>-</v>
      </c>
    </row>
    <row r="166" spans="1:4" x14ac:dyDescent="0.2">
      <c r="A166" s="25" t="str">
        <f>IF(ISBLANK('Nomenklatur komplett'!P166),"-",'Nomenklatur komplett'!P166)</f>
        <v>-</v>
      </c>
      <c r="B166" s="17" t="str">
        <f>IF(ISBLANK('Nomenklatur komplett'!Q166),"-",'Nomenklatur komplett'!Q166)</f>
        <v>-</v>
      </c>
      <c r="C166" s="115" t="str">
        <f>IF(ISBLANK('Nomenklatur komplett'!R166),"-",'Nomenklatur komplett'!R166)</f>
        <v>-</v>
      </c>
      <c r="D166" s="59" t="str">
        <f t="shared" si="2"/>
        <v>-</v>
      </c>
    </row>
    <row r="167" spans="1:4" x14ac:dyDescent="0.2">
      <c r="A167" s="25" t="str">
        <f>IF(ISBLANK('Nomenklatur komplett'!P167),"-",'Nomenklatur komplett'!P167)</f>
        <v>-</v>
      </c>
      <c r="B167" s="17" t="str">
        <f>IF(ISBLANK('Nomenklatur komplett'!Q167),"-",'Nomenklatur komplett'!Q167)</f>
        <v>-</v>
      </c>
      <c r="C167" s="115" t="str">
        <f>IF(ISBLANK('Nomenklatur komplett'!R167),"-",'Nomenklatur komplett'!R167)</f>
        <v>-</v>
      </c>
      <c r="D167" s="59" t="str">
        <f t="shared" si="2"/>
        <v>-</v>
      </c>
    </row>
    <row r="168" spans="1:4" x14ac:dyDescent="0.2">
      <c r="A168" s="25" t="str">
        <f>IF(ISBLANK('Nomenklatur komplett'!P168),"-",'Nomenklatur komplett'!P168)</f>
        <v>-</v>
      </c>
      <c r="B168" s="17" t="str">
        <f>IF(ISBLANK('Nomenklatur komplett'!Q168),"-",'Nomenklatur komplett'!Q168)</f>
        <v>-</v>
      </c>
      <c r="C168" s="115" t="str">
        <f>IF(ISBLANK('Nomenklatur komplett'!R168),"-",'Nomenklatur komplett'!R168)</f>
        <v>-</v>
      </c>
      <c r="D168" s="59" t="str">
        <f t="shared" si="2"/>
        <v>-</v>
      </c>
    </row>
    <row r="169" spans="1:4" x14ac:dyDescent="0.2">
      <c r="A169" s="25" t="str">
        <f>IF(ISBLANK('Nomenklatur komplett'!P169),"-",'Nomenklatur komplett'!P169)</f>
        <v>-</v>
      </c>
      <c r="B169" s="17" t="str">
        <f>IF(ISBLANK('Nomenklatur komplett'!Q169),"-",'Nomenklatur komplett'!Q169)</f>
        <v>-</v>
      </c>
      <c r="C169" s="115" t="str">
        <f>IF(ISBLANK('Nomenklatur komplett'!R169),"-",'Nomenklatur komplett'!R169)</f>
        <v>-</v>
      </c>
      <c r="D169" s="59" t="str">
        <f t="shared" si="2"/>
        <v>-</v>
      </c>
    </row>
    <row r="170" spans="1:4" x14ac:dyDescent="0.2">
      <c r="A170" s="25" t="str">
        <f>IF(ISBLANK('Nomenklatur komplett'!P170),"-",'Nomenklatur komplett'!P170)</f>
        <v>-</v>
      </c>
      <c r="B170" s="17" t="str">
        <f>IF(ISBLANK('Nomenklatur komplett'!Q170),"-",'Nomenklatur komplett'!Q170)</f>
        <v>-</v>
      </c>
      <c r="C170" s="115" t="str">
        <f>IF(ISBLANK('Nomenklatur komplett'!R170),"-",'Nomenklatur komplett'!R170)</f>
        <v>-</v>
      </c>
      <c r="D170" s="59" t="str">
        <f t="shared" si="2"/>
        <v>-</v>
      </c>
    </row>
    <row r="171" spans="1:4" x14ac:dyDescent="0.2">
      <c r="A171" s="25" t="str">
        <f>IF(ISBLANK('Nomenklatur komplett'!P171),"-",'Nomenklatur komplett'!P171)</f>
        <v>-</v>
      </c>
      <c r="B171" s="17" t="str">
        <f>IF(ISBLANK('Nomenklatur komplett'!Q171),"-",'Nomenklatur komplett'!Q171)</f>
        <v>-</v>
      </c>
      <c r="C171" s="115" t="str">
        <f>IF(ISBLANK('Nomenklatur komplett'!R171),"-",'Nomenklatur komplett'!R171)</f>
        <v>-</v>
      </c>
      <c r="D171" s="59" t="str">
        <f t="shared" si="2"/>
        <v>-</v>
      </c>
    </row>
    <row r="172" spans="1:4" x14ac:dyDescent="0.2">
      <c r="A172" s="25" t="str">
        <f>IF(ISBLANK('Nomenklatur komplett'!P172),"-",'Nomenklatur komplett'!P172)</f>
        <v>-</v>
      </c>
      <c r="B172" s="17" t="str">
        <f>IF(ISBLANK('Nomenklatur komplett'!Q172),"-",'Nomenklatur komplett'!Q172)</f>
        <v>-</v>
      </c>
      <c r="C172" s="115" t="str">
        <f>IF(ISBLANK('Nomenklatur komplett'!R172),"-",'Nomenklatur komplett'!R172)</f>
        <v>-</v>
      </c>
      <c r="D172" s="59" t="str">
        <f t="shared" si="2"/>
        <v>-</v>
      </c>
    </row>
    <row r="173" spans="1:4" x14ac:dyDescent="0.2">
      <c r="A173" s="25" t="str">
        <f>IF(ISBLANK('Nomenklatur komplett'!P173),"-",'Nomenklatur komplett'!P173)</f>
        <v>-</v>
      </c>
      <c r="B173" s="17" t="str">
        <f>IF(ISBLANK('Nomenklatur komplett'!Q173),"-",'Nomenklatur komplett'!Q173)</f>
        <v>-</v>
      </c>
      <c r="C173" s="115" t="str">
        <f>IF(ISBLANK('Nomenklatur komplett'!R173),"-",'Nomenklatur komplett'!R173)</f>
        <v>-</v>
      </c>
      <c r="D173" s="59" t="str">
        <f t="shared" si="2"/>
        <v>-</v>
      </c>
    </row>
    <row r="174" spans="1:4" x14ac:dyDescent="0.2">
      <c r="A174" s="25" t="str">
        <f>IF(ISBLANK('Nomenklatur komplett'!P174),"-",'Nomenklatur komplett'!P174)</f>
        <v>-</v>
      </c>
      <c r="B174" s="17" t="str">
        <f>IF(ISBLANK('Nomenklatur komplett'!Q174),"-",'Nomenklatur komplett'!Q174)</f>
        <v>-</v>
      </c>
      <c r="C174" s="115" t="str">
        <f>IF(ISBLANK('Nomenklatur komplett'!R174),"-",'Nomenklatur komplett'!R174)</f>
        <v>-</v>
      </c>
      <c r="D174" s="59" t="str">
        <f t="shared" si="2"/>
        <v>-</v>
      </c>
    </row>
    <row r="175" spans="1:4" x14ac:dyDescent="0.2">
      <c r="A175" s="25" t="str">
        <f>IF(ISBLANK('Nomenklatur komplett'!P175),"-",'Nomenklatur komplett'!P175)</f>
        <v>-</v>
      </c>
      <c r="B175" s="17" t="str">
        <f>IF(ISBLANK('Nomenklatur komplett'!Q175),"-",'Nomenklatur komplett'!Q175)</f>
        <v>-</v>
      </c>
      <c r="C175" s="115" t="str">
        <f>IF(ISBLANK('Nomenklatur komplett'!R175),"-",'Nomenklatur komplett'!R175)</f>
        <v>-</v>
      </c>
      <c r="D175" s="59" t="str">
        <f t="shared" si="2"/>
        <v>-</v>
      </c>
    </row>
    <row r="176" spans="1:4" x14ac:dyDescent="0.2">
      <c r="A176" s="25" t="str">
        <f>IF(ISBLANK('Nomenklatur komplett'!P176),"-",'Nomenklatur komplett'!P176)</f>
        <v>-</v>
      </c>
      <c r="B176" s="17" t="str">
        <f>IF(ISBLANK('Nomenklatur komplett'!Q176),"-",'Nomenklatur komplett'!Q176)</f>
        <v>-</v>
      </c>
      <c r="C176" s="115" t="str">
        <f>IF(ISBLANK('Nomenklatur komplett'!R176),"-",'Nomenklatur komplett'!R176)</f>
        <v>-</v>
      </c>
      <c r="D176" s="59" t="str">
        <f t="shared" si="2"/>
        <v>-</v>
      </c>
    </row>
    <row r="177" spans="1:4" x14ac:dyDescent="0.2">
      <c r="A177" s="25" t="str">
        <f>IF(ISBLANK('Nomenklatur komplett'!P177),"-",'Nomenklatur komplett'!P177)</f>
        <v>-</v>
      </c>
      <c r="B177" s="17" t="str">
        <f>IF(ISBLANK('Nomenklatur komplett'!Q177),"-",'Nomenklatur komplett'!Q177)</f>
        <v>-</v>
      </c>
      <c r="C177" s="115" t="str">
        <f>IF(ISBLANK('Nomenklatur komplett'!R177),"-",'Nomenklatur komplett'!R177)</f>
        <v>-</v>
      </c>
      <c r="D177" s="59" t="str">
        <f t="shared" si="2"/>
        <v>-</v>
      </c>
    </row>
    <row r="178" spans="1:4" x14ac:dyDescent="0.2">
      <c r="A178" s="25" t="str">
        <f>IF(ISBLANK('Nomenklatur komplett'!P178),"-",'Nomenklatur komplett'!P178)</f>
        <v>-</v>
      </c>
      <c r="B178" s="17" t="str">
        <f>IF(ISBLANK('Nomenklatur komplett'!Q178),"-",'Nomenklatur komplett'!Q178)</f>
        <v>-</v>
      </c>
      <c r="C178" s="115" t="str">
        <f>IF(ISBLANK('Nomenklatur komplett'!R178),"-",'Nomenklatur komplett'!R178)</f>
        <v>-</v>
      </c>
      <c r="D178" s="59" t="str">
        <f t="shared" si="2"/>
        <v>-</v>
      </c>
    </row>
    <row r="179" spans="1:4" x14ac:dyDescent="0.2">
      <c r="A179" s="25" t="str">
        <f>IF(ISBLANK('Nomenklatur komplett'!P179),"-",'Nomenklatur komplett'!P179)</f>
        <v>-</v>
      </c>
      <c r="B179" s="17" t="str">
        <f>IF(ISBLANK('Nomenklatur komplett'!Q179),"-",'Nomenklatur komplett'!Q179)</f>
        <v>-</v>
      </c>
      <c r="C179" s="115" t="str">
        <f>IF(ISBLANK('Nomenklatur komplett'!R179),"-",'Nomenklatur komplett'!R179)</f>
        <v>-</v>
      </c>
      <c r="D179" s="59" t="str">
        <f t="shared" si="2"/>
        <v>-</v>
      </c>
    </row>
    <row r="180" spans="1:4" x14ac:dyDescent="0.2">
      <c r="A180" s="25" t="str">
        <f>IF(ISBLANK('Nomenklatur komplett'!P180),"-",'Nomenklatur komplett'!P180)</f>
        <v>-</v>
      </c>
      <c r="B180" s="17" t="str">
        <f>IF(ISBLANK('Nomenklatur komplett'!Q180),"-",'Nomenklatur komplett'!Q180)</f>
        <v>-</v>
      </c>
      <c r="C180" s="115" t="str">
        <f>IF(ISBLANK('Nomenklatur komplett'!R180),"-",'Nomenklatur komplett'!R180)</f>
        <v>-</v>
      </c>
      <c r="D180" s="59" t="str">
        <f t="shared" si="2"/>
        <v>-</v>
      </c>
    </row>
    <row r="181" spans="1:4" x14ac:dyDescent="0.2">
      <c r="A181" s="25" t="str">
        <f>IF(ISBLANK('Nomenklatur komplett'!P181),"-",'Nomenklatur komplett'!P181)</f>
        <v>-</v>
      </c>
      <c r="B181" s="17" t="str">
        <f>IF(ISBLANK('Nomenklatur komplett'!Q181),"-",'Nomenklatur komplett'!Q181)</f>
        <v>-</v>
      </c>
      <c r="C181" s="115" t="str">
        <f>IF(ISBLANK('Nomenklatur komplett'!R181),"-",'Nomenklatur komplett'!R181)</f>
        <v>-</v>
      </c>
      <c r="D181" s="59" t="str">
        <f t="shared" si="2"/>
        <v>-</v>
      </c>
    </row>
    <row r="182" spans="1:4" x14ac:dyDescent="0.2">
      <c r="A182" s="25" t="str">
        <f>IF(ISBLANK('Nomenklatur komplett'!P182),"-",'Nomenklatur komplett'!P182)</f>
        <v>-</v>
      </c>
      <c r="B182" s="17" t="str">
        <f>IF(ISBLANK('Nomenklatur komplett'!Q182),"-",'Nomenklatur komplett'!Q182)</f>
        <v>-</v>
      </c>
      <c r="C182" s="115" t="str">
        <f>IF(ISBLANK('Nomenklatur komplett'!R182),"-",'Nomenklatur komplett'!R182)</f>
        <v>-</v>
      </c>
      <c r="D182" s="59" t="str">
        <f t="shared" si="2"/>
        <v>-</v>
      </c>
    </row>
    <row r="183" spans="1:4" x14ac:dyDescent="0.2">
      <c r="A183" s="25" t="str">
        <f>IF(ISBLANK('Nomenklatur komplett'!P183),"-",'Nomenklatur komplett'!P183)</f>
        <v>-</v>
      </c>
      <c r="B183" s="17" t="str">
        <f>IF(ISBLANK('Nomenklatur komplett'!Q183),"-",'Nomenklatur komplett'!Q183)</f>
        <v>-</v>
      </c>
      <c r="C183" s="115" t="str">
        <f>IF(ISBLANK('Nomenklatur komplett'!R183),"-",'Nomenklatur komplett'!R183)</f>
        <v>-</v>
      </c>
      <c r="D183" s="59" t="str">
        <f t="shared" si="2"/>
        <v>-</v>
      </c>
    </row>
    <row r="184" spans="1:4" x14ac:dyDescent="0.2">
      <c r="A184" s="25" t="str">
        <f>IF(ISBLANK('Nomenklatur komplett'!P184),"-",'Nomenklatur komplett'!P184)</f>
        <v>-</v>
      </c>
      <c r="B184" s="17" t="str">
        <f>IF(ISBLANK('Nomenklatur komplett'!Q184),"-",'Nomenklatur komplett'!Q184)</f>
        <v>-</v>
      </c>
      <c r="C184" s="115" t="str">
        <f>IF(ISBLANK('Nomenklatur komplett'!R184),"-",'Nomenklatur komplett'!R184)</f>
        <v>-</v>
      </c>
      <c r="D184" s="59" t="str">
        <f t="shared" si="2"/>
        <v>-</v>
      </c>
    </row>
    <row r="185" spans="1:4" x14ac:dyDescent="0.2">
      <c r="A185" s="25" t="str">
        <f>IF(ISBLANK('Nomenklatur komplett'!P185),"-",'Nomenklatur komplett'!P185)</f>
        <v>-</v>
      </c>
      <c r="B185" s="17" t="str">
        <f>IF(ISBLANK('Nomenklatur komplett'!Q185),"-",'Nomenklatur komplett'!Q185)</f>
        <v>-</v>
      </c>
      <c r="C185" s="115" t="str">
        <f>IF(ISBLANK('Nomenklatur komplett'!R185),"-",'Nomenklatur komplett'!R185)</f>
        <v>-</v>
      </c>
      <c r="D185" s="59" t="str">
        <f t="shared" si="2"/>
        <v>-</v>
      </c>
    </row>
    <row r="186" spans="1:4" x14ac:dyDescent="0.2">
      <c r="A186" s="25" t="str">
        <f>IF(ISBLANK('Nomenklatur komplett'!P186),"-",'Nomenklatur komplett'!P186)</f>
        <v>-</v>
      </c>
      <c r="B186" s="17" t="str">
        <f>IF(ISBLANK('Nomenklatur komplett'!Q186),"-",'Nomenklatur komplett'!Q186)</f>
        <v>-</v>
      </c>
      <c r="C186" s="115" t="str">
        <f>IF(ISBLANK('Nomenklatur komplett'!R186),"-",'Nomenklatur komplett'!R186)</f>
        <v>-</v>
      </c>
      <c r="D186" s="59" t="str">
        <f t="shared" si="2"/>
        <v>-</v>
      </c>
    </row>
    <row r="187" spans="1:4" x14ac:dyDescent="0.2">
      <c r="A187" s="25" t="str">
        <f>IF(ISBLANK('Nomenklatur komplett'!P187),"-",'Nomenklatur komplett'!P187)</f>
        <v>-</v>
      </c>
      <c r="B187" s="17" t="str">
        <f>IF(ISBLANK('Nomenklatur komplett'!Q187),"-",'Nomenklatur komplett'!Q187)</f>
        <v>-</v>
      </c>
      <c r="C187" s="115" t="str">
        <f>IF(ISBLANK('Nomenklatur komplett'!R187),"-",'Nomenklatur komplett'!R187)</f>
        <v>-</v>
      </c>
      <c r="D187" s="59" t="str">
        <f t="shared" si="2"/>
        <v>-</v>
      </c>
    </row>
    <row r="188" spans="1:4" x14ac:dyDescent="0.2">
      <c r="A188" s="25" t="str">
        <f>IF(ISBLANK('Nomenklatur komplett'!P188),"-",'Nomenklatur komplett'!P188)</f>
        <v>-</v>
      </c>
      <c r="B188" s="17" t="str">
        <f>IF(ISBLANK('Nomenklatur komplett'!Q188),"-",'Nomenklatur komplett'!Q188)</f>
        <v>-</v>
      </c>
      <c r="C188" s="115" t="str">
        <f>IF(ISBLANK('Nomenklatur komplett'!R188),"-",'Nomenklatur komplett'!R188)</f>
        <v>-</v>
      </c>
      <c r="D188" s="59" t="str">
        <f t="shared" si="2"/>
        <v>-</v>
      </c>
    </row>
    <row r="189" spans="1:4" x14ac:dyDescent="0.2">
      <c r="A189" s="25" t="str">
        <f>IF(ISBLANK('Nomenklatur komplett'!P189),"-",'Nomenklatur komplett'!P189)</f>
        <v>-</v>
      </c>
      <c r="B189" s="17" t="str">
        <f>IF(ISBLANK('Nomenklatur komplett'!Q189),"-",'Nomenklatur komplett'!Q189)</f>
        <v>-</v>
      </c>
      <c r="C189" s="115" t="str">
        <f>IF(ISBLANK('Nomenklatur komplett'!R189),"-",'Nomenklatur komplett'!R189)</f>
        <v>-</v>
      </c>
      <c r="D189" s="59" t="str">
        <f t="shared" si="2"/>
        <v>-</v>
      </c>
    </row>
    <row r="190" spans="1:4" x14ac:dyDescent="0.2">
      <c r="A190" s="25" t="str">
        <f>IF(ISBLANK('Nomenklatur komplett'!P190),"-",'Nomenklatur komplett'!P190)</f>
        <v>-</v>
      </c>
      <c r="B190" s="17" t="str">
        <f>IF(ISBLANK('Nomenklatur komplett'!Q190),"-",'Nomenklatur komplett'!Q190)</f>
        <v>-</v>
      </c>
      <c r="C190" s="115" t="str">
        <f>IF(ISBLANK('Nomenklatur komplett'!R190),"-",'Nomenklatur komplett'!R190)</f>
        <v>-</v>
      </c>
      <c r="D190" s="59" t="str">
        <f t="shared" si="2"/>
        <v>-</v>
      </c>
    </row>
    <row r="191" spans="1:4" x14ac:dyDescent="0.2">
      <c r="A191" s="25" t="str">
        <f>IF(ISBLANK('Nomenklatur komplett'!P191),"-",'Nomenklatur komplett'!P191)</f>
        <v>-</v>
      </c>
      <c r="B191" s="17" t="str">
        <f>IF(ISBLANK('Nomenklatur komplett'!Q191),"-",'Nomenklatur komplett'!Q191)</f>
        <v>-</v>
      </c>
      <c r="C191" s="115" t="str">
        <f>IF(ISBLANK('Nomenklatur komplett'!R191),"-",'Nomenklatur komplett'!R191)</f>
        <v>-</v>
      </c>
      <c r="D191" s="59" t="str">
        <f t="shared" si="2"/>
        <v>-</v>
      </c>
    </row>
    <row r="192" spans="1:4" x14ac:dyDescent="0.2">
      <c r="A192" s="25" t="str">
        <f>IF(ISBLANK('Nomenklatur komplett'!P192),"-",'Nomenklatur komplett'!P192)</f>
        <v>-</v>
      </c>
      <c r="B192" s="17" t="str">
        <f>IF(ISBLANK('Nomenklatur komplett'!Q192),"-",'Nomenklatur komplett'!Q192)</f>
        <v>-</v>
      </c>
      <c r="C192" s="115" t="str">
        <f>IF(ISBLANK('Nomenklatur komplett'!R192),"-",'Nomenklatur komplett'!R192)</f>
        <v>-</v>
      </c>
      <c r="D192" s="59" t="str">
        <f t="shared" si="2"/>
        <v>-</v>
      </c>
    </row>
    <row r="193" spans="1:4" x14ac:dyDescent="0.2">
      <c r="A193" s="25" t="str">
        <f>IF(ISBLANK('Nomenklatur komplett'!P193),"-",'Nomenklatur komplett'!P193)</f>
        <v>-</v>
      </c>
      <c r="B193" s="17" t="str">
        <f>IF(ISBLANK('Nomenklatur komplett'!Q193),"-",'Nomenklatur komplett'!Q193)</f>
        <v>-</v>
      </c>
      <c r="C193" s="115" t="str">
        <f>IF(ISBLANK('Nomenklatur komplett'!R193),"-",'Nomenklatur komplett'!R193)</f>
        <v>-</v>
      </c>
      <c r="D193" s="59" t="str">
        <f t="shared" si="2"/>
        <v>-</v>
      </c>
    </row>
    <row r="194" spans="1:4" x14ac:dyDescent="0.2">
      <c r="A194" s="25" t="str">
        <f>IF(ISBLANK('Nomenklatur komplett'!P194),"-",'Nomenklatur komplett'!P194)</f>
        <v>-</v>
      </c>
      <c r="B194" s="17" t="str">
        <f>IF(ISBLANK('Nomenklatur komplett'!Q194),"-",'Nomenklatur komplett'!Q194)</f>
        <v>-</v>
      </c>
      <c r="C194" s="115" t="str">
        <f>IF(ISBLANK('Nomenklatur komplett'!R194),"-",'Nomenklatur komplett'!R194)</f>
        <v>-</v>
      </c>
      <c r="D194" s="59" t="str">
        <f t="shared" si="2"/>
        <v>-</v>
      </c>
    </row>
    <row r="195" spans="1:4" x14ac:dyDescent="0.2">
      <c r="A195" s="25" t="str">
        <f>IF(ISBLANK('Nomenklatur komplett'!P195),"-",'Nomenklatur komplett'!P195)</f>
        <v>-</v>
      </c>
      <c r="B195" s="17" t="str">
        <f>IF(ISBLANK('Nomenklatur komplett'!Q195),"-",'Nomenklatur komplett'!Q195)</f>
        <v>-</v>
      </c>
      <c r="C195" s="115" t="str">
        <f>IF(ISBLANK('Nomenklatur komplett'!R195),"-",'Nomenklatur komplett'!R195)</f>
        <v>-</v>
      </c>
      <c r="D195" s="59" t="str">
        <f t="shared" si="2"/>
        <v>-</v>
      </c>
    </row>
    <row r="196" spans="1:4" x14ac:dyDescent="0.2">
      <c r="A196" s="25" t="str">
        <f>IF(ISBLANK('Nomenklatur komplett'!P196),"-",'Nomenklatur komplett'!P196)</f>
        <v>-</v>
      </c>
      <c r="B196" s="17" t="str">
        <f>IF(ISBLANK('Nomenklatur komplett'!Q196),"-",'Nomenklatur komplett'!Q196)</f>
        <v>-</v>
      </c>
      <c r="C196" s="115" t="str">
        <f>IF(ISBLANK('Nomenklatur komplett'!R196),"-",'Nomenklatur komplett'!R196)</f>
        <v>-</v>
      </c>
      <c r="D196" s="59" t="str">
        <f t="shared" si="2"/>
        <v>-</v>
      </c>
    </row>
    <row r="197" spans="1:4" x14ac:dyDescent="0.2">
      <c r="A197" s="25" t="str">
        <f>IF(ISBLANK('Nomenklatur komplett'!P197),"-",'Nomenklatur komplett'!P197)</f>
        <v>-</v>
      </c>
      <c r="B197" s="17" t="str">
        <f>IF(ISBLANK('Nomenklatur komplett'!Q197),"-",'Nomenklatur komplett'!Q197)</f>
        <v>-</v>
      </c>
      <c r="C197" s="115" t="str">
        <f>IF(ISBLANK('Nomenklatur komplett'!R197),"-",'Nomenklatur komplett'!R197)</f>
        <v>-</v>
      </c>
      <c r="D197" s="59" t="str">
        <f t="shared" ref="D197:D260" si="3">IF(B197="-",B197,TRIM(C197)&amp; " (" &amp;B197&amp;")")</f>
        <v>-</v>
      </c>
    </row>
    <row r="198" spans="1:4" x14ac:dyDescent="0.2">
      <c r="A198" s="25" t="str">
        <f>IF(ISBLANK('Nomenklatur komplett'!P198),"-",'Nomenklatur komplett'!P198)</f>
        <v>-</v>
      </c>
      <c r="B198" s="17" t="str">
        <f>IF(ISBLANK('Nomenklatur komplett'!Q198),"-",'Nomenklatur komplett'!Q198)</f>
        <v>-</v>
      </c>
      <c r="C198" s="115" t="str">
        <f>IF(ISBLANK('Nomenklatur komplett'!R198),"-",'Nomenklatur komplett'!R198)</f>
        <v>-</v>
      </c>
      <c r="D198" s="59" t="str">
        <f t="shared" si="3"/>
        <v>-</v>
      </c>
    </row>
    <row r="199" spans="1:4" x14ac:dyDescent="0.2">
      <c r="A199" s="25" t="str">
        <f>IF(ISBLANK('Nomenklatur komplett'!P199),"-",'Nomenklatur komplett'!P199)</f>
        <v>-</v>
      </c>
      <c r="B199" s="17" t="str">
        <f>IF(ISBLANK('Nomenklatur komplett'!Q199),"-",'Nomenklatur komplett'!Q199)</f>
        <v>-</v>
      </c>
      <c r="C199" s="115" t="str">
        <f>IF(ISBLANK('Nomenklatur komplett'!R199),"-",'Nomenklatur komplett'!R199)</f>
        <v>-</v>
      </c>
      <c r="D199" s="59" t="str">
        <f t="shared" si="3"/>
        <v>-</v>
      </c>
    </row>
    <row r="200" spans="1:4" x14ac:dyDescent="0.2">
      <c r="A200" s="25" t="str">
        <f>IF(ISBLANK('Nomenklatur komplett'!P200),"-",'Nomenklatur komplett'!P200)</f>
        <v>-</v>
      </c>
      <c r="B200" s="17" t="str">
        <f>IF(ISBLANK('Nomenklatur komplett'!Q200),"-",'Nomenklatur komplett'!Q200)</f>
        <v>-</v>
      </c>
      <c r="C200" s="115" t="str">
        <f>IF(ISBLANK('Nomenklatur komplett'!R200),"-",'Nomenklatur komplett'!R200)</f>
        <v>-</v>
      </c>
      <c r="D200" s="59" t="str">
        <f t="shared" si="3"/>
        <v>-</v>
      </c>
    </row>
    <row r="201" spans="1:4" x14ac:dyDescent="0.2">
      <c r="A201" s="25" t="str">
        <f>IF(ISBLANK('Nomenklatur komplett'!P201),"-",'Nomenklatur komplett'!P201)</f>
        <v>-</v>
      </c>
      <c r="B201" s="17" t="str">
        <f>IF(ISBLANK('Nomenklatur komplett'!Q201),"-",'Nomenklatur komplett'!Q201)</f>
        <v>-</v>
      </c>
      <c r="C201" s="115" t="str">
        <f>IF(ISBLANK('Nomenklatur komplett'!R201),"-",'Nomenklatur komplett'!R201)</f>
        <v>-</v>
      </c>
      <c r="D201" s="59" t="str">
        <f t="shared" si="3"/>
        <v>-</v>
      </c>
    </row>
    <row r="202" spans="1:4" x14ac:dyDescent="0.2">
      <c r="A202" s="25" t="str">
        <f>IF(ISBLANK('Nomenklatur komplett'!P202),"-",'Nomenklatur komplett'!P202)</f>
        <v>-</v>
      </c>
      <c r="B202" s="17" t="str">
        <f>IF(ISBLANK('Nomenklatur komplett'!Q202),"-",'Nomenklatur komplett'!Q202)</f>
        <v>-</v>
      </c>
      <c r="C202" s="115" t="str">
        <f>IF(ISBLANK('Nomenklatur komplett'!R202),"-",'Nomenklatur komplett'!R202)</f>
        <v>-</v>
      </c>
      <c r="D202" s="59" t="str">
        <f t="shared" si="3"/>
        <v>-</v>
      </c>
    </row>
    <row r="203" spans="1:4" x14ac:dyDescent="0.2">
      <c r="A203" s="25" t="str">
        <f>IF(ISBLANK('Nomenklatur komplett'!P203),"-",'Nomenklatur komplett'!P203)</f>
        <v>-</v>
      </c>
      <c r="B203" s="17" t="str">
        <f>IF(ISBLANK('Nomenklatur komplett'!Q203),"-",'Nomenklatur komplett'!Q203)</f>
        <v>-</v>
      </c>
      <c r="C203" s="115" t="str">
        <f>IF(ISBLANK('Nomenklatur komplett'!R203),"-",'Nomenklatur komplett'!R203)</f>
        <v>-</v>
      </c>
      <c r="D203" s="59" t="str">
        <f t="shared" si="3"/>
        <v>-</v>
      </c>
    </row>
    <row r="204" spans="1:4" x14ac:dyDescent="0.2">
      <c r="A204" s="25" t="str">
        <f>IF(ISBLANK('Nomenklatur komplett'!P204),"-",'Nomenklatur komplett'!P204)</f>
        <v>-</v>
      </c>
      <c r="B204" s="17" t="str">
        <f>IF(ISBLANK('Nomenklatur komplett'!Q204),"-",'Nomenklatur komplett'!Q204)</f>
        <v>-</v>
      </c>
      <c r="C204" s="115" t="str">
        <f>IF(ISBLANK('Nomenklatur komplett'!R204),"-",'Nomenklatur komplett'!R204)</f>
        <v>-</v>
      </c>
      <c r="D204" s="59" t="str">
        <f t="shared" si="3"/>
        <v>-</v>
      </c>
    </row>
    <row r="205" spans="1:4" x14ac:dyDescent="0.2">
      <c r="A205" s="25" t="str">
        <f>IF(ISBLANK('Nomenklatur komplett'!P205),"-",'Nomenklatur komplett'!P205)</f>
        <v>-</v>
      </c>
      <c r="B205" s="17" t="str">
        <f>IF(ISBLANK('Nomenklatur komplett'!Q205),"-",'Nomenklatur komplett'!Q205)</f>
        <v>-</v>
      </c>
      <c r="C205" s="115" t="str">
        <f>IF(ISBLANK('Nomenklatur komplett'!R205),"-",'Nomenklatur komplett'!R205)</f>
        <v>-</v>
      </c>
      <c r="D205" s="59" t="str">
        <f t="shared" si="3"/>
        <v>-</v>
      </c>
    </row>
    <row r="206" spans="1:4" x14ac:dyDescent="0.2">
      <c r="A206" s="25" t="str">
        <f>IF(ISBLANK('Nomenklatur komplett'!P206),"-",'Nomenklatur komplett'!P206)</f>
        <v>-</v>
      </c>
      <c r="B206" s="17" t="str">
        <f>IF(ISBLANK('Nomenklatur komplett'!Q206),"-",'Nomenklatur komplett'!Q206)</f>
        <v>-</v>
      </c>
      <c r="C206" s="115" t="str">
        <f>IF(ISBLANK('Nomenklatur komplett'!R206),"-",'Nomenklatur komplett'!R206)</f>
        <v>-</v>
      </c>
      <c r="D206" s="59" t="str">
        <f t="shared" si="3"/>
        <v>-</v>
      </c>
    </row>
    <row r="207" spans="1:4" x14ac:dyDescent="0.2">
      <c r="A207" s="25" t="str">
        <f>IF(ISBLANK('Nomenklatur komplett'!P207),"-",'Nomenklatur komplett'!P207)</f>
        <v>-</v>
      </c>
      <c r="B207" s="17" t="str">
        <f>IF(ISBLANK('Nomenklatur komplett'!Q207),"-",'Nomenklatur komplett'!Q207)</f>
        <v>-</v>
      </c>
      <c r="C207" s="115" t="str">
        <f>IF(ISBLANK('Nomenklatur komplett'!R207),"-",'Nomenklatur komplett'!R207)</f>
        <v>-</v>
      </c>
      <c r="D207" s="59" t="str">
        <f t="shared" si="3"/>
        <v>-</v>
      </c>
    </row>
    <row r="208" spans="1:4" x14ac:dyDescent="0.2">
      <c r="A208" s="25" t="str">
        <f>IF(ISBLANK('Nomenklatur komplett'!P208),"-",'Nomenklatur komplett'!P208)</f>
        <v>-</v>
      </c>
      <c r="B208" s="17" t="str">
        <f>IF(ISBLANK('Nomenklatur komplett'!Q208),"-",'Nomenklatur komplett'!Q208)</f>
        <v>-</v>
      </c>
      <c r="C208" s="115" t="str">
        <f>IF(ISBLANK('Nomenklatur komplett'!R208),"-",'Nomenklatur komplett'!R208)</f>
        <v>-</v>
      </c>
      <c r="D208" s="59" t="str">
        <f t="shared" si="3"/>
        <v>-</v>
      </c>
    </row>
    <row r="209" spans="1:4" x14ac:dyDescent="0.2">
      <c r="A209" s="25" t="str">
        <f>IF(ISBLANK('Nomenklatur komplett'!P209),"-",'Nomenklatur komplett'!P209)</f>
        <v>-</v>
      </c>
      <c r="B209" s="17" t="str">
        <f>IF(ISBLANK('Nomenklatur komplett'!Q209),"-",'Nomenklatur komplett'!Q209)</f>
        <v>-</v>
      </c>
      <c r="C209" s="115" t="str">
        <f>IF(ISBLANK('Nomenklatur komplett'!R209),"-",'Nomenklatur komplett'!R209)</f>
        <v>-</v>
      </c>
      <c r="D209" s="59" t="str">
        <f t="shared" si="3"/>
        <v>-</v>
      </c>
    </row>
    <row r="210" spans="1:4" x14ac:dyDescent="0.2">
      <c r="A210" s="25" t="str">
        <f>IF(ISBLANK('Nomenklatur komplett'!P210),"-",'Nomenklatur komplett'!P210)</f>
        <v>-</v>
      </c>
      <c r="B210" s="17" t="str">
        <f>IF(ISBLANK('Nomenklatur komplett'!Q210),"-",'Nomenklatur komplett'!Q210)</f>
        <v>-</v>
      </c>
      <c r="C210" s="115" t="str">
        <f>IF(ISBLANK('Nomenklatur komplett'!R210),"-",'Nomenklatur komplett'!R210)</f>
        <v>-</v>
      </c>
      <c r="D210" s="59" t="str">
        <f t="shared" si="3"/>
        <v>-</v>
      </c>
    </row>
    <row r="211" spans="1:4" x14ac:dyDescent="0.2">
      <c r="A211" s="25" t="str">
        <f>IF(ISBLANK('Nomenklatur komplett'!P211),"-",'Nomenklatur komplett'!P211)</f>
        <v>-</v>
      </c>
      <c r="B211" s="17" t="str">
        <f>IF(ISBLANK('Nomenklatur komplett'!Q211),"-",'Nomenklatur komplett'!Q211)</f>
        <v>-</v>
      </c>
      <c r="C211" s="115" t="str">
        <f>IF(ISBLANK('Nomenklatur komplett'!R211),"-",'Nomenklatur komplett'!R211)</f>
        <v>-</v>
      </c>
      <c r="D211" s="59" t="str">
        <f t="shared" si="3"/>
        <v>-</v>
      </c>
    </row>
    <row r="212" spans="1:4" x14ac:dyDescent="0.2">
      <c r="A212" s="25" t="str">
        <f>IF(ISBLANK('Nomenklatur komplett'!P212),"-",'Nomenklatur komplett'!P212)</f>
        <v>-</v>
      </c>
      <c r="B212" s="17" t="str">
        <f>IF(ISBLANK('Nomenklatur komplett'!Q212),"-",'Nomenklatur komplett'!Q212)</f>
        <v>-</v>
      </c>
      <c r="C212" s="115" t="str">
        <f>IF(ISBLANK('Nomenklatur komplett'!R212),"-",'Nomenklatur komplett'!R212)</f>
        <v>-</v>
      </c>
      <c r="D212" s="59" t="str">
        <f t="shared" si="3"/>
        <v>-</v>
      </c>
    </row>
    <row r="213" spans="1:4" x14ac:dyDescent="0.2">
      <c r="A213" s="25" t="str">
        <f>IF(ISBLANK('Nomenklatur komplett'!P213),"-",'Nomenklatur komplett'!P213)</f>
        <v>-</v>
      </c>
      <c r="B213" s="17" t="str">
        <f>IF(ISBLANK('Nomenklatur komplett'!Q213),"-",'Nomenklatur komplett'!Q213)</f>
        <v>-</v>
      </c>
      <c r="C213" s="115" t="str">
        <f>IF(ISBLANK('Nomenklatur komplett'!R213),"-",'Nomenklatur komplett'!R213)</f>
        <v>-</v>
      </c>
      <c r="D213" s="59" t="str">
        <f t="shared" si="3"/>
        <v>-</v>
      </c>
    </row>
    <row r="214" spans="1:4" x14ac:dyDescent="0.2">
      <c r="A214" s="25" t="str">
        <f>IF(ISBLANK('Nomenklatur komplett'!P214),"-",'Nomenklatur komplett'!P214)</f>
        <v>-</v>
      </c>
      <c r="B214" s="17" t="str">
        <f>IF(ISBLANK('Nomenklatur komplett'!Q214),"-",'Nomenklatur komplett'!Q214)</f>
        <v>-</v>
      </c>
      <c r="C214" s="115" t="str">
        <f>IF(ISBLANK('Nomenklatur komplett'!R214),"-",'Nomenklatur komplett'!R214)</f>
        <v>-</v>
      </c>
      <c r="D214" s="59" t="str">
        <f t="shared" si="3"/>
        <v>-</v>
      </c>
    </row>
    <row r="215" spans="1:4" x14ac:dyDescent="0.2">
      <c r="A215" s="25" t="str">
        <f>IF(ISBLANK('Nomenklatur komplett'!P215),"-",'Nomenklatur komplett'!P215)</f>
        <v>-</v>
      </c>
      <c r="B215" s="17" t="str">
        <f>IF(ISBLANK('Nomenklatur komplett'!Q215),"-",'Nomenklatur komplett'!Q215)</f>
        <v>-</v>
      </c>
      <c r="C215" s="115" t="str">
        <f>IF(ISBLANK('Nomenklatur komplett'!R215),"-",'Nomenklatur komplett'!R215)</f>
        <v>-</v>
      </c>
      <c r="D215" s="59" t="str">
        <f t="shared" si="3"/>
        <v>-</v>
      </c>
    </row>
    <row r="216" spans="1:4" x14ac:dyDescent="0.2">
      <c r="A216" s="25" t="str">
        <f>IF(ISBLANK('Nomenklatur komplett'!P216),"-",'Nomenklatur komplett'!P216)</f>
        <v>-</v>
      </c>
      <c r="B216" s="17" t="str">
        <f>IF(ISBLANK('Nomenklatur komplett'!Q216),"-",'Nomenklatur komplett'!Q216)</f>
        <v>-</v>
      </c>
      <c r="C216" s="115" t="str">
        <f>IF(ISBLANK('Nomenklatur komplett'!R216),"-",'Nomenklatur komplett'!R216)</f>
        <v>-</v>
      </c>
      <c r="D216" s="59" t="str">
        <f t="shared" si="3"/>
        <v>-</v>
      </c>
    </row>
    <row r="217" spans="1:4" x14ac:dyDescent="0.2">
      <c r="A217" s="25" t="str">
        <f>IF(ISBLANK('Nomenklatur komplett'!P217),"-",'Nomenklatur komplett'!P217)</f>
        <v>-</v>
      </c>
      <c r="B217" s="17" t="str">
        <f>IF(ISBLANK('Nomenklatur komplett'!Q217),"-",'Nomenklatur komplett'!Q217)</f>
        <v>-</v>
      </c>
      <c r="C217" s="115" t="str">
        <f>IF(ISBLANK('Nomenklatur komplett'!R217),"-",'Nomenklatur komplett'!R217)</f>
        <v>-</v>
      </c>
      <c r="D217" s="59" t="str">
        <f t="shared" si="3"/>
        <v>-</v>
      </c>
    </row>
    <row r="218" spans="1:4" x14ac:dyDescent="0.2">
      <c r="A218" s="25" t="str">
        <f>IF(ISBLANK('Nomenklatur komplett'!P218),"-",'Nomenklatur komplett'!P218)</f>
        <v>-</v>
      </c>
      <c r="B218" s="17" t="str">
        <f>IF(ISBLANK('Nomenklatur komplett'!Q218),"-",'Nomenklatur komplett'!Q218)</f>
        <v>-</v>
      </c>
      <c r="C218" s="115" t="str">
        <f>IF(ISBLANK('Nomenklatur komplett'!R218),"-",'Nomenklatur komplett'!R218)</f>
        <v>-</v>
      </c>
      <c r="D218" s="59" t="str">
        <f t="shared" si="3"/>
        <v>-</v>
      </c>
    </row>
    <row r="219" spans="1:4" x14ac:dyDescent="0.2">
      <c r="A219" s="25" t="str">
        <f>IF(ISBLANK('Nomenklatur komplett'!P219),"-",'Nomenklatur komplett'!P219)</f>
        <v>-</v>
      </c>
      <c r="B219" s="17" t="str">
        <f>IF(ISBLANK('Nomenklatur komplett'!Q219),"-",'Nomenklatur komplett'!Q219)</f>
        <v>-</v>
      </c>
      <c r="C219" s="115" t="str">
        <f>IF(ISBLANK('Nomenklatur komplett'!R219),"-",'Nomenklatur komplett'!R219)</f>
        <v>-</v>
      </c>
      <c r="D219" s="59" t="str">
        <f t="shared" si="3"/>
        <v>-</v>
      </c>
    </row>
    <row r="220" spans="1:4" x14ac:dyDescent="0.2">
      <c r="A220" s="25" t="str">
        <f>IF(ISBLANK('Nomenklatur komplett'!P220),"-",'Nomenklatur komplett'!P220)</f>
        <v>-</v>
      </c>
      <c r="B220" s="17" t="str">
        <f>IF(ISBLANK('Nomenklatur komplett'!Q220),"-",'Nomenklatur komplett'!Q220)</f>
        <v>-</v>
      </c>
      <c r="C220" s="115" t="str">
        <f>IF(ISBLANK('Nomenklatur komplett'!R220),"-",'Nomenklatur komplett'!R220)</f>
        <v>-</v>
      </c>
      <c r="D220" s="59" t="str">
        <f t="shared" si="3"/>
        <v>-</v>
      </c>
    </row>
    <row r="221" spans="1:4" x14ac:dyDescent="0.2">
      <c r="A221" s="25" t="str">
        <f>IF(ISBLANK('Nomenklatur komplett'!P221),"-",'Nomenklatur komplett'!P221)</f>
        <v>-</v>
      </c>
      <c r="B221" s="17" t="str">
        <f>IF(ISBLANK('Nomenklatur komplett'!Q221),"-",'Nomenklatur komplett'!Q221)</f>
        <v>-</v>
      </c>
      <c r="C221" s="115" t="str">
        <f>IF(ISBLANK('Nomenklatur komplett'!R221),"-",'Nomenklatur komplett'!R221)</f>
        <v>-</v>
      </c>
      <c r="D221" s="59" t="str">
        <f t="shared" si="3"/>
        <v>-</v>
      </c>
    </row>
    <row r="222" spans="1:4" x14ac:dyDescent="0.2">
      <c r="A222" s="25" t="str">
        <f>IF(ISBLANK('Nomenklatur komplett'!P222),"-",'Nomenklatur komplett'!P222)</f>
        <v>-</v>
      </c>
      <c r="B222" s="17" t="str">
        <f>IF(ISBLANK('Nomenklatur komplett'!Q222),"-",'Nomenklatur komplett'!Q222)</f>
        <v>-</v>
      </c>
      <c r="C222" s="115" t="str">
        <f>IF(ISBLANK('Nomenklatur komplett'!R222),"-",'Nomenklatur komplett'!R222)</f>
        <v>-</v>
      </c>
      <c r="D222" s="59" t="str">
        <f t="shared" si="3"/>
        <v>-</v>
      </c>
    </row>
    <row r="223" spans="1:4" x14ac:dyDescent="0.2">
      <c r="A223" s="25" t="str">
        <f>IF(ISBLANK('Nomenklatur komplett'!P223),"-",'Nomenklatur komplett'!P223)</f>
        <v>-</v>
      </c>
      <c r="B223" s="17" t="str">
        <f>IF(ISBLANK('Nomenklatur komplett'!Q223),"-",'Nomenklatur komplett'!Q223)</f>
        <v>-</v>
      </c>
      <c r="C223" s="115" t="str">
        <f>IF(ISBLANK('Nomenklatur komplett'!R223),"-",'Nomenklatur komplett'!R223)</f>
        <v>-</v>
      </c>
      <c r="D223" s="59" t="str">
        <f t="shared" si="3"/>
        <v>-</v>
      </c>
    </row>
    <row r="224" spans="1:4" x14ac:dyDescent="0.2">
      <c r="A224" s="25" t="str">
        <f>IF(ISBLANK('Nomenklatur komplett'!P224),"-",'Nomenklatur komplett'!P224)</f>
        <v>-</v>
      </c>
      <c r="B224" s="17" t="str">
        <f>IF(ISBLANK('Nomenklatur komplett'!Q224),"-",'Nomenklatur komplett'!Q224)</f>
        <v>-</v>
      </c>
      <c r="C224" s="115" t="str">
        <f>IF(ISBLANK('Nomenklatur komplett'!R224),"-",'Nomenklatur komplett'!R224)</f>
        <v>-</v>
      </c>
      <c r="D224" s="59" t="str">
        <f t="shared" si="3"/>
        <v>-</v>
      </c>
    </row>
    <row r="225" spans="1:4" x14ac:dyDescent="0.2">
      <c r="A225" s="25" t="str">
        <f>IF(ISBLANK('Nomenklatur komplett'!P225),"-",'Nomenklatur komplett'!P225)</f>
        <v>-</v>
      </c>
      <c r="B225" s="17" t="str">
        <f>IF(ISBLANK('Nomenklatur komplett'!Q225),"-",'Nomenklatur komplett'!Q225)</f>
        <v>-</v>
      </c>
      <c r="C225" s="115" t="str">
        <f>IF(ISBLANK('Nomenklatur komplett'!R225),"-",'Nomenklatur komplett'!R225)</f>
        <v>-</v>
      </c>
      <c r="D225" s="59" t="str">
        <f t="shared" si="3"/>
        <v>-</v>
      </c>
    </row>
    <row r="226" spans="1:4" x14ac:dyDescent="0.2">
      <c r="A226" s="25" t="str">
        <f>IF(ISBLANK('Nomenklatur komplett'!P226),"-",'Nomenklatur komplett'!P226)</f>
        <v>-</v>
      </c>
      <c r="B226" s="17" t="str">
        <f>IF(ISBLANK('Nomenklatur komplett'!Q226),"-",'Nomenklatur komplett'!Q226)</f>
        <v>-</v>
      </c>
      <c r="C226" s="115" t="str">
        <f>IF(ISBLANK('Nomenklatur komplett'!R226),"-",'Nomenklatur komplett'!R226)</f>
        <v>-</v>
      </c>
      <c r="D226" s="59" t="str">
        <f t="shared" si="3"/>
        <v>-</v>
      </c>
    </row>
    <row r="227" spans="1:4" x14ac:dyDescent="0.2">
      <c r="A227" s="25" t="str">
        <f>IF(ISBLANK('Nomenklatur komplett'!P227),"-",'Nomenklatur komplett'!P227)</f>
        <v>-</v>
      </c>
      <c r="B227" s="17" t="str">
        <f>IF(ISBLANK('Nomenklatur komplett'!Q227),"-",'Nomenklatur komplett'!Q227)</f>
        <v>-</v>
      </c>
      <c r="C227" s="115" t="str">
        <f>IF(ISBLANK('Nomenklatur komplett'!R227),"-",'Nomenklatur komplett'!R227)</f>
        <v>-</v>
      </c>
      <c r="D227" s="59" t="str">
        <f t="shared" si="3"/>
        <v>-</v>
      </c>
    </row>
    <row r="228" spans="1:4" x14ac:dyDescent="0.2">
      <c r="A228" s="25" t="str">
        <f>IF(ISBLANK('Nomenklatur komplett'!P228),"-",'Nomenklatur komplett'!P228)</f>
        <v>-</v>
      </c>
      <c r="B228" s="17" t="str">
        <f>IF(ISBLANK('Nomenklatur komplett'!Q228),"-",'Nomenklatur komplett'!Q228)</f>
        <v>-</v>
      </c>
      <c r="C228" s="115" t="str">
        <f>IF(ISBLANK('Nomenklatur komplett'!R228),"-",'Nomenklatur komplett'!R228)</f>
        <v>-</v>
      </c>
      <c r="D228" s="59" t="str">
        <f t="shared" si="3"/>
        <v>-</v>
      </c>
    </row>
    <row r="229" spans="1:4" x14ac:dyDescent="0.2">
      <c r="A229" s="25" t="str">
        <f>IF(ISBLANK('Nomenklatur komplett'!P229),"-",'Nomenklatur komplett'!P229)</f>
        <v>-</v>
      </c>
      <c r="B229" s="17" t="str">
        <f>IF(ISBLANK('Nomenklatur komplett'!Q229),"-",'Nomenklatur komplett'!Q229)</f>
        <v>-</v>
      </c>
      <c r="C229" s="115" t="str">
        <f>IF(ISBLANK('Nomenklatur komplett'!R229),"-",'Nomenklatur komplett'!R229)</f>
        <v>-</v>
      </c>
      <c r="D229" s="59" t="str">
        <f t="shared" si="3"/>
        <v>-</v>
      </c>
    </row>
    <row r="230" spans="1:4" x14ac:dyDescent="0.2">
      <c r="A230" s="25" t="str">
        <f>IF(ISBLANK('Nomenklatur komplett'!P230),"-",'Nomenklatur komplett'!P230)</f>
        <v>-</v>
      </c>
      <c r="B230" s="17" t="str">
        <f>IF(ISBLANK('Nomenklatur komplett'!Q230),"-",'Nomenklatur komplett'!Q230)</f>
        <v>-</v>
      </c>
      <c r="C230" s="115" t="str">
        <f>IF(ISBLANK('Nomenklatur komplett'!R230),"-",'Nomenklatur komplett'!R230)</f>
        <v>-</v>
      </c>
      <c r="D230" s="59" t="str">
        <f t="shared" si="3"/>
        <v>-</v>
      </c>
    </row>
    <row r="231" spans="1:4" x14ac:dyDescent="0.2">
      <c r="A231" s="25" t="str">
        <f>IF(ISBLANK('Nomenklatur komplett'!P231),"-",'Nomenklatur komplett'!P231)</f>
        <v>-</v>
      </c>
      <c r="B231" s="17" t="str">
        <f>IF(ISBLANK('Nomenklatur komplett'!Q231),"-",'Nomenklatur komplett'!Q231)</f>
        <v>-</v>
      </c>
      <c r="C231" s="115" t="str">
        <f>IF(ISBLANK('Nomenklatur komplett'!R231),"-",'Nomenklatur komplett'!R231)</f>
        <v>-</v>
      </c>
      <c r="D231" s="59" t="str">
        <f t="shared" si="3"/>
        <v>-</v>
      </c>
    </row>
    <row r="232" spans="1:4" x14ac:dyDescent="0.2">
      <c r="A232" s="25" t="str">
        <f>IF(ISBLANK('Nomenklatur komplett'!P232),"-",'Nomenklatur komplett'!P232)</f>
        <v>-</v>
      </c>
      <c r="B232" s="17" t="str">
        <f>IF(ISBLANK('Nomenklatur komplett'!Q232),"-",'Nomenklatur komplett'!Q232)</f>
        <v>-</v>
      </c>
      <c r="C232" s="115" t="str">
        <f>IF(ISBLANK('Nomenklatur komplett'!R232),"-",'Nomenklatur komplett'!R232)</f>
        <v>-</v>
      </c>
      <c r="D232" s="59" t="str">
        <f t="shared" si="3"/>
        <v>-</v>
      </c>
    </row>
    <row r="233" spans="1:4" x14ac:dyDescent="0.2">
      <c r="A233" s="25" t="str">
        <f>IF(ISBLANK('Nomenklatur komplett'!P233),"-",'Nomenklatur komplett'!P233)</f>
        <v>-</v>
      </c>
      <c r="B233" s="17" t="str">
        <f>IF(ISBLANK('Nomenklatur komplett'!Q233),"-",'Nomenklatur komplett'!Q233)</f>
        <v>-</v>
      </c>
      <c r="C233" s="115" t="str">
        <f>IF(ISBLANK('Nomenklatur komplett'!R233),"-",'Nomenklatur komplett'!R233)</f>
        <v>-</v>
      </c>
      <c r="D233" s="59" t="str">
        <f t="shared" si="3"/>
        <v>-</v>
      </c>
    </row>
    <row r="234" spans="1:4" x14ac:dyDescent="0.2">
      <c r="A234" s="25" t="str">
        <f>IF(ISBLANK('Nomenklatur komplett'!P234),"-",'Nomenklatur komplett'!P234)</f>
        <v>-</v>
      </c>
      <c r="B234" s="17" t="str">
        <f>IF(ISBLANK('Nomenklatur komplett'!Q234),"-",'Nomenklatur komplett'!Q234)</f>
        <v>-</v>
      </c>
      <c r="C234" s="115" t="str">
        <f>IF(ISBLANK('Nomenklatur komplett'!R234),"-",'Nomenklatur komplett'!R234)</f>
        <v>-</v>
      </c>
      <c r="D234" s="59" t="str">
        <f t="shared" si="3"/>
        <v>-</v>
      </c>
    </row>
    <row r="235" spans="1:4" x14ac:dyDescent="0.2">
      <c r="A235" s="25" t="str">
        <f>IF(ISBLANK('Nomenklatur komplett'!P235),"-",'Nomenklatur komplett'!P235)</f>
        <v>-</v>
      </c>
      <c r="B235" s="17" t="str">
        <f>IF(ISBLANK('Nomenklatur komplett'!Q235),"-",'Nomenklatur komplett'!Q235)</f>
        <v>-</v>
      </c>
      <c r="C235" s="115" t="str">
        <f>IF(ISBLANK('Nomenklatur komplett'!R235),"-",'Nomenklatur komplett'!R235)</f>
        <v>-</v>
      </c>
      <c r="D235" s="59" t="str">
        <f t="shared" si="3"/>
        <v>-</v>
      </c>
    </row>
    <row r="236" spans="1:4" x14ac:dyDescent="0.2">
      <c r="A236" s="25" t="str">
        <f>IF(ISBLANK('Nomenklatur komplett'!P236),"-",'Nomenklatur komplett'!P236)</f>
        <v>-</v>
      </c>
      <c r="B236" s="17" t="str">
        <f>IF(ISBLANK('Nomenklatur komplett'!Q236),"-",'Nomenklatur komplett'!Q236)</f>
        <v>-</v>
      </c>
      <c r="C236" s="115" t="str">
        <f>IF(ISBLANK('Nomenklatur komplett'!R236),"-",'Nomenklatur komplett'!R236)</f>
        <v>-</v>
      </c>
      <c r="D236" s="59" t="str">
        <f t="shared" si="3"/>
        <v>-</v>
      </c>
    </row>
    <row r="237" spans="1:4" x14ac:dyDescent="0.2">
      <c r="A237" s="25" t="str">
        <f>IF(ISBLANK('Nomenklatur komplett'!P237),"-",'Nomenklatur komplett'!P237)</f>
        <v>-</v>
      </c>
      <c r="B237" s="17" t="str">
        <f>IF(ISBLANK('Nomenklatur komplett'!Q237),"-",'Nomenklatur komplett'!Q237)</f>
        <v>-</v>
      </c>
      <c r="C237" s="115" t="str">
        <f>IF(ISBLANK('Nomenklatur komplett'!R237),"-",'Nomenklatur komplett'!R237)</f>
        <v>-</v>
      </c>
      <c r="D237" s="59" t="str">
        <f t="shared" si="3"/>
        <v>-</v>
      </c>
    </row>
    <row r="238" spans="1:4" x14ac:dyDescent="0.2">
      <c r="A238" s="25" t="str">
        <f>IF(ISBLANK('Nomenklatur komplett'!P238),"-",'Nomenklatur komplett'!P238)</f>
        <v>-</v>
      </c>
      <c r="B238" s="17" t="str">
        <f>IF(ISBLANK('Nomenklatur komplett'!Q238),"-",'Nomenklatur komplett'!Q238)</f>
        <v>-</v>
      </c>
      <c r="C238" s="115" t="str">
        <f>IF(ISBLANK('Nomenklatur komplett'!R238),"-",'Nomenklatur komplett'!R238)</f>
        <v>-</v>
      </c>
      <c r="D238" s="59" t="str">
        <f t="shared" si="3"/>
        <v>-</v>
      </c>
    </row>
    <row r="239" spans="1:4" x14ac:dyDescent="0.2">
      <c r="A239" s="25" t="str">
        <f>IF(ISBLANK('Nomenklatur komplett'!P239),"-",'Nomenklatur komplett'!P239)</f>
        <v>-</v>
      </c>
      <c r="B239" s="17" t="str">
        <f>IF(ISBLANK('Nomenklatur komplett'!Q239),"-",'Nomenklatur komplett'!Q239)</f>
        <v>-</v>
      </c>
      <c r="C239" s="115" t="str">
        <f>IF(ISBLANK('Nomenklatur komplett'!R239),"-",'Nomenklatur komplett'!R239)</f>
        <v>-</v>
      </c>
      <c r="D239" s="59" t="str">
        <f t="shared" si="3"/>
        <v>-</v>
      </c>
    </row>
    <row r="240" spans="1:4" x14ac:dyDescent="0.2">
      <c r="A240" s="25" t="str">
        <f>IF(ISBLANK('Nomenklatur komplett'!P240),"-",'Nomenklatur komplett'!P240)</f>
        <v>-</v>
      </c>
      <c r="B240" s="17" t="str">
        <f>IF(ISBLANK('Nomenklatur komplett'!Q240),"-",'Nomenklatur komplett'!Q240)</f>
        <v>-</v>
      </c>
      <c r="C240" s="115" t="str">
        <f>IF(ISBLANK('Nomenklatur komplett'!R240),"-",'Nomenklatur komplett'!R240)</f>
        <v>-</v>
      </c>
      <c r="D240" s="59" t="str">
        <f t="shared" si="3"/>
        <v>-</v>
      </c>
    </row>
    <row r="241" spans="1:4" x14ac:dyDescent="0.2">
      <c r="A241" s="25" t="str">
        <f>IF(ISBLANK('Nomenklatur komplett'!P241),"-",'Nomenklatur komplett'!P241)</f>
        <v>-</v>
      </c>
      <c r="B241" s="17" t="str">
        <f>IF(ISBLANK('Nomenklatur komplett'!Q241),"-",'Nomenklatur komplett'!Q241)</f>
        <v>-</v>
      </c>
      <c r="C241" s="115" t="str">
        <f>IF(ISBLANK('Nomenklatur komplett'!R241),"-",'Nomenklatur komplett'!R241)</f>
        <v>-</v>
      </c>
      <c r="D241" s="59" t="str">
        <f t="shared" si="3"/>
        <v>-</v>
      </c>
    </row>
    <row r="242" spans="1:4" x14ac:dyDescent="0.2">
      <c r="A242" s="25" t="str">
        <f>IF(ISBLANK('Nomenklatur komplett'!P242),"-",'Nomenklatur komplett'!P242)</f>
        <v>-</v>
      </c>
      <c r="B242" s="17" t="str">
        <f>IF(ISBLANK('Nomenklatur komplett'!Q242),"-",'Nomenklatur komplett'!Q242)</f>
        <v>-</v>
      </c>
      <c r="C242" s="115" t="str">
        <f>IF(ISBLANK('Nomenklatur komplett'!R242),"-",'Nomenklatur komplett'!R242)</f>
        <v>-</v>
      </c>
      <c r="D242" s="59" t="str">
        <f t="shared" si="3"/>
        <v>-</v>
      </c>
    </row>
    <row r="243" spans="1:4" x14ac:dyDescent="0.2">
      <c r="A243" s="25" t="str">
        <f>IF(ISBLANK('Nomenklatur komplett'!P243),"-",'Nomenklatur komplett'!P243)</f>
        <v>-</v>
      </c>
      <c r="B243" s="17" t="str">
        <f>IF(ISBLANK('Nomenklatur komplett'!Q243),"-",'Nomenklatur komplett'!Q243)</f>
        <v>-</v>
      </c>
      <c r="C243" s="115" t="str">
        <f>IF(ISBLANK('Nomenklatur komplett'!R243),"-",'Nomenklatur komplett'!R243)</f>
        <v>-</v>
      </c>
      <c r="D243" s="59" t="str">
        <f t="shared" si="3"/>
        <v>-</v>
      </c>
    </row>
    <row r="244" spans="1:4" x14ac:dyDescent="0.2">
      <c r="A244" s="25" t="str">
        <f>IF(ISBLANK('Nomenklatur komplett'!P244),"-",'Nomenklatur komplett'!P244)</f>
        <v>-</v>
      </c>
      <c r="B244" s="17" t="str">
        <f>IF(ISBLANK('Nomenklatur komplett'!Q244),"-",'Nomenklatur komplett'!Q244)</f>
        <v>-</v>
      </c>
      <c r="C244" s="115" t="str">
        <f>IF(ISBLANK('Nomenklatur komplett'!R244),"-",'Nomenklatur komplett'!R244)</f>
        <v>-</v>
      </c>
      <c r="D244" s="59" t="str">
        <f t="shared" si="3"/>
        <v>-</v>
      </c>
    </row>
    <row r="245" spans="1:4" x14ac:dyDescent="0.2">
      <c r="A245" s="25" t="str">
        <f>IF(ISBLANK('Nomenklatur komplett'!P245),"-",'Nomenklatur komplett'!P245)</f>
        <v>-</v>
      </c>
      <c r="B245" s="17" t="str">
        <f>IF(ISBLANK('Nomenklatur komplett'!Q245),"-",'Nomenklatur komplett'!Q245)</f>
        <v>-</v>
      </c>
      <c r="C245" s="115" t="str">
        <f>IF(ISBLANK('Nomenklatur komplett'!R245),"-",'Nomenklatur komplett'!R245)</f>
        <v>-</v>
      </c>
      <c r="D245" s="59" t="str">
        <f t="shared" si="3"/>
        <v>-</v>
      </c>
    </row>
    <row r="246" spans="1:4" x14ac:dyDescent="0.2">
      <c r="A246" s="25" t="str">
        <f>IF(ISBLANK('Nomenklatur komplett'!P246),"-",'Nomenklatur komplett'!P246)</f>
        <v>-</v>
      </c>
      <c r="B246" s="17" t="str">
        <f>IF(ISBLANK('Nomenklatur komplett'!Q246),"-",'Nomenklatur komplett'!Q246)</f>
        <v>-</v>
      </c>
      <c r="C246" s="115" t="str">
        <f>IF(ISBLANK('Nomenklatur komplett'!R246),"-",'Nomenklatur komplett'!R246)</f>
        <v>-</v>
      </c>
      <c r="D246" s="59" t="str">
        <f t="shared" si="3"/>
        <v>-</v>
      </c>
    </row>
    <row r="247" spans="1:4" x14ac:dyDescent="0.2">
      <c r="A247" s="25" t="str">
        <f>IF(ISBLANK('Nomenklatur komplett'!P247),"-",'Nomenklatur komplett'!P247)</f>
        <v>-</v>
      </c>
      <c r="B247" s="17" t="str">
        <f>IF(ISBLANK('Nomenklatur komplett'!Q247),"-",'Nomenklatur komplett'!Q247)</f>
        <v>-</v>
      </c>
      <c r="C247" s="115" t="str">
        <f>IF(ISBLANK('Nomenklatur komplett'!R247),"-",'Nomenklatur komplett'!R247)</f>
        <v>-</v>
      </c>
      <c r="D247" s="59" t="str">
        <f t="shared" si="3"/>
        <v>-</v>
      </c>
    </row>
    <row r="248" spans="1:4" x14ac:dyDescent="0.2">
      <c r="A248" s="25" t="str">
        <f>IF(ISBLANK('Nomenklatur komplett'!P248),"-",'Nomenklatur komplett'!P248)</f>
        <v>-</v>
      </c>
      <c r="B248" s="17" t="str">
        <f>IF(ISBLANK('Nomenklatur komplett'!Q248),"-",'Nomenklatur komplett'!Q248)</f>
        <v>-</v>
      </c>
      <c r="C248" s="115" t="str">
        <f>IF(ISBLANK('Nomenklatur komplett'!R248),"-",'Nomenklatur komplett'!R248)</f>
        <v>-</v>
      </c>
      <c r="D248" s="59" t="str">
        <f t="shared" si="3"/>
        <v>-</v>
      </c>
    </row>
    <row r="249" spans="1:4" x14ac:dyDescent="0.2">
      <c r="A249" s="25" t="str">
        <f>IF(ISBLANK('Nomenklatur komplett'!P249),"-",'Nomenklatur komplett'!P249)</f>
        <v>-</v>
      </c>
      <c r="B249" s="17" t="str">
        <f>IF(ISBLANK('Nomenklatur komplett'!Q249),"-",'Nomenklatur komplett'!Q249)</f>
        <v>-</v>
      </c>
      <c r="C249" s="115" t="str">
        <f>IF(ISBLANK('Nomenklatur komplett'!R249),"-",'Nomenklatur komplett'!R249)</f>
        <v>-</v>
      </c>
      <c r="D249" s="59" t="str">
        <f t="shared" si="3"/>
        <v>-</v>
      </c>
    </row>
    <row r="250" spans="1:4" x14ac:dyDescent="0.2">
      <c r="A250" s="25" t="str">
        <f>IF(ISBLANK('Nomenklatur komplett'!P250),"-",'Nomenklatur komplett'!P250)</f>
        <v>-</v>
      </c>
      <c r="B250" s="17" t="str">
        <f>IF(ISBLANK('Nomenklatur komplett'!Q250),"-",'Nomenklatur komplett'!Q250)</f>
        <v>-</v>
      </c>
      <c r="C250" s="115" t="str">
        <f>IF(ISBLANK('Nomenklatur komplett'!R250),"-",'Nomenklatur komplett'!R250)</f>
        <v>-</v>
      </c>
      <c r="D250" s="59" t="str">
        <f t="shared" si="3"/>
        <v>-</v>
      </c>
    </row>
    <row r="251" spans="1:4" x14ac:dyDescent="0.2">
      <c r="A251" s="25" t="str">
        <f>IF(ISBLANK('Nomenklatur komplett'!P251),"-",'Nomenklatur komplett'!P251)</f>
        <v>-</v>
      </c>
      <c r="B251" s="17" t="str">
        <f>IF(ISBLANK('Nomenklatur komplett'!Q251),"-",'Nomenklatur komplett'!Q251)</f>
        <v>-</v>
      </c>
      <c r="C251" s="115" t="str">
        <f>IF(ISBLANK('Nomenklatur komplett'!R251),"-",'Nomenklatur komplett'!R251)</f>
        <v>-</v>
      </c>
      <c r="D251" s="59" t="str">
        <f t="shared" si="3"/>
        <v>-</v>
      </c>
    </row>
    <row r="252" spans="1:4" x14ac:dyDescent="0.2">
      <c r="A252" s="25" t="str">
        <f>IF(ISBLANK('Nomenklatur komplett'!P252),"-",'Nomenklatur komplett'!P252)</f>
        <v>-</v>
      </c>
      <c r="B252" s="17" t="str">
        <f>IF(ISBLANK('Nomenklatur komplett'!Q252),"-",'Nomenklatur komplett'!Q252)</f>
        <v>-</v>
      </c>
      <c r="C252" s="115" t="str">
        <f>IF(ISBLANK('Nomenklatur komplett'!R252),"-",'Nomenklatur komplett'!R252)</f>
        <v>-</v>
      </c>
      <c r="D252" s="59" t="str">
        <f t="shared" si="3"/>
        <v>-</v>
      </c>
    </row>
    <row r="253" spans="1:4" x14ac:dyDescent="0.2">
      <c r="A253" s="25" t="str">
        <f>IF(ISBLANK('Nomenklatur komplett'!P253),"-",'Nomenklatur komplett'!P253)</f>
        <v>-</v>
      </c>
      <c r="B253" s="17" t="str">
        <f>IF(ISBLANK('Nomenklatur komplett'!Q253),"-",'Nomenklatur komplett'!Q253)</f>
        <v>-</v>
      </c>
      <c r="C253" s="115" t="str">
        <f>IF(ISBLANK('Nomenklatur komplett'!R253),"-",'Nomenklatur komplett'!R253)</f>
        <v>-</v>
      </c>
      <c r="D253" s="59" t="str">
        <f t="shared" si="3"/>
        <v>-</v>
      </c>
    </row>
    <row r="254" spans="1:4" x14ac:dyDescent="0.2">
      <c r="A254" s="25" t="str">
        <f>IF(ISBLANK('Nomenklatur komplett'!P254),"-",'Nomenklatur komplett'!P254)</f>
        <v>-</v>
      </c>
      <c r="B254" s="17" t="str">
        <f>IF(ISBLANK('Nomenklatur komplett'!Q254),"-",'Nomenklatur komplett'!Q254)</f>
        <v>-</v>
      </c>
      <c r="C254" s="115" t="str">
        <f>IF(ISBLANK('Nomenklatur komplett'!R254),"-",'Nomenklatur komplett'!R254)</f>
        <v>-</v>
      </c>
      <c r="D254" s="59" t="str">
        <f t="shared" si="3"/>
        <v>-</v>
      </c>
    </row>
    <row r="255" spans="1:4" x14ac:dyDescent="0.2">
      <c r="A255" s="25" t="str">
        <f>IF(ISBLANK('Nomenklatur komplett'!P255),"-",'Nomenklatur komplett'!P255)</f>
        <v>-</v>
      </c>
      <c r="B255" s="17" t="str">
        <f>IF(ISBLANK('Nomenklatur komplett'!Q255),"-",'Nomenklatur komplett'!Q255)</f>
        <v>-</v>
      </c>
      <c r="C255" s="115" t="str">
        <f>IF(ISBLANK('Nomenklatur komplett'!R255),"-",'Nomenklatur komplett'!R255)</f>
        <v>-</v>
      </c>
      <c r="D255" s="59" t="str">
        <f t="shared" si="3"/>
        <v>-</v>
      </c>
    </row>
    <row r="256" spans="1:4" x14ac:dyDescent="0.2">
      <c r="A256" s="25" t="str">
        <f>IF(ISBLANK('Nomenklatur komplett'!P256),"-",'Nomenklatur komplett'!P256)</f>
        <v>-</v>
      </c>
      <c r="B256" s="17" t="str">
        <f>IF(ISBLANK('Nomenklatur komplett'!Q256),"-",'Nomenklatur komplett'!Q256)</f>
        <v>-</v>
      </c>
      <c r="C256" s="115" t="str">
        <f>IF(ISBLANK('Nomenklatur komplett'!R256),"-",'Nomenklatur komplett'!R256)</f>
        <v>-</v>
      </c>
      <c r="D256" s="59" t="str">
        <f t="shared" si="3"/>
        <v>-</v>
      </c>
    </row>
    <row r="257" spans="1:4" x14ac:dyDescent="0.2">
      <c r="A257" s="25" t="str">
        <f>IF(ISBLANK('Nomenklatur komplett'!P257),"-",'Nomenklatur komplett'!P257)</f>
        <v>-</v>
      </c>
      <c r="B257" s="17" t="str">
        <f>IF(ISBLANK('Nomenklatur komplett'!Q257),"-",'Nomenklatur komplett'!Q257)</f>
        <v>-</v>
      </c>
      <c r="C257" s="115" t="str">
        <f>IF(ISBLANK('Nomenklatur komplett'!R257),"-",'Nomenklatur komplett'!R257)</f>
        <v>-</v>
      </c>
      <c r="D257" s="59" t="str">
        <f t="shared" si="3"/>
        <v>-</v>
      </c>
    </row>
    <row r="258" spans="1:4" x14ac:dyDescent="0.2">
      <c r="A258" s="25" t="str">
        <f>IF(ISBLANK('Nomenklatur komplett'!P258),"-",'Nomenklatur komplett'!P258)</f>
        <v>-</v>
      </c>
      <c r="B258" s="17" t="str">
        <f>IF(ISBLANK('Nomenklatur komplett'!Q258),"-",'Nomenklatur komplett'!Q258)</f>
        <v>-</v>
      </c>
      <c r="C258" s="115" t="str">
        <f>IF(ISBLANK('Nomenklatur komplett'!R258),"-",'Nomenklatur komplett'!R258)</f>
        <v>-</v>
      </c>
      <c r="D258" s="59" t="str">
        <f t="shared" si="3"/>
        <v>-</v>
      </c>
    </row>
    <row r="259" spans="1:4" x14ac:dyDescent="0.2">
      <c r="A259" s="25" t="str">
        <f>IF(ISBLANK('Nomenklatur komplett'!P259),"-",'Nomenklatur komplett'!P259)</f>
        <v>-</v>
      </c>
      <c r="B259" s="17" t="str">
        <f>IF(ISBLANK('Nomenklatur komplett'!Q259),"-",'Nomenklatur komplett'!Q259)</f>
        <v>-</v>
      </c>
      <c r="C259" s="115" t="str">
        <f>IF(ISBLANK('Nomenklatur komplett'!R259),"-",'Nomenklatur komplett'!R259)</f>
        <v>-</v>
      </c>
      <c r="D259" s="59" t="str">
        <f t="shared" si="3"/>
        <v>-</v>
      </c>
    </row>
    <row r="260" spans="1:4" x14ac:dyDescent="0.2">
      <c r="A260" s="25" t="str">
        <f>IF(ISBLANK('Nomenklatur komplett'!P260),"-",'Nomenklatur komplett'!P260)</f>
        <v>-</v>
      </c>
      <c r="B260" s="17" t="str">
        <f>IF(ISBLANK('Nomenklatur komplett'!Q260),"-",'Nomenklatur komplett'!Q260)</f>
        <v>-</v>
      </c>
      <c r="C260" s="115" t="str">
        <f>IF(ISBLANK('Nomenklatur komplett'!R260),"-",'Nomenklatur komplett'!R260)</f>
        <v>-</v>
      </c>
      <c r="D260" s="59" t="str">
        <f t="shared" si="3"/>
        <v>-</v>
      </c>
    </row>
    <row r="261" spans="1:4" x14ac:dyDescent="0.2">
      <c r="A261" s="25" t="str">
        <f>IF(ISBLANK('Nomenklatur komplett'!P261),"-",'Nomenklatur komplett'!P261)</f>
        <v>-</v>
      </c>
      <c r="B261" s="17" t="str">
        <f>IF(ISBLANK('Nomenklatur komplett'!Q261),"-",'Nomenklatur komplett'!Q261)</f>
        <v>-</v>
      </c>
      <c r="C261" s="115" t="str">
        <f>IF(ISBLANK('Nomenklatur komplett'!R261),"-",'Nomenklatur komplett'!R261)</f>
        <v>-</v>
      </c>
      <c r="D261" s="59" t="str">
        <f t="shared" ref="D261:D324" si="4">IF(B261="-",B261,TRIM(C261)&amp; " (" &amp;B261&amp;")")</f>
        <v>-</v>
      </c>
    </row>
    <row r="262" spans="1:4" x14ac:dyDescent="0.2">
      <c r="A262" s="25" t="str">
        <f>IF(ISBLANK('Nomenklatur komplett'!P262),"-",'Nomenklatur komplett'!P262)</f>
        <v>-</v>
      </c>
      <c r="B262" s="17" t="str">
        <f>IF(ISBLANK('Nomenklatur komplett'!Q262),"-",'Nomenklatur komplett'!Q262)</f>
        <v>-</v>
      </c>
      <c r="C262" s="115" t="str">
        <f>IF(ISBLANK('Nomenklatur komplett'!R262),"-",'Nomenklatur komplett'!R262)</f>
        <v>-</v>
      </c>
      <c r="D262" s="59" t="str">
        <f t="shared" si="4"/>
        <v>-</v>
      </c>
    </row>
    <row r="263" spans="1:4" x14ac:dyDescent="0.2">
      <c r="A263" s="25" t="str">
        <f>IF(ISBLANK('Nomenklatur komplett'!P263),"-",'Nomenklatur komplett'!P263)</f>
        <v>-</v>
      </c>
      <c r="B263" s="17" t="str">
        <f>IF(ISBLANK('Nomenklatur komplett'!Q263),"-",'Nomenklatur komplett'!Q263)</f>
        <v>-</v>
      </c>
      <c r="C263" s="115" t="str">
        <f>IF(ISBLANK('Nomenklatur komplett'!R263),"-",'Nomenklatur komplett'!R263)</f>
        <v>-</v>
      </c>
      <c r="D263" s="59" t="str">
        <f t="shared" si="4"/>
        <v>-</v>
      </c>
    </row>
    <row r="264" spans="1:4" x14ac:dyDescent="0.2">
      <c r="A264" s="25" t="str">
        <f>IF(ISBLANK('Nomenklatur komplett'!P264),"-",'Nomenklatur komplett'!P264)</f>
        <v>-</v>
      </c>
      <c r="B264" s="17" t="str">
        <f>IF(ISBLANK('Nomenklatur komplett'!Q264),"-",'Nomenklatur komplett'!Q264)</f>
        <v>-</v>
      </c>
      <c r="C264" s="115" t="str">
        <f>IF(ISBLANK('Nomenklatur komplett'!R264),"-",'Nomenklatur komplett'!R264)</f>
        <v>-</v>
      </c>
      <c r="D264" s="59" t="str">
        <f t="shared" si="4"/>
        <v>-</v>
      </c>
    </row>
    <row r="265" spans="1:4" x14ac:dyDescent="0.2">
      <c r="A265" s="25" t="str">
        <f>IF(ISBLANK('Nomenklatur komplett'!P265),"-",'Nomenklatur komplett'!P265)</f>
        <v>-</v>
      </c>
      <c r="B265" s="17" t="str">
        <f>IF(ISBLANK('Nomenklatur komplett'!Q265),"-",'Nomenklatur komplett'!Q265)</f>
        <v>-</v>
      </c>
      <c r="C265" s="115" t="str">
        <f>IF(ISBLANK('Nomenklatur komplett'!R265),"-",'Nomenklatur komplett'!R265)</f>
        <v>-</v>
      </c>
      <c r="D265" s="59" t="str">
        <f t="shared" si="4"/>
        <v>-</v>
      </c>
    </row>
    <row r="266" spans="1:4" x14ac:dyDescent="0.2">
      <c r="A266" s="25" t="str">
        <f>IF(ISBLANK('Nomenklatur komplett'!P266),"-",'Nomenklatur komplett'!P266)</f>
        <v>-</v>
      </c>
      <c r="B266" s="17" t="str">
        <f>IF(ISBLANK('Nomenklatur komplett'!Q266),"-",'Nomenklatur komplett'!Q266)</f>
        <v>-</v>
      </c>
      <c r="C266" s="115" t="str">
        <f>IF(ISBLANK('Nomenklatur komplett'!R266),"-",'Nomenklatur komplett'!R266)</f>
        <v>-</v>
      </c>
      <c r="D266" s="59" t="str">
        <f t="shared" si="4"/>
        <v>-</v>
      </c>
    </row>
    <row r="267" spans="1:4" x14ac:dyDescent="0.2">
      <c r="A267" s="25" t="str">
        <f>IF(ISBLANK('Nomenklatur komplett'!P267),"-",'Nomenklatur komplett'!P267)</f>
        <v>-</v>
      </c>
      <c r="B267" s="17" t="str">
        <f>IF(ISBLANK('Nomenklatur komplett'!Q267),"-",'Nomenklatur komplett'!Q267)</f>
        <v>-</v>
      </c>
      <c r="C267" s="115" t="str">
        <f>IF(ISBLANK('Nomenklatur komplett'!R267),"-",'Nomenklatur komplett'!R267)</f>
        <v>-</v>
      </c>
      <c r="D267" s="59" t="str">
        <f t="shared" si="4"/>
        <v>-</v>
      </c>
    </row>
    <row r="268" spans="1:4" x14ac:dyDescent="0.2">
      <c r="A268" s="25" t="str">
        <f>IF(ISBLANK('Nomenklatur komplett'!P268),"-",'Nomenklatur komplett'!P268)</f>
        <v>-</v>
      </c>
      <c r="B268" s="17" t="str">
        <f>IF(ISBLANK('Nomenklatur komplett'!Q268),"-",'Nomenklatur komplett'!Q268)</f>
        <v>-</v>
      </c>
      <c r="C268" s="115" t="str">
        <f>IF(ISBLANK('Nomenklatur komplett'!R268),"-",'Nomenklatur komplett'!R268)</f>
        <v>-</v>
      </c>
      <c r="D268" s="59" t="str">
        <f t="shared" si="4"/>
        <v>-</v>
      </c>
    </row>
    <row r="269" spans="1:4" x14ac:dyDescent="0.2">
      <c r="A269" s="25" t="str">
        <f>IF(ISBLANK('Nomenklatur komplett'!P269),"-",'Nomenklatur komplett'!P269)</f>
        <v>-</v>
      </c>
      <c r="B269" s="17" t="str">
        <f>IF(ISBLANK('Nomenklatur komplett'!Q269),"-",'Nomenklatur komplett'!Q269)</f>
        <v>-</v>
      </c>
      <c r="C269" s="115" t="str">
        <f>IF(ISBLANK('Nomenklatur komplett'!R269),"-",'Nomenklatur komplett'!R269)</f>
        <v>-</v>
      </c>
      <c r="D269" s="59" t="str">
        <f t="shared" si="4"/>
        <v>-</v>
      </c>
    </row>
    <row r="270" spans="1:4" x14ac:dyDescent="0.2">
      <c r="A270" s="25" t="str">
        <f>IF(ISBLANK('Nomenklatur komplett'!P270),"-",'Nomenklatur komplett'!P270)</f>
        <v>-</v>
      </c>
      <c r="B270" s="17" t="str">
        <f>IF(ISBLANK('Nomenklatur komplett'!Q270),"-",'Nomenklatur komplett'!Q270)</f>
        <v>-</v>
      </c>
      <c r="C270" s="115" t="str">
        <f>IF(ISBLANK('Nomenklatur komplett'!R270),"-",'Nomenklatur komplett'!R270)</f>
        <v>-</v>
      </c>
      <c r="D270" s="59" t="str">
        <f t="shared" si="4"/>
        <v>-</v>
      </c>
    </row>
    <row r="271" spans="1:4" x14ac:dyDescent="0.2">
      <c r="A271" s="25" t="str">
        <f>IF(ISBLANK('Nomenklatur komplett'!P271),"-",'Nomenklatur komplett'!P271)</f>
        <v>-</v>
      </c>
      <c r="B271" s="17" t="str">
        <f>IF(ISBLANK('Nomenklatur komplett'!Q271),"-",'Nomenklatur komplett'!Q271)</f>
        <v>-</v>
      </c>
      <c r="C271" s="115" t="str">
        <f>IF(ISBLANK('Nomenklatur komplett'!R271),"-",'Nomenklatur komplett'!R271)</f>
        <v>-</v>
      </c>
      <c r="D271" s="59" t="str">
        <f t="shared" si="4"/>
        <v>-</v>
      </c>
    </row>
    <row r="272" spans="1:4" x14ac:dyDescent="0.2">
      <c r="A272" s="25" t="str">
        <f>IF(ISBLANK('Nomenklatur komplett'!P272),"-",'Nomenklatur komplett'!P272)</f>
        <v>-</v>
      </c>
      <c r="B272" s="17" t="str">
        <f>IF(ISBLANK('Nomenklatur komplett'!Q272),"-",'Nomenklatur komplett'!Q272)</f>
        <v>-</v>
      </c>
      <c r="C272" s="115" t="str">
        <f>IF(ISBLANK('Nomenklatur komplett'!R272),"-",'Nomenklatur komplett'!R272)</f>
        <v>-</v>
      </c>
      <c r="D272" s="59" t="str">
        <f t="shared" si="4"/>
        <v>-</v>
      </c>
    </row>
    <row r="273" spans="1:4" x14ac:dyDescent="0.2">
      <c r="A273" s="25" t="str">
        <f>IF(ISBLANK('Nomenklatur komplett'!P273),"-",'Nomenklatur komplett'!P273)</f>
        <v>-</v>
      </c>
      <c r="B273" s="17" t="str">
        <f>IF(ISBLANK('Nomenklatur komplett'!Q273),"-",'Nomenklatur komplett'!Q273)</f>
        <v>-</v>
      </c>
      <c r="C273" s="115" t="str">
        <f>IF(ISBLANK('Nomenklatur komplett'!R273),"-",'Nomenklatur komplett'!R273)</f>
        <v>-</v>
      </c>
      <c r="D273" s="59" t="str">
        <f t="shared" si="4"/>
        <v>-</v>
      </c>
    </row>
    <row r="274" spans="1:4" x14ac:dyDescent="0.2">
      <c r="A274" s="25" t="str">
        <f>IF(ISBLANK('Nomenklatur komplett'!P274),"-",'Nomenklatur komplett'!P274)</f>
        <v>-</v>
      </c>
      <c r="B274" s="17" t="str">
        <f>IF(ISBLANK('Nomenklatur komplett'!Q274),"-",'Nomenklatur komplett'!Q274)</f>
        <v>-</v>
      </c>
      <c r="C274" s="115" t="str">
        <f>IF(ISBLANK('Nomenklatur komplett'!R274),"-",'Nomenklatur komplett'!R274)</f>
        <v>-</v>
      </c>
      <c r="D274" s="59" t="str">
        <f t="shared" si="4"/>
        <v>-</v>
      </c>
    </row>
    <row r="275" spans="1:4" x14ac:dyDescent="0.2">
      <c r="A275" s="25" t="str">
        <f>IF(ISBLANK('Nomenklatur komplett'!P275),"-",'Nomenklatur komplett'!P275)</f>
        <v>-</v>
      </c>
      <c r="B275" s="17" t="str">
        <f>IF(ISBLANK('Nomenklatur komplett'!Q275),"-",'Nomenklatur komplett'!Q275)</f>
        <v>-</v>
      </c>
      <c r="C275" s="115" t="str">
        <f>IF(ISBLANK('Nomenklatur komplett'!R275),"-",'Nomenklatur komplett'!R275)</f>
        <v>-</v>
      </c>
      <c r="D275" s="59" t="str">
        <f t="shared" si="4"/>
        <v>-</v>
      </c>
    </row>
    <row r="276" spans="1:4" x14ac:dyDescent="0.2">
      <c r="A276" s="25" t="str">
        <f>IF(ISBLANK('Nomenklatur komplett'!P276),"-",'Nomenklatur komplett'!P276)</f>
        <v>-</v>
      </c>
      <c r="B276" s="17" t="str">
        <f>IF(ISBLANK('Nomenklatur komplett'!Q276),"-",'Nomenklatur komplett'!Q276)</f>
        <v>-</v>
      </c>
      <c r="C276" s="115" t="str">
        <f>IF(ISBLANK('Nomenklatur komplett'!R276),"-",'Nomenklatur komplett'!R276)</f>
        <v>-</v>
      </c>
      <c r="D276" s="59" t="str">
        <f t="shared" si="4"/>
        <v>-</v>
      </c>
    </row>
    <row r="277" spans="1:4" x14ac:dyDescent="0.2">
      <c r="A277" s="25" t="str">
        <f>IF(ISBLANK('Nomenklatur komplett'!P277),"-",'Nomenklatur komplett'!P277)</f>
        <v>-</v>
      </c>
      <c r="B277" s="17" t="str">
        <f>IF(ISBLANK('Nomenklatur komplett'!Q277),"-",'Nomenklatur komplett'!Q277)</f>
        <v>-</v>
      </c>
      <c r="C277" s="115" t="str">
        <f>IF(ISBLANK('Nomenklatur komplett'!R277),"-",'Nomenklatur komplett'!R277)</f>
        <v>-</v>
      </c>
      <c r="D277" s="59" t="str">
        <f t="shared" si="4"/>
        <v>-</v>
      </c>
    </row>
    <row r="278" spans="1:4" x14ac:dyDescent="0.2">
      <c r="A278" s="25" t="str">
        <f>IF(ISBLANK('Nomenklatur komplett'!P278),"-",'Nomenklatur komplett'!P278)</f>
        <v>-</v>
      </c>
      <c r="B278" s="17" t="str">
        <f>IF(ISBLANK('Nomenklatur komplett'!Q278),"-",'Nomenklatur komplett'!Q278)</f>
        <v>-</v>
      </c>
      <c r="C278" s="115" t="str">
        <f>IF(ISBLANK('Nomenklatur komplett'!R278),"-",'Nomenklatur komplett'!R278)</f>
        <v>-</v>
      </c>
      <c r="D278" s="59" t="str">
        <f t="shared" si="4"/>
        <v>-</v>
      </c>
    </row>
    <row r="279" spans="1:4" x14ac:dyDescent="0.2">
      <c r="A279" s="25" t="str">
        <f>IF(ISBLANK('Nomenklatur komplett'!P279),"-",'Nomenklatur komplett'!P279)</f>
        <v>-</v>
      </c>
      <c r="B279" s="17" t="str">
        <f>IF(ISBLANK('Nomenklatur komplett'!Q279),"-",'Nomenklatur komplett'!Q279)</f>
        <v>-</v>
      </c>
      <c r="C279" s="115" t="str">
        <f>IF(ISBLANK('Nomenklatur komplett'!R279),"-",'Nomenklatur komplett'!R279)</f>
        <v>-</v>
      </c>
      <c r="D279" s="59" t="str">
        <f t="shared" si="4"/>
        <v>-</v>
      </c>
    </row>
    <row r="280" spans="1:4" x14ac:dyDescent="0.2">
      <c r="A280" s="25" t="str">
        <f>IF(ISBLANK('Nomenklatur komplett'!P280),"-",'Nomenklatur komplett'!P280)</f>
        <v>-</v>
      </c>
      <c r="B280" s="17" t="str">
        <f>IF(ISBLANK('Nomenklatur komplett'!Q280),"-",'Nomenklatur komplett'!Q280)</f>
        <v>-</v>
      </c>
      <c r="C280" s="115" t="str">
        <f>IF(ISBLANK('Nomenklatur komplett'!R280),"-",'Nomenklatur komplett'!R280)</f>
        <v>-</v>
      </c>
      <c r="D280" s="59" t="str">
        <f t="shared" si="4"/>
        <v>-</v>
      </c>
    </row>
    <row r="281" spans="1:4" x14ac:dyDescent="0.2">
      <c r="A281" s="25" t="str">
        <f>IF(ISBLANK('Nomenklatur komplett'!P281),"-",'Nomenklatur komplett'!P281)</f>
        <v>-</v>
      </c>
      <c r="B281" s="17" t="str">
        <f>IF(ISBLANK('Nomenklatur komplett'!Q281),"-",'Nomenklatur komplett'!Q281)</f>
        <v>-</v>
      </c>
      <c r="C281" s="115" t="str">
        <f>IF(ISBLANK('Nomenklatur komplett'!R281),"-",'Nomenklatur komplett'!R281)</f>
        <v>-</v>
      </c>
      <c r="D281" s="59" t="str">
        <f t="shared" si="4"/>
        <v>-</v>
      </c>
    </row>
    <row r="282" spans="1:4" x14ac:dyDescent="0.2">
      <c r="A282" s="25" t="str">
        <f>IF(ISBLANK('Nomenklatur komplett'!P282),"-",'Nomenklatur komplett'!P282)</f>
        <v>-</v>
      </c>
      <c r="B282" s="17" t="str">
        <f>IF(ISBLANK('Nomenklatur komplett'!Q282),"-",'Nomenklatur komplett'!Q282)</f>
        <v>-</v>
      </c>
      <c r="C282" s="115" t="str">
        <f>IF(ISBLANK('Nomenklatur komplett'!R282),"-",'Nomenklatur komplett'!R282)</f>
        <v>-</v>
      </c>
      <c r="D282" s="59" t="str">
        <f t="shared" si="4"/>
        <v>-</v>
      </c>
    </row>
    <row r="283" spans="1:4" x14ac:dyDescent="0.2">
      <c r="A283" s="25" t="str">
        <f>IF(ISBLANK('Nomenklatur komplett'!P283),"-",'Nomenklatur komplett'!P283)</f>
        <v>-</v>
      </c>
      <c r="B283" s="17" t="str">
        <f>IF(ISBLANK('Nomenklatur komplett'!Q283),"-",'Nomenklatur komplett'!Q283)</f>
        <v>-</v>
      </c>
      <c r="C283" s="115" t="str">
        <f>IF(ISBLANK('Nomenklatur komplett'!R283),"-",'Nomenklatur komplett'!R283)</f>
        <v>-</v>
      </c>
      <c r="D283" s="59" t="str">
        <f t="shared" si="4"/>
        <v>-</v>
      </c>
    </row>
    <row r="284" spans="1:4" x14ac:dyDescent="0.2">
      <c r="A284" s="25" t="str">
        <f>IF(ISBLANK('Nomenklatur komplett'!P284),"-",'Nomenklatur komplett'!P284)</f>
        <v>-</v>
      </c>
      <c r="B284" s="17" t="str">
        <f>IF(ISBLANK('Nomenklatur komplett'!Q284),"-",'Nomenklatur komplett'!Q284)</f>
        <v>-</v>
      </c>
      <c r="C284" s="115" t="str">
        <f>IF(ISBLANK('Nomenklatur komplett'!R284),"-",'Nomenklatur komplett'!R284)</f>
        <v>-</v>
      </c>
      <c r="D284" s="59" t="str">
        <f t="shared" si="4"/>
        <v>-</v>
      </c>
    </row>
    <row r="285" spans="1:4" x14ac:dyDescent="0.2">
      <c r="A285" s="25" t="str">
        <f>IF(ISBLANK('Nomenklatur komplett'!P285),"-",'Nomenklatur komplett'!P285)</f>
        <v>-</v>
      </c>
      <c r="B285" s="17" t="str">
        <f>IF(ISBLANK('Nomenklatur komplett'!Q285),"-",'Nomenklatur komplett'!Q285)</f>
        <v>-</v>
      </c>
      <c r="C285" s="115" t="str">
        <f>IF(ISBLANK('Nomenklatur komplett'!R285),"-",'Nomenklatur komplett'!R285)</f>
        <v>-</v>
      </c>
      <c r="D285" s="59" t="str">
        <f t="shared" si="4"/>
        <v>-</v>
      </c>
    </row>
    <row r="286" spans="1:4" x14ac:dyDescent="0.2">
      <c r="A286" s="25" t="str">
        <f>IF(ISBLANK('Nomenklatur komplett'!P286),"-",'Nomenklatur komplett'!P286)</f>
        <v>-</v>
      </c>
      <c r="B286" s="17" t="str">
        <f>IF(ISBLANK('Nomenklatur komplett'!Q286),"-",'Nomenklatur komplett'!Q286)</f>
        <v>-</v>
      </c>
      <c r="C286" s="115" t="str">
        <f>IF(ISBLANK('Nomenklatur komplett'!R286),"-",'Nomenklatur komplett'!R286)</f>
        <v>-</v>
      </c>
      <c r="D286" s="59" t="str">
        <f t="shared" si="4"/>
        <v>-</v>
      </c>
    </row>
    <row r="287" spans="1:4" x14ac:dyDescent="0.2">
      <c r="A287" s="25" t="str">
        <f>IF(ISBLANK('Nomenklatur komplett'!P287),"-",'Nomenklatur komplett'!P287)</f>
        <v>-</v>
      </c>
      <c r="B287" s="17" t="str">
        <f>IF(ISBLANK('Nomenklatur komplett'!Q287),"-",'Nomenklatur komplett'!Q287)</f>
        <v>-</v>
      </c>
      <c r="C287" s="115" t="str">
        <f>IF(ISBLANK('Nomenklatur komplett'!R287),"-",'Nomenklatur komplett'!R287)</f>
        <v>-</v>
      </c>
      <c r="D287" s="59" t="str">
        <f t="shared" si="4"/>
        <v>-</v>
      </c>
    </row>
    <row r="288" spans="1:4" x14ac:dyDescent="0.2">
      <c r="A288" s="25" t="str">
        <f>IF(ISBLANK('Nomenklatur komplett'!P288),"-",'Nomenklatur komplett'!P288)</f>
        <v>-</v>
      </c>
      <c r="B288" s="17" t="str">
        <f>IF(ISBLANK('Nomenklatur komplett'!Q288),"-",'Nomenklatur komplett'!Q288)</f>
        <v>-</v>
      </c>
      <c r="C288" s="115" t="str">
        <f>IF(ISBLANK('Nomenklatur komplett'!R288),"-",'Nomenklatur komplett'!R288)</f>
        <v>-</v>
      </c>
      <c r="D288" s="59" t="str">
        <f t="shared" si="4"/>
        <v>-</v>
      </c>
    </row>
    <row r="289" spans="1:4" x14ac:dyDescent="0.2">
      <c r="A289" s="25" t="str">
        <f>IF(ISBLANK('Nomenklatur komplett'!P289),"-",'Nomenklatur komplett'!P289)</f>
        <v>-</v>
      </c>
      <c r="B289" s="17" t="str">
        <f>IF(ISBLANK('Nomenklatur komplett'!Q289),"-",'Nomenklatur komplett'!Q289)</f>
        <v>-</v>
      </c>
      <c r="C289" s="115" t="str">
        <f>IF(ISBLANK('Nomenklatur komplett'!R289),"-",'Nomenklatur komplett'!R289)</f>
        <v>-</v>
      </c>
      <c r="D289" s="59" t="str">
        <f t="shared" si="4"/>
        <v>-</v>
      </c>
    </row>
    <row r="290" spans="1:4" x14ac:dyDescent="0.2">
      <c r="A290" s="25" t="str">
        <f>IF(ISBLANK('Nomenklatur komplett'!P290),"-",'Nomenklatur komplett'!P290)</f>
        <v>-</v>
      </c>
      <c r="B290" s="17" t="str">
        <f>IF(ISBLANK('Nomenklatur komplett'!Q290),"-",'Nomenklatur komplett'!Q290)</f>
        <v>-</v>
      </c>
      <c r="C290" s="115" t="str">
        <f>IF(ISBLANK('Nomenklatur komplett'!R290),"-",'Nomenklatur komplett'!R290)</f>
        <v>-</v>
      </c>
      <c r="D290" s="59" t="str">
        <f t="shared" si="4"/>
        <v>-</v>
      </c>
    </row>
    <row r="291" spans="1:4" x14ac:dyDescent="0.2">
      <c r="A291" s="25" t="str">
        <f>IF(ISBLANK('Nomenklatur komplett'!P291),"-",'Nomenklatur komplett'!P291)</f>
        <v>-</v>
      </c>
      <c r="B291" s="17" t="str">
        <f>IF(ISBLANK('Nomenklatur komplett'!Q291),"-",'Nomenklatur komplett'!Q291)</f>
        <v>-</v>
      </c>
      <c r="C291" s="115" t="str">
        <f>IF(ISBLANK('Nomenklatur komplett'!R291),"-",'Nomenklatur komplett'!R291)</f>
        <v>-</v>
      </c>
      <c r="D291" s="59" t="str">
        <f t="shared" si="4"/>
        <v>-</v>
      </c>
    </row>
    <row r="292" spans="1:4" x14ac:dyDescent="0.2">
      <c r="A292" s="25" t="str">
        <f>IF(ISBLANK('Nomenklatur komplett'!P292),"-",'Nomenklatur komplett'!P292)</f>
        <v>-</v>
      </c>
      <c r="B292" s="17" t="str">
        <f>IF(ISBLANK('Nomenklatur komplett'!Q292),"-",'Nomenklatur komplett'!Q292)</f>
        <v>-</v>
      </c>
      <c r="C292" s="115" t="str">
        <f>IF(ISBLANK('Nomenklatur komplett'!R292),"-",'Nomenklatur komplett'!R292)</f>
        <v>-</v>
      </c>
      <c r="D292" s="59" t="str">
        <f t="shared" si="4"/>
        <v>-</v>
      </c>
    </row>
    <row r="293" spans="1:4" x14ac:dyDescent="0.2">
      <c r="A293" s="25" t="str">
        <f>IF(ISBLANK('Nomenklatur komplett'!P293),"-",'Nomenklatur komplett'!P293)</f>
        <v>-</v>
      </c>
      <c r="B293" s="17" t="str">
        <f>IF(ISBLANK('Nomenklatur komplett'!Q293),"-",'Nomenklatur komplett'!Q293)</f>
        <v>-</v>
      </c>
      <c r="C293" s="115" t="str">
        <f>IF(ISBLANK('Nomenklatur komplett'!R293),"-",'Nomenklatur komplett'!R293)</f>
        <v>-</v>
      </c>
      <c r="D293" s="59" t="str">
        <f t="shared" si="4"/>
        <v>-</v>
      </c>
    </row>
    <row r="294" spans="1:4" x14ac:dyDescent="0.2">
      <c r="A294" s="25" t="str">
        <f>IF(ISBLANK('Nomenklatur komplett'!P294),"-",'Nomenklatur komplett'!P294)</f>
        <v>-</v>
      </c>
      <c r="B294" s="17" t="str">
        <f>IF(ISBLANK('Nomenklatur komplett'!Q294),"-",'Nomenklatur komplett'!Q294)</f>
        <v>-</v>
      </c>
      <c r="C294" s="115" t="str">
        <f>IF(ISBLANK('Nomenklatur komplett'!R294),"-",'Nomenklatur komplett'!R294)</f>
        <v>-</v>
      </c>
      <c r="D294" s="59" t="str">
        <f t="shared" si="4"/>
        <v>-</v>
      </c>
    </row>
    <row r="295" spans="1:4" x14ac:dyDescent="0.2">
      <c r="A295" s="25" t="str">
        <f>IF(ISBLANK('Nomenklatur komplett'!P295),"-",'Nomenklatur komplett'!P295)</f>
        <v>-</v>
      </c>
      <c r="B295" s="17" t="str">
        <f>IF(ISBLANK('Nomenklatur komplett'!Q295),"-",'Nomenklatur komplett'!Q295)</f>
        <v>-</v>
      </c>
      <c r="C295" s="115" t="str">
        <f>IF(ISBLANK('Nomenklatur komplett'!R295),"-",'Nomenklatur komplett'!R295)</f>
        <v>-</v>
      </c>
      <c r="D295" s="59" t="str">
        <f t="shared" si="4"/>
        <v>-</v>
      </c>
    </row>
    <row r="296" spans="1:4" x14ac:dyDescent="0.2">
      <c r="A296" s="25" t="str">
        <f>IF(ISBLANK('Nomenklatur komplett'!P296),"-",'Nomenklatur komplett'!P296)</f>
        <v>-</v>
      </c>
      <c r="B296" s="17" t="str">
        <f>IF(ISBLANK('Nomenklatur komplett'!Q296),"-",'Nomenklatur komplett'!Q296)</f>
        <v>-</v>
      </c>
      <c r="C296" s="115" t="str">
        <f>IF(ISBLANK('Nomenklatur komplett'!R296),"-",'Nomenklatur komplett'!R296)</f>
        <v>-</v>
      </c>
      <c r="D296" s="59" t="str">
        <f t="shared" si="4"/>
        <v>-</v>
      </c>
    </row>
    <row r="297" spans="1:4" x14ac:dyDescent="0.2">
      <c r="A297" s="25" t="str">
        <f>IF(ISBLANK('Nomenklatur komplett'!P297),"-",'Nomenklatur komplett'!P297)</f>
        <v>-</v>
      </c>
      <c r="B297" s="17" t="str">
        <f>IF(ISBLANK('Nomenklatur komplett'!Q297),"-",'Nomenklatur komplett'!Q297)</f>
        <v>-</v>
      </c>
      <c r="C297" s="115" t="str">
        <f>IF(ISBLANK('Nomenklatur komplett'!R297),"-",'Nomenklatur komplett'!R297)</f>
        <v>-</v>
      </c>
      <c r="D297" s="59" t="str">
        <f t="shared" si="4"/>
        <v>-</v>
      </c>
    </row>
    <row r="298" spans="1:4" x14ac:dyDescent="0.2">
      <c r="A298" s="25" t="str">
        <f>IF(ISBLANK('Nomenklatur komplett'!P298),"-",'Nomenklatur komplett'!P298)</f>
        <v>-</v>
      </c>
      <c r="B298" s="17" t="str">
        <f>IF(ISBLANK('Nomenklatur komplett'!Q298),"-",'Nomenklatur komplett'!Q298)</f>
        <v>-</v>
      </c>
      <c r="C298" s="115" t="str">
        <f>IF(ISBLANK('Nomenklatur komplett'!R298),"-",'Nomenklatur komplett'!R298)</f>
        <v>-</v>
      </c>
      <c r="D298" s="59" t="str">
        <f t="shared" si="4"/>
        <v>-</v>
      </c>
    </row>
    <row r="299" spans="1:4" x14ac:dyDescent="0.2">
      <c r="A299" s="25" t="str">
        <f>IF(ISBLANK('Nomenklatur komplett'!P299),"-",'Nomenklatur komplett'!P299)</f>
        <v>-</v>
      </c>
      <c r="B299" s="17" t="str">
        <f>IF(ISBLANK('Nomenklatur komplett'!Q299),"-",'Nomenklatur komplett'!Q299)</f>
        <v>-</v>
      </c>
      <c r="C299" s="115" t="str">
        <f>IF(ISBLANK('Nomenklatur komplett'!R299),"-",'Nomenklatur komplett'!R299)</f>
        <v>-</v>
      </c>
      <c r="D299" s="59" t="str">
        <f t="shared" si="4"/>
        <v>-</v>
      </c>
    </row>
    <row r="300" spans="1:4" x14ac:dyDescent="0.2">
      <c r="A300" s="25" t="str">
        <f>IF(ISBLANK('Nomenklatur komplett'!P300),"-",'Nomenklatur komplett'!P300)</f>
        <v>-</v>
      </c>
      <c r="B300" s="17" t="str">
        <f>IF(ISBLANK('Nomenklatur komplett'!Q300),"-",'Nomenklatur komplett'!Q300)</f>
        <v>-</v>
      </c>
      <c r="C300" s="115" t="str">
        <f>IF(ISBLANK('Nomenklatur komplett'!R300),"-",'Nomenklatur komplett'!R300)</f>
        <v>-</v>
      </c>
      <c r="D300" s="59" t="str">
        <f t="shared" si="4"/>
        <v>-</v>
      </c>
    </row>
    <row r="301" spans="1:4" x14ac:dyDescent="0.2">
      <c r="A301" s="25" t="str">
        <f>IF(ISBLANK('Nomenklatur komplett'!P301),"-",'Nomenklatur komplett'!P301)</f>
        <v>-</v>
      </c>
      <c r="B301" s="17" t="str">
        <f>IF(ISBLANK('Nomenklatur komplett'!Q301),"-",'Nomenklatur komplett'!Q301)</f>
        <v>-</v>
      </c>
      <c r="C301" s="115" t="str">
        <f>IF(ISBLANK('Nomenklatur komplett'!R301),"-",'Nomenklatur komplett'!R301)</f>
        <v>-</v>
      </c>
      <c r="D301" s="59" t="str">
        <f t="shared" si="4"/>
        <v>-</v>
      </c>
    </row>
    <row r="302" spans="1:4" x14ac:dyDescent="0.2">
      <c r="A302" s="25" t="str">
        <f>IF(ISBLANK('Nomenklatur komplett'!P302),"-",'Nomenklatur komplett'!P302)</f>
        <v>-</v>
      </c>
      <c r="B302" s="17" t="str">
        <f>IF(ISBLANK('Nomenklatur komplett'!Q302),"-",'Nomenklatur komplett'!Q302)</f>
        <v>-</v>
      </c>
      <c r="C302" s="115" t="str">
        <f>IF(ISBLANK('Nomenklatur komplett'!R302),"-",'Nomenklatur komplett'!R302)</f>
        <v>-</v>
      </c>
      <c r="D302" s="59" t="str">
        <f t="shared" si="4"/>
        <v>-</v>
      </c>
    </row>
    <row r="303" spans="1:4" x14ac:dyDescent="0.2">
      <c r="A303" s="25" t="str">
        <f>IF(ISBLANK('Nomenklatur komplett'!P303),"-",'Nomenklatur komplett'!P303)</f>
        <v>-</v>
      </c>
      <c r="B303" s="17" t="str">
        <f>IF(ISBLANK('Nomenklatur komplett'!Q303),"-",'Nomenklatur komplett'!Q303)</f>
        <v>-</v>
      </c>
      <c r="C303" s="115" t="str">
        <f>IF(ISBLANK('Nomenklatur komplett'!R303),"-",'Nomenklatur komplett'!R303)</f>
        <v>-</v>
      </c>
      <c r="D303" s="59" t="str">
        <f t="shared" si="4"/>
        <v>-</v>
      </c>
    </row>
    <row r="304" spans="1:4" x14ac:dyDescent="0.2">
      <c r="A304" s="25" t="str">
        <f>IF(ISBLANK('Nomenklatur komplett'!P304),"-",'Nomenklatur komplett'!P304)</f>
        <v>-</v>
      </c>
      <c r="B304" s="17" t="str">
        <f>IF(ISBLANK('Nomenklatur komplett'!Q304),"-",'Nomenklatur komplett'!Q304)</f>
        <v>-</v>
      </c>
      <c r="C304" s="115" t="str">
        <f>IF(ISBLANK('Nomenklatur komplett'!R304),"-",'Nomenklatur komplett'!R304)</f>
        <v>-</v>
      </c>
      <c r="D304" s="59" t="str">
        <f t="shared" si="4"/>
        <v>-</v>
      </c>
    </row>
    <row r="305" spans="1:4" x14ac:dyDescent="0.2">
      <c r="A305" s="25" t="str">
        <f>IF(ISBLANK('Nomenklatur komplett'!P305),"-",'Nomenklatur komplett'!P305)</f>
        <v>-</v>
      </c>
      <c r="B305" s="17" t="str">
        <f>IF(ISBLANK('Nomenklatur komplett'!Q305),"-",'Nomenklatur komplett'!Q305)</f>
        <v>-</v>
      </c>
      <c r="C305" s="115" t="str">
        <f>IF(ISBLANK('Nomenklatur komplett'!R305),"-",'Nomenklatur komplett'!R305)</f>
        <v>-</v>
      </c>
      <c r="D305" s="59" t="str">
        <f t="shared" si="4"/>
        <v>-</v>
      </c>
    </row>
    <row r="306" spans="1:4" x14ac:dyDescent="0.2">
      <c r="A306" s="25" t="str">
        <f>IF(ISBLANK('Nomenklatur komplett'!P306),"-",'Nomenklatur komplett'!P306)</f>
        <v>-</v>
      </c>
      <c r="B306" s="17" t="str">
        <f>IF(ISBLANK('Nomenklatur komplett'!Q306),"-",'Nomenklatur komplett'!Q306)</f>
        <v>-</v>
      </c>
      <c r="C306" s="115" t="str">
        <f>IF(ISBLANK('Nomenklatur komplett'!R306),"-",'Nomenklatur komplett'!R306)</f>
        <v>-</v>
      </c>
      <c r="D306" s="59" t="str">
        <f t="shared" si="4"/>
        <v>-</v>
      </c>
    </row>
    <row r="307" spans="1:4" x14ac:dyDescent="0.2">
      <c r="A307" s="25" t="str">
        <f>IF(ISBLANK('Nomenklatur komplett'!P307),"-",'Nomenklatur komplett'!P307)</f>
        <v>-</v>
      </c>
      <c r="B307" s="17" t="str">
        <f>IF(ISBLANK('Nomenklatur komplett'!Q307),"-",'Nomenklatur komplett'!Q307)</f>
        <v>-</v>
      </c>
      <c r="C307" s="115" t="str">
        <f>IF(ISBLANK('Nomenklatur komplett'!R307),"-",'Nomenklatur komplett'!R307)</f>
        <v>-</v>
      </c>
      <c r="D307" s="59" t="str">
        <f t="shared" si="4"/>
        <v>-</v>
      </c>
    </row>
    <row r="308" spans="1:4" x14ac:dyDescent="0.2">
      <c r="A308" s="25" t="str">
        <f>IF(ISBLANK('Nomenklatur komplett'!P308),"-",'Nomenklatur komplett'!P308)</f>
        <v>-</v>
      </c>
      <c r="B308" s="17" t="str">
        <f>IF(ISBLANK('Nomenklatur komplett'!Q308),"-",'Nomenklatur komplett'!Q308)</f>
        <v>-</v>
      </c>
      <c r="C308" s="115" t="str">
        <f>IF(ISBLANK('Nomenklatur komplett'!R308),"-",'Nomenklatur komplett'!R308)</f>
        <v>-</v>
      </c>
      <c r="D308" s="59" t="str">
        <f t="shared" si="4"/>
        <v>-</v>
      </c>
    </row>
    <row r="309" spans="1:4" x14ac:dyDescent="0.2">
      <c r="A309" s="25" t="str">
        <f>IF(ISBLANK('Nomenklatur komplett'!P309),"-",'Nomenklatur komplett'!P309)</f>
        <v>-</v>
      </c>
      <c r="B309" s="17" t="str">
        <f>IF(ISBLANK('Nomenklatur komplett'!Q309),"-",'Nomenklatur komplett'!Q309)</f>
        <v>-</v>
      </c>
      <c r="C309" s="115" t="str">
        <f>IF(ISBLANK('Nomenklatur komplett'!R309),"-",'Nomenklatur komplett'!R309)</f>
        <v>-</v>
      </c>
      <c r="D309" s="59" t="str">
        <f t="shared" si="4"/>
        <v>-</v>
      </c>
    </row>
    <row r="310" spans="1:4" x14ac:dyDescent="0.2">
      <c r="A310" s="25" t="str">
        <f>IF(ISBLANK('Nomenklatur komplett'!P310),"-",'Nomenklatur komplett'!P310)</f>
        <v>-</v>
      </c>
      <c r="B310" s="17" t="str">
        <f>IF(ISBLANK('Nomenklatur komplett'!Q310),"-",'Nomenklatur komplett'!Q310)</f>
        <v>-</v>
      </c>
      <c r="C310" s="115" t="str">
        <f>IF(ISBLANK('Nomenklatur komplett'!R310),"-",'Nomenklatur komplett'!R310)</f>
        <v>-</v>
      </c>
      <c r="D310" s="59" t="str">
        <f t="shared" si="4"/>
        <v>-</v>
      </c>
    </row>
    <row r="311" spans="1:4" x14ac:dyDescent="0.2">
      <c r="A311" s="25" t="str">
        <f>IF(ISBLANK('Nomenklatur komplett'!P311),"-",'Nomenklatur komplett'!P311)</f>
        <v>-</v>
      </c>
      <c r="B311" s="17" t="str">
        <f>IF(ISBLANK('Nomenklatur komplett'!Q311),"-",'Nomenklatur komplett'!Q311)</f>
        <v>-</v>
      </c>
      <c r="C311" s="115" t="str">
        <f>IF(ISBLANK('Nomenklatur komplett'!R311),"-",'Nomenklatur komplett'!R311)</f>
        <v>-</v>
      </c>
      <c r="D311" s="59" t="str">
        <f t="shared" si="4"/>
        <v>-</v>
      </c>
    </row>
    <row r="312" spans="1:4" x14ac:dyDescent="0.2">
      <c r="A312" s="25" t="str">
        <f>IF(ISBLANK('Nomenklatur komplett'!P312),"-",'Nomenklatur komplett'!P312)</f>
        <v>-</v>
      </c>
      <c r="B312" s="17" t="str">
        <f>IF(ISBLANK('Nomenklatur komplett'!Q312),"-",'Nomenklatur komplett'!Q312)</f>
        <v>-</v>
      </c>
      <c r="C312" s="115" t="str">
        <f>IF(ISBLANK('Nomenklatur komplett'!R312),"-",'Nomenklatur komplett'!R312)</f>
        <v>-</v>
      </c>
      <c r="D312" s="59" t="str">
        <f t="shared" si="4"/>
        <v>-</v>
      </c>
    </row>
    <row r="313" spans="1:4" x14ac:dyDescent="0.2">
      <c r="A313" s="25" t="str">
        <f>IF(ISBLANK('Nomenklatur komplett'!P313),"-",'Nomenklatur komplett'!P313)</f>
        <v>-</v>
      </c>
      <c r="B313" s="17" t="str">
        <f>IF(ISBLANK('Nomenklatur komplett'!Q313),"-",'Nomenklatur komplett'!Q313)</f>
        <v>-</v>
      </c>
      <c r="C313" s="115" t="str">
        <f>IF(ISBLANK('Nomenklatur komplett'!R313),"-",'Nomenklatur komplett'!R313)</f>
        <v>-</v>
      </c>
      <c r="D313" s="59" t="str">
        <f t="shared" si="4"/>
        <v>-</v>
      </c>
    </row>
    <row r="314" spans="1:4" x14ac:dyDescent="0.2">
      <c r="A314" s="25" t="str">
        <f>IF(ISBLANK('Nomenklatur komplett'!P314),"-",'Nomenklatur komplett'!P314)</f>
        <v>-</v>
      </c>
      <c r="B314" s="17" t="str">
        <f>IF(ISBLANK('Nomenklatur komplett'!Q314),"-",'Nomenklatur komplett'!Q314)</f>
        <v>-</v>
      </c>
      <c r="C314" s="115" t="str">
        <f>IF(ISBLANK('Nomenklatur komplett'!R314),"-",'Nomenklatur komplett'!R314)</f>
        <v>-</v>
      </c>
      <c r="D314" s="59" t="str">
        <f t="shared" si="4"/>
        <v>-</v>
      </c>
    </row>
    <row r="315" spans="1:4" x14ac:dyDescent="0.2">
      <c r="A315" s="25" t="str">
        <f>IF(ISBLANK('Nomenklatur komplett'!P315),"-",'Nomenklatur komplett'!P315)</f>
        <v>-</v>
      </c>
      <c r="B315" s="17" t="str">
        <f>IF(ISBLANK('Nomenklatur komplett'!Q315),"-",'Nomenklatur komplett'!Q315)</f>
        <v>-</v>
      </c>
      <c r="C315" s="115" t="str">
        <f>IF(ISBLANK('Nomenklatur komplett'!R315),"-",'Nomenklatur komplett'!R315)</f>
        <v>-</v>
      </c>
      <c r="D315" s="59" t="str">
        <f t="shared" si="4"/>
        <v>-</v>
      </c>
    </row>
    <row r="316" spans="1:4" x14ac:dyDescent="0.2">
      <c r="A316" s="25" t="str">
        <f>IF(ISBLANK('Nomenklatur komplett'!P316),"-",'Nomenklatur komplett'!P316)</f>
        <v>-</v>
      </c>
      <c r="B316" s="17" t="str">
        <f>IF(ISBLANK('Nomenklatur komplett'!Q316),"-",'Nomenklatur komplett'!Q316)</f>
        <v>-</v>
      </c>
      <c r="C316" s="115" t="str">
        <f>IF(ISBLANK('Nomenklatur komplett'!R316),"-",'Nomenklatur komplett'!R316)</f>
        <v>-</v>
      </c>
      <c r="D316" s="59" t="str">
        <f t="shared" si="4"/>
        <v>-</v>
      </c>
    </row>
    <row r="317" spans="1:4" x14ac:dyDescent="0.2">
      <c r="A317" s="25" t="str">
        <f>IF(ISBLANK('Nomenklatur komplett'!P317),"-",'Nomenklatur komplett'!P317)</f>
        <v>-</v>
      </c>
      <c r="B317" s="17" t="str">
        <f>IF(ISBLANK('Nomenklatur komplett'!Q317),"-",'Nomenklatur komplett'!Q317)</f>
        <v>-</v>
      </c>
      <c r="C317" s="115" t="str">
        <f>IF(ISBLANK('Nomenklatur komplett'!R317),"-",'Nomenklatur komplett'!R317)</f>
        <v>-</v>
      </c>
      <c r="D317" s="59" t="str">
        <f t="shared" si="4"/>
        <v>-</v>
      </c>
    </row>
    <row r="318" spans="1:4" x14ac:dyDescent="0.2">
      <c r="A318" s="25" t="str">
        <f>IF(ISBLANK('Nomenklatur komplett'!P318),"-",'Nomenklatur komplett'!P318)</f>
        <v>-</v>
      </c>
      <c r="B318" s="17" t="str">
        <f>IF(ISBLANK('Nomenklatur komplett'!Q318),"-",'Nomenklatur komplett'!Q318)</f>
        <v>-</v>
      </c>
      <c r="C318" s="115" t="str">
        <f>IF(ISBLANK('Nomenklatur komplett'!R318),"-",'Nomenklatur komplett'!R318)</f>
        <v>-</v>
      </c>
      <c r="D318" s="59" t="str">
        <f t="shared" si="4"/>
        <v>-</v>
      </c>
    </row>
    <row r="319" spans="1:4" x14ac:dyDescent="0.2">
      <c r="A319" s="25" t="str">
        <f>IF(ISBLANK('Nomenklatur komplett'!P319),"-",'Nomenklatur komplett'!P319)</f>
        <v>-</v>
      </c>
      <c r="B319" s="17" t="str">
        <f>IF(ISBLANK('Nomenklatur komplett'!Q319),"-",'Nomenklatur komplett'!Q319)</f>
        <v>-</v>
      </c>
      <c r="C319" s="115" t="str">
        <f>IF(ISBLANK('Nomenklatur komplett'!R319),"-",'Nomenklatur komplett'!R319)</f>
        <v>-</v>
      </c>
      <c r="D319" s="59" t="str">
        <f t="shared" si="4"/>
        <v>-</v>
      </c>
    </row>
    <row r="320" spans="1:4" x14ac:dyDescent="0.2">
      <c r="A320" s="25" t="str">
        <f>IF(ISBLANK('Nomenklatur komplett'!P320),"-",'Nomenklatur komplett'!P320)</f>
        <v>-</v>
      </c>
      <c r="B320" s="17" t="str">
        <f>IF(ISBLANK('Nomenklatur komplett'!Q320),"-",'Nomenklatur komplett'!Q320)</f>
        <v>-</v>
      </c>
      <c r="C320" s="115" t="str">
        <f>IF(ISBLANK('Nomenklatur komplett'!R320),"-",'Nomenklatur komplett'!R320)</f>
        <v>-</v>
      </c>
      <c r="D320" s="59" t="str">
        <f t="shared" si="4"/>
        <v>-</v>
      </c>
    </row>
    <row r="321" spans="1:4" x14ac:dyDescent="0.2">
      <c r="A321" s="25" t="str">
        <f>IF(ISBLANK('Nomenklatur komplett'!P321),"-",'Nomenklatur komplett'!P321)</f>
        <v>-</v>
      </c>
      <c r="B321" s="17" t="str">
        <f>IF(ISBLANK('Nomenklatur komplett'!Q321),"-",'Nomenklatur komplett'!Q321)</f>
        <v>-</v>
      </c>
      <c r="C321" s="115" t="str">
        <f>IF(ISBLANK('Nomenklatur komplett'!R321),"-",'Nomenklatur komplett'!R321)</f>
        <v>-</v>
      </c>
      <c r="D321" s="59" t="str">
        <f t="shared" si="4"/>
        <v>-</v>
      </c>
    </row>
    <row r="322" spans="1:4" x14ac:dyDescent="0.2">
      <c r="A322" s="25" t="str">
        <f>IF(ISBLANK('Nomenklatur komplett'!P322),"-",'Nomenklatur komplett'!P322)</f>
        <v>-</v>
      </c>
      <c r="B322" s="17" t="str">
        <f>IF(ISBLANK('Nomenklatur komplett'!Q322),"-",'Nomenklatur komplett'!Q322)</f>
        <v>-</v>
      </c>
      <c r="C322" s="115" t="str">
        <f>IF(ISBLANK('Nomenklatur komplett'!R322),"-",'Nomenklatur komplett'!R322)</f>
        <v>-</v>
      </c>
      <c r="D322" s="59" t="str">
        <f t="shared" si="4"/>
        <v>-</v>
      </c>
    </row>
    <row r="323" spans="1:4" x14ac:dyDescent="0.2">
      <c r="A323" s="25" t="str">
        <f>IF(ISBLANK('Nomenklatur komplett'!P323),"-",'Nomenklatur komplett'!P323)</f>
        <v>-</v>
      </c>
      <c r="B323" s="17" t="str">
        <f>IF(ISBLANK('Nomenklatur komplett'!Q323),"-",'Nomenklatur komplett'!Q323)</f>
        <v>-</v>
      </c>
      <c r="C323" s="115" t="str">
        <f>IF(ISBLANK('Nomenklatur komplett'!R323),"-",'Nomenklatur komplett'!R323)</f>
        <v>-</v>
      </c>
      <c r="D323" s="59" t="str">
        <f t="shared" si="4"/>
        <v>-</v>
      </c>
    </row>
    <row r="324" spans="1:4" x14ac:dyDescent="0.2">
      <c r="A324" s="25" t="str">
        <f>IF(ISBLANK('Nomenklatur komplett'!P324),"-",'Nomenklatur komplett'!P324)</f>
        <v>-</v>
      </c>
      <c r="B324" s="17" t="str">
        <f>IF(ISBLANK('Nomenklatur komplett'!Q324),"-",'Nomenklatur komplett'!Q324)</f>
        <v>-</v>
      </c>
      <c r="C324" s="115" t="str">
        <f>IF(ISBLANK('Nomenklatur komplett'!R324),"-",'Nomenklatur komplett'!R324)</f>
        <v>-</v>
      </c>
      <c r="D324" s="59" t="str">
        <f t="shared" si="4"/>
        <v>-</v>
      </c>
    </row>
    <row r="325" spans="1:4" x14ac:dyDescent="0.2">
      <c r="A325" s="25" t="str">
        <f>IF(ISBLANK('Nomenklatur komplett'!P325),"-",'Nomenklatur komplett'!P325)</f>
        <v>-</v>
      </c>
      <c r="B325" s="17" t="str">
        <f>IF(ISBLANK('Nomenklatur komplett'!Q325),"-",'Nomenklatur komplett'!Q325)</f>
        <v>-</v>
      </c>
      <c r="C325" s="115" t="str">
        <f>IF(ISBLANK('Nomenklatur komplett'!R325),"-",'Nomenklatur komplett'!R325)</f>
        <v>-</v>
      </c>
      <c r="D325" s="59" t="str">
        <f t="shared" ref="D325:D388" si="5">IF(B325="-",B325,TRIM(C325)&amp; " (" &amp;B325&amp;")")</f>
        <v>-</v>
      </c>
    </row>
    <row r="326" spans="1:4" x14ac:dyDescent="0.2">
      <c r="A326" s="25" t="str">
        <f>IF(ISBLANK('Nomenklatur komplett'!P326),"-",'Nomenklatur komplett'!P326)</f>
        <v>-</v>
      </c>
      <c r="B326" s="17" t="str">
        <f>IF(ISBLANK('Nomenklatur komplett'!Q326),"-",'Nomenklatur komplett'!Q326)</f>
        <v>-</v>
      </c>
      <c r="C326" s="115" t="str">
        <f>IF(ISBLANK('Nomenklatur komplett'!R326),"-",'Nomenklatur komplett'!R326)</f>
        <v>-</v>
      </c>
      <c r="D326" s="59" t="str">
        <f t="shared" si="5"/>
        <v>-</v>
      </c>
    </row>
    <row r="327" spans="1:4" x14ac:dyDescent="0.2">
      <c r="A327" s="25" t="str">
        <f>IF(ISBLANK('Nomenklatur komplett'!P327),"-",'Nomenklatur komplett'!P327)</f>
        <v>-</v>
      </c>
      <c r="B327" s="17" t="str">
        <f>IF(ISBLANK('Nomenklatur komplett'!Q327),"-",'Nomenklatur komplett'!Q327)</f>
        <v>-</v>
      </c>
      <c r="C327" s="115" t="str">
        <f>IF(ISBLANK('Nomenklatur komplett'!R327),"-",'Nomenklatur komplett'!R327)</f>
        <v>-</v>
      </c>
      <c r="D327" s="59" t="str">
        <f t="shared" si="5"/>
        <v>-</v>
      </c>
    </row>
    <row r="328" spans="1:4" x14ac:dyDescent="0.2">
      <c r="A328" s="25" t="str">
        <f>IF(ISBLANK('Nomenklatur komplett'!P328),"-",'Nomenklatur komplett'!P328)</f>
        <v>-</v>
      </c>
      <c r="B328" s="17" t="str">
        <f>IF(ISBLANK('Nomenklatur komplett'!Q328),"-",'Nomenklatur komplett'!Q328)</f>
        <v>-</v>
      </c>
      <c r="C328" s="115" t="str">
        <f>IF(ISBLANK('Nomenklatur komplett'!R328),"-",'Nomenklatur komplett'!R328)</f>
        <v>-</v>
      </c>
      <c r="D328" s="59" t="str">
        <f t="shared" si="5"/>
        <v>-</v>
      </c>
    </row>
    <row r="329" spans="1:4" x14ac:dyDescent="0.2">
      <c r="A329" s="25" t="str">
        <f>IF(ISBLANK('Nomenklatur komplett'!P329),"-",'Nomenklatur komplett'!P329)</f>
        <v>-</v>
      </c>
      <c r="B329" s="17" t="str">
        <f>IF(ISBLANK('Nomenklatur komplett'!Q329),"-",'Nomenklatur komplett'!Q329)</f>
        <v>-</v>
      </c>
      <c r="C329" s="115" t="str">
        <f>IF(ISBLANK('Nomenklatur komplett'!R329),"-",'Nomenklatur komplett'!R329)</f>
        <v>-</v>
      </c>
      <c r="D329" s="59" t="str">
        <f t="shared" si="5"/>
        <v>-</v>
      </c>
    </row>
    <row r="330" spans="1:4" x14ac:dyDescent="0.2">
      <c r="A330" s="25" t="str">
        <f>IF(ISBLANK('Nomenklatur komplett'!P330),"-",'Nomenklatur komplett'!P330)</f>
        <v>-</v>
      </c>
      <c r="B330" s="17" t="str">
        <f>IF(ISBLANK('Nomenklatur komplett'!Q330),"-",'Nomenklatur komplett'!Q330)</f>
        <v>-</v>
      </c>
      <c r="C330" s="115" t="str">
        <f>IF(ISBLANK('Nomenklatur komplett'!R330),"-",'Nomenklatur komplett'!R330)</f>
        <v>-</v>
      </c>
      <c r="D330" s="59" t="str">
        <f t="shared" si="5"/>
        <v>-</v>
      </c>
    </row>
    <row r="331" spans="1:4" x14ac:dyDescent="0.2">
      <c r="A331" s="25" t="str">
        <f>IF(ISBLANK('Nomenklatur komplett'!P331),"-",'Nomenklatur komplett'!P331)</f>
        <v>-</v>
      </c>
      <c r="B331" s="17" t="str">
        <f>IF(ISBLANK('Nomenklatur komplett'!Q331),"-",'Nomenklatur komplett'!Q331)</f>
        <v>-</v>
      </c>
      <c r="C331" s="115" t="str">
        <f>IF(ISBLANK('Nomenklatur komplett'!R331),"-",'Nomenklatur komplett'!R331)</f>
        <v>-</v>
      </c>
      <c r="D331" s="59" t="str">
        <f t="shared" si="5"/>
        <v>-</v>
      </c>
    </row>
    <row r="332" spans="1:4" x14ac:dyDescent="0.2">
      <c r="A332" s="25" t="str">
        <f>IF(ISBLANK('Nomenklatur komplett'!P332),"-",'Nomenklatur komplett'!P332)</f>
        <v>-</v>
      </c>
      <c r="B332" s="17" t="str">
        <f>IF(ISBLANK('Nomenklatur komplett'!Q332),"-",'Nomenklatur komplett'!Q332)</f>
        <v>-</v>
      </c>
      <c r="C332" s="115" t="str">
        <f>IF(ISBLANK('Nomenklatur komplett'!R332),"-",'Nomenklatur komplett'!R332)</f>
        <v>-</v>
      </c>
      <c r="D332" s="59" t="str">
        <f t="shared" si="5"/>
        <v>-</v>
      </c>
    </row>
    <row r="333" spans="1:4" x14ac:dyDescent="0.2">
      <c r="A333" s="25" t="str">
        <f>IF(ISBLANK('Nomenklatur komplett'!P333),"-",'Nomenklatur komplett'!P333)</f>
        <v>-</v>
      </c>
      <c r="B333" s="17" t="str">
        <f>IF(ISBLANK('Nomenklatur komplett'!Q333),"-",'Nomenklatur komplett'!Q333)</f>
        <v>-</v>
      </c>
      <c r="C333" s="115" t="str">
        <f>IF(ISBLANK('Nomenklatur komplett'!R333),"-",'Nomenklatur komplett'!R333)</f>
        <v>-</v>
      </c>
      <c r="D333" s="59" t="str">
        <f t="shared" si="5"/>
        <v>-</v>
      </c>
    </row>
    <row r="334" spans="1:4" x14ac:dyDescent="0.2">
      <c r="A334" s="25" t="str">
        <f>IF(ISBLANK('Nomenklatur komplett'!P334),"-",'Nomenklatur komplett'!P334)</f>
        <v>-</v>
      </c>
      <c r="B334" s="17" t="str">
        <f>IF(ISBLANK('Nomenklatur komplett'!Q334),"-",'Nomenklatur komplett'!Q334)</f>
        <v>-</v>
      </c>
      <c r="C334" s="115" t="str">
        <f>IF(ISBLANK('Nomenklatur komplett'!R334),"-",'Nomenklatur komplett'!R334)</f>
        <v>-</v>
      </c>
      <c r="D334" s="59" t="str">
        <f t="shared" si="5"/>
        <v>-</v>
      </c>
    </row>
    <row r="335" spans="1:4" x14ac:dyDescent="0.2">
      <c r="A335" s="25" t="str">
        <f>IF(ISBLANK('Nomenklatur komplett'!P335),"-",'Nomenklatur komplett'!P335)</f>
        <v>-</v>
      </c>
      <c r="B335" s="17" t="str">
        <f>IF(ISBLANK('Nomenklatur komplett'!Q335),"-",'Nomenklatur komplett'!Q335)</f>
        <v>-</v>
      </c>
      <c r="C335" s="115" t="str">
        <f>IF(ISBLANK('Nomenklatur komplett'!R335),"-",'Nomenklatur komplett'!R335)</f>
        <v>-</v>
      </c>
      <c r="D335" s="59" t="str">
        <f t="shared" si="5"/>
        <v>-</v>
      </c>
    </row>
    <row r="336" spans="1:4" x14ac:dyDescent="0.2">
      <c r="A336" s="25" t="str">
        <f>IF(ISBLANK('Nomenklatur komplett'!P336),"-",'Nomenklatur komplett'!P336)</f>
        <v>-</v>
      </c>
      <c r="B336" s="17" t="str">
        <f>IF(ISBLANK('Nomenklatur komplett'!Q336),"-",'Nomenklatur komplett'!Q336)</f>
        <v>-</v>
      </c>
      <c r="C336" s="115" t="str">
        <f>IF(ISBLANK('Nomenklatur komplett'!R336),"-",'Nomenklatur komplett'!R336)</f>
        <v>-</v>
      </c>
      <c r="D336" s="59" t="str">
        <f t="shared" si="5"/>
        <v>-</v>
      </c>
    </row>
    <row r="337" spans="1:4" x14ac:dyDescent="0.2">
      <c r="A337" s="25" t="str">
        <f>IF(ISBLANK('Nomenklatur komplett'!P337),"-",'Nomenklatur komplett'!P337)</f>
        <v>-</v>
      </c>
      <c r="B337" s="17" t="str">
        <f>IF(ISBLANK('Nomenklatur komplett'!Q337),"-",'Nomenklatur komplett'!Q337)</f>
        <v>-</v>
      </c>
      <c r="C337" s="115" t="str">
        <f>IF(ISBLANK('Nomenklatur komplett'!R337),"-",'Nomenklatur komplett'!R337)</f>
        <v>-</v>
      </c>
      <c r="D337" s="59" t="str">
        <f t="shared" si="5"/>
        <v>-</v>
      </c>
    </row>
    <row r="338" spans="1:4" x14ac:dyDescent="0.2">
      <c r="A338" s="25" t="str">
        <f>IF(ISBLANK('Nomenklatur komplett'!P338),"-",'Nomenklatur komplett'!P338)</f>
        <v>-</v>
      </c>
      <c r="B338" s="17" t="str">
        <f>IF(ISBLANK('Nomenklatur komplett'!Q338),"-",'Nomenklatur komplett'!Q338)</f>
        <v>-</v>
      </c>
      <c r="C338" s="115" t="str">
        <f>IF(ISBLANK('Nomenklatur komplett'!R338),"-",'Nomenklatur komplett'!R338)</f>
        <v>-</v>
      </c>
      <c r="D338" s="59" t="str">
        <f t="shared" si="5"/>
        <v>-</v>
      </c>
    </row>
    <row r="339" spans="1:4" x14ac:dyDescent="0.2">
      <c r="A339" s="25" t="str">
        <f>IF(ISBLANK('Nomenklatur komplett'!P339),"-",'Nomenklatur komplett'!P339)</f>
        <v>-</v>
      </c>
      <c r="B339" s="17" t="str">
        <f>IF(ISBLANK('Nomenklatur komplett'!Q339),"-",'Nomenklatur komplett'!Q339)</f>
        <v>-</v>
      </c>
      <c r="C339" s="115" t="str">
        <f>IF(ISBLANK('Nomenklatur komplett'!R339),"-",'Nomenklatur komplett'!R339)</f>
        <v>-</v>
      </c>
      <c r="D339" s="59" t="str">
        <f t="shared" si="5"/>
        <v>-</v>
      </c>
    </row>
    <row r="340" spans="1:4" x14ac:dyDescent="0.2">
      <c r="A340" s="25" t="str">
        <f>IF(ISBLANK('Nomenklatur komplett'!P340),"-",'Nomenklatur komplett'!P340)</f>
        <v>-</v>
      </c>
      <c r="B340" s="17" t="str">
        <f>IF(ISBLANK('Nomenklatur komplett'!Q340),"-",'Nomenklatur komplett'!Q340)</f>
        <v>-</v>
      </c>
      <c r="C340" s="115" t="str">
        <f>IF(ISBLANK('Nomenklatur komplett'!R340),"-",'Nomenklatur komplett'!R340)</f>
        <v>-</v>
      </c>
      <c r="D340" s="59" t="str">
        <f t="shared" si="5"/>
        <v>-</v>
      </c>
    </row>
    <row r="341" spans="1:4" x14ac:dyDescent="0.2">
      <c r="A341" s="25" t="str">
        <f>IF(ISBLANK('Nomenklatur komplett'!P341),"-",'Nomenklatur komplett'!P341)</f>
        <v>-</v>
      </c>
      <c r="B341" s="17" t="str">
        <f>IF(ISBLANK('Nomenklatur komplett'!Q341),"-",'Nomenklatur komplett'!Q341)</f>
        <v>-</v>
      </c>
      <c r="C341" s="115" t="str">
        <f>IF(ISBLANK('Nomenklatur komplett'!R341),"-",'Nomenklatur komplett'!R341)</f>
        <v>-</v>
      </c>
      <c r="D341" s="59" t="str">
        <f t="shared" si="5"/>
        <v>-</v>
      </c>
    </row>
    <row r="342" spans="1:4" x14ac:dyDescent="0.2">
      <c r="A342" s="25" t="str">
        <f>IF(ISBLANK('Nomenklatur komplett'!P342),"-",'Nomenklatur komplett'!P342)</f>
        <v>-</v>
      </c>
      <c r="B342" s="17" t="str">
        <f>IF(ISBLANK('Nomenklatur komplett'!Q342),"-",'Nomenklatur komplett'!Q342)</f>
        <v>-</v>
      </c>
      <c r="C342" s="115" t="str">
        <f>IF(ISBLANK('Nomenklatur komplett'!R342),"-",'Nomenklatur komplett'!R342)</f>
        <v>-</v>
      </c>
      <c r="D342" s="59" t="str">
        <f t="shared" si="5"/>
        <v>-</v>
      </c>
    </row>
    <row r="343" spans="1:4" x14ac:dyDescent="0.2">
      <c r="A343" s="25" t="str">
        <f>IF(ISBLANK('Nomenklatur komplett'!P343),"-",'Nomenklatur komplett'!P343)</f>
        <v>-</v>
      </c>
      <c r="B343" s="17" t="str">
        <f>IF(ISBLANK('Nomenklatur komplett'!Q343),"-",'Nomenklatur komplett'!Q343)</f>
        <v>-</v>
      </c>
      <c r="C343" s="115" t="str">
        <f>IF(ISBLANK('Nomenklatur komplett'!R343),"-",'Nomenklatur komplett'!R343)</f>
        <v>-</v>
      </c>
      <c r="D343" s="59" t="str">
        <f t="shared" si="5"/>
        <v>-</v>
      </c>
    </row>
    <row r="344" spans="1:4" x14ac:dyDescent="0.2">
      <c r="A344" s="25" t="str">
        <f>IF(ISBLANK('Nomenklatur komplett'!P344),"-",'Nomenklatur komplett'!P344)</f>
        <v>-</v>
      </c>
      <c r="B344" s="17" t="str">
        <f>IF(ISBLANK('Nomenklatur komplett'!Q344),"-",'Nomenklatur komplett'!Q344)</f>
        <v>-</v>
      </c>
      <c r="C344" s="115" t="str">
        <f>IF(ISBLANK('Nomenklatur komplett'!R344),"-",'Nomenklatur komplett'!R344)</f>
        <v>-</v>
      </c>
      <c r="D344" s="59" t="str">
        <f t="shared" si="5"/>
        <v>-</v>
      </c>
    </row>
    <row r="345" spans="1:4" x14ac:dyDescent="0.2">
      <c r="A345" s="25" t="str">
        <f>IF(ISBLANK('Nomenklatur komplett'!P345),"-",'Nomenklatur komplett'!P345)</f>
        <v>-</v>
      </c>
      <c r="B345" s="17" t="str">
        <f>IF(ISBLANK('Nomenklatur komplett'!Q345),"-",'Nomenklatur komplett'!Q345)</f>
        <v>-</v>
      </c>
      <c r="C345" s="115" t="str">
        <f>IF(ISBLANK('Nomenklatur komplett'!R345),"-",'Nomenklatur komplett'!R345)</f>
        <v>-</v>
      </c>
      <c r="D345" s="59" t="str">
        <f t="shared" si="5"/>
        <v>-</v>
      </c>
    </row>
    <row r="346" spans="1:4" x14ac:dyDescent="0.2">
      <c r="A346" s="25" t="str">
        <f>IF(ISBLANK('Nomenklatur komplett'!P346),"-",'Nomenklatur komplett'!P346)</f>
        <v>-</v>
      </c>
      <c r="B346" s="17" t="str">
        <f>IF(ISBLANK('Nomenklatur komplett'!Q346),"-",'Nomenklatur komplett'!Q346)</f>
        <v>-</v>
      </c>
      <c r="C346" s="115" t="str">
        <f>IF(ISBLANK('Nomenklatur komplett'!R346),"-",'Nomenklatur komplett'!R346)</f>
        <v>-</v>
      </c>
      <c r="D346" s="59" t="str">
        <f t="shared" si="5"/>
        <v>-</v>
      </c>
    </row>
    <row r="347" spans="1:4" x14ac:dyDescent="0.2">
      <c r="A347" s="25" t="str">
        <f>IF(ISBLANK('Nomenklatur komplett'!P347),"-",'Nomenklatur komplett'!P347)</f>
        <v>-</v>
      </c>
      <c r="B347" s="17" t="str">
        <f>IF(ISBLANK('Nomenklatur komplett'!Q347),"-",'Nomenklatur komplett'!Q347)</f>
        <v>-</v>
      </c>
      <c r="C347" s="115" t="str">
        <f>IF(ISBLANK('Nomenklatur komplett'!R347),"-",'Nomenklatur komplett'!R347)</f>
        <v>-</v>
      </c>
      <c r="D347" s="59" t="str">
        <f t="shared" si="5"/>
        <v>-</v>
      </c>
    </row>
    <row r="348" spans="1:4" x14ac:dyDescent="0.2">
      <c r="A348" s="25" t="str">
        <f>IF(ISBLANK('Nomenklatur komplett'!P348),"-",'Nomenklatur komplett'!P348)</f>
        <v>-</v>
      </c>
      <c r="B348" s="17" t="str">
        <f>IF(ISBLANK('Nomenklatur komplett'!Q348),"-",'Nomenklatur komplett'!Q348)</f>
        <v>-</v>
      </c>
      <c r="C348" s="115" t="str">
        <f>IF(ISBLANK('Nomenklatur komplett'!R348),"-",'Nomenklatur komplett'!R348)</f>
        <v>-</v>
      </c>
      <c r="D348" s="59" t="str">
        <f t="shared" si="5"/>
        <v>-</v>
      </c>
    </row>
    <row r="349" spans="1:4" x14ac:dyDescent="0.2">
      <c r="A349" s="25" t="str">
        <f>IF(ISBLANK('Nomenklatur komplett'!P349),"-",'Nomenklatur komplett'!P349)</f>
        <v>-</v>
      </c>
      <c r="B349" s="17" t="str">
        <f>IF(ISBLANK('Nomenklatur komplett'!Q349),"-",'Nomenklatur komplett'!Q349)</f>
        <v>-</v>
      </c>
      <c r="C349" s="115" t="str">
        <f>IF(ISBLANK('Nomenklatur komplett'!R349),"-",'Nomenklatur komplett'!R349)</f>
        <v>-</v>
      </c>
      <c r="D349" s="59" t="str">
        <f t="shared" si="5"/>
        <v>-</v>
      </c>
    </row>
    <row r="350" spans="1:4" x14ac:dyDescent="0.2">
      <c r="A350" s="25" t="str">
        <f>IF(ISBLANK('Nomenklatur komplett'!P350),"-",'Nomenklatur komplett'!P350)</f>
        <v>-</v>
      </c>
      <c r="B350" s="17" t="str">
        <f>IF(ISBLANK('Nomenklatur komplett'!Q350),"-",'Nomenklatur komplett'!Q350)</f>
        <v>-</v>
      </c>
      <c r="C350" s="115" t="str">
        <f>IF(ISBLANK('Nomenklatur komplett'!R350),"-",'Nomenklatur komplett'!R350)</f>
        <v>-</v>
      </c>
      <c r="D350" s="59" t="str">
        <f t="shared" si="5"/>
        <v>-</v>
      </c>
    </row>
    <row r="351" spans="1:4" x14ac:dyDescent="0.2">
      <c r="A351" s="25" t="str">
        <f>IF(ISBLANK('Nomenklatur komplett'!P351),"-",'Nomenklatur komplett'!P351)</f>
        <v>-</v>
      </c>
      <c r="B351" s="17" t="str">
        <f>IF(ISBLANK('Nomenklatur komplett'!Q351),"-",'Nomenklatur komplett'!Q351)</f>
        <v>-</v>
      </c>
      <c r="C351" s="115" t="str">
        <f>IF(ISBLANK('Nomenklatur komplett'!R351),"-",'Nomenklatur komplett'!R351)</f>
        <v>-</v>
      </c>
      <c r="D351" s="59" t="str">
        <f t="shared" si="5"/>
        <v>-</v>
      </c>
    </row>
    <row r="352" spans="1:4" x14ac:dyDescent="0.2">
      <c r="A352" s="25" t="str">
        <f>IF(ISBLANK('Nomenklatur komplett'!P352),"-",'Nomenklatur komplett'!P352)</f>
        <v>-</v>
      </c>
      <c r="B352" s="17" t="str">
        <f>IF(ISBLANK('Nomenklatur komplett'!Q352),"-",'Nomenklatur komplett'!Q352)</f>
        <v>-</v>
      </c>
      <c r="C352" s="115" t="str">
        <f>IF(ISBLANK('Nomenklatur komplett'!R352),"-",'Nomenklatur komplett'!R352)</f>
        <v>-</v>
      </c>
      <c r="D352" s="59" t="str">
        <f t="shared" si="5"/>
        <v>-</v>
      </c>
    </row>
    <row r="353" spans="1:4" x14ac:dyDescent="0.2">
      <c r="A353" s="25" t="str">
        <f>IF(ISBLANK('Nomenklatur komplett'!P353),"-",'Nomenklatur komplett'!P353)</f>
        <v>-</v>
      </c>
      <c r="B353" s="17" t="str">
        <f>IF(ISBLANK('Nomenklatur komplett'!Q353),"-",'Nomenklatur komplett'!Q353)</f>
        <v>-</v>
      </c>
      <c r="C353" s="115" t="str">
        <f>IF(ISBLANK('Nomenklatur komplett'!R353),"-",'Nomenklatur komplett'!R353)</f>
        <v>-</v>
      </c>
      <c r="D353" s="59" t="str">
        <f t="shared" si="5"/>
        <v>-</v>
      </c>
    </row>
    <row r="354" spans="1:4" x14ac:dyDescent="0.2">
      <c r="A354" s="25" t="str">
        <f>IF(ISBLANK('Nomenklatur komplett'!P354),"-",'Nomenklatur komplett'!P354)</f>
        <v>-</v>
      </c>
      <c r="B354" s="17" t="str">
        <f>IF(ISBLANK('Nomenklatur komplett'!Q354),"-",'Nomenklatur komplett'!Q354)</f>
        <v>-</v>
      </c>
      <c r="C354" s="115" t="str">
        <f>IF(ISBLANK('Nomenklatur komplett'!R354),"-",'Nomenklatur komplett'!R354)</f>
        <v>-</v>
      </c>
      <c r="D354" s="59" t="str">
        <f t="shared" si="5"/>
        <v>-</v>
      </c>
    </row>
    <row r="355" spans="1:4" x14ac:dyDescent="0.2">
      <c r="A355" s="25" t="str">
        <f>IF(ISBLANK('Nomenklatur komplett'!P355),"-",'Nomenklatur komplett'!P355)</f>
        <v>-</v>
      </c>
      <c r="B355" s="17" t="str">
        <f>IF(ISBLANK('Nomenklatur komplett'!Q355),"-",'Nomenklatur komplett'!Q355)</f>
        <v>-</v>
      </c>
      <c r="C355" s="115" t="str">
        <f>IF(ISBLANK('Nomenklatur komplett'!R355),"-",'Nomenklatur komplett'!R355)</f>
        <v>-</v>
      </c>
      <c r="D355" s="59" t="str">
        <f t="shared" si="5"/>
        <v>-</v>
      </c>
    </row>
    <row r="356" spans="1:4" x14ac:dyDescent="0.2">
      <c r="A356" s="25" t="str">
        <f>IF(ISBLANK('Nomenklatur komplett'!P356),"-",'Nomenklatur komplett'!P356)</f>
        <v>-</v>
      </c>
      <c r="B356" s="17" t="str">
        <f>IF(ISBLANK('Nomenklatur komplett'!Q356),"-",'Nomenklatur komplett'!Q356)</f>
        <v>-</v>
      </c>
      <c r="C356" s="115" t="str">
        <f>IF(ISBLANK('Nomenklatur komplett'!R356),"-",'Nomenklatur komplett'!R356)</f>
        <v>-</v>
      </c>
      <c r="D356" s="59" t="str">
        <f t="shared" si="5"/>
        <v>-</v>
      </c>
    </row>
    <row r="357" spans="1:4" x14ac:dyDescent="0.2">
      <c r="A357" s="25" t="str">
        <f>IF(ISBLANK('Nomenklatur komplett'!P357),"-",'Nomenklatur komplett'!P357)</f>
        <v>-</v>
      </c>
      <c r="B357" s="17" t="str">
        <f>IF(ISBLANK('Nomenklatur komplett'!Q357),"-",'Nomenklatur komplett'!Q357)</f>
        <v>-</v>
      </c>
      <c r="C357" s="115" t="str">
        <f>IF(ISBLANK('Nomenklatur komplett'!R357),"-",'Nomenklatur komplett'!R357)</f>
        <v>-</v>
      </c>
      <c r="D357" s="59" t="str">
        <f t="shared" si="5"/>
        <v>-</v>
      </c>
    </row>
    <row r="358" spans="1:4" x14ac:dyDescent="0.2">
      <c r="A358" s="25" t="str">
        <f>IF(ISBLANK('Nomenklatur komplett'!P358),"-",'Nomenklatur komplett'!P358)</f>
        <v>-</v>
      </c>
      <c r="B358" s="17" t="str">
        <f>IF(ISBLANK('Nomenklatur komplett'!Q358),"-",'Nomenklatur komplett'!Q358)</f>
        <v>-</v>
      </c>
      <c r="C358" s="115" t="str">
        <f>IF(ISBLANK('Nomenklatur komplett'!R358),"-",'Nomenklatur komplett'!R358)</f>
        <v>-</v>
      </c>
      <c r="D358" s="59" t="str">
        <f t="shared" si="5"/>
        <v>-</v>
      </c>
    </row>
    <row r="359" spans="1:4" x14ac:dyDescent="0.2">
      <c r="A359" s="25" t="str">
        <f>IF(ISBLANK('Nomenklatur komplett'!P359),"-",'Nomenklatur komplett'!P359)</f>
        <v>-</v>
      </c>
      <c r="B359" s="17" t="str">
        <f>IF(ISBLANK('Nomenklatur komplett'!Q359),"-",'Nomenklatur komplett'!Q359)</f>
        <v>-</v>
      </c>
      <c r="C359" s="115" t="str">
        <f>IF(ISBLANK('Nomenklatur komplett'!R359),"-",'Nomenklatur komplett'!R359)</f>
        <v>-</v>
      </c>
      <c r="D359" s="59" t="str">
        <f t="shared" si="5"/>
        <v>-</v>
      </c>
    </row>
    <row r="360" spans="1:4" x14ac:dyDescent="0.2">
      <c r="A360" s="25" t="str">
        <f>IF(ISBLANK('Nomenklatur komplett'!P360),"-",'Nomenklatur komplett'!P360)</f>
        <v>-</v>
      </c>
      <c r="B360" s="17" t="str">
        <f>IF(ISBLANK('Nomenklatur komplett'!Q360),"-",'Nomenklatur komplett'!Q360)</f>
        <v>-</v>
      </c>
      <c r="C360" s="115" t="str">
        <f>IF(ISBLANK('Nomenklatur komplett'!R360),"-",'Nomenklatur komplett'!R360)</f>
        <v>-</v>
      </c>
      <c r="D360" s="59" t="str">
        <f t="shared" si="5"/>
        <v>-</v>
      </c>
    </row>
    <row r="361" spans="1:4" x14ac:dyDescent="0.2">
      <c r="A361" s="25" t="str">
        <f>IF(ISBLANK('Nomenklatur komplett'!P361),"-",'Nomenklatur komplett'!P361)</f>
        <v>-</v>
      </c>
      <c r="B361" s="17" t="str">
        <f>IF(ISBLANK('Nomenklatur komplett'!Q361),"-",'Nomenklatur komplett'!Q361)</f>
        <v>-</v>
      </c>
      <c r="C361" s="115" t="str">
        <f>IF(ISBLANK('Nomenklatur komplett'!R361),"-",'Nomenklatur komplett'!R361)</f>
        <v>-</v>
      </c>
      <c r="D361" s="59" t="str">
        <f t="shared" si="5"/>
        <v>-</v>
      </c>
    </row>
    <row r="362" spans="1:4" x14ac:dyDescent="0.2">
      <c r="A362" s="25" t="str">
        <f>IF(ISBLANK('Nomenklatur komplett'!P362),"-",'Nomenklatur komplett'!P362)</f>
        <v>-</v>
      </c>
      <c r="B362" s="17" t="str">
        <f>IF(ISBLANK('Nomenklatur komplett'!Q362),"-",'Nomenklatur komplett'!Q362)</f>
        <v>-</v>
      </c>
      <c r="C362" s="115" t="str">
        <f>IF(ISBLANK('Nomenklatur komplett'!R362),"-",'Nomenklatur komplett'!R362)</f>
        <v>-</v>
      </c>
      <c r="D362" s="59" t="str">
        <f t="shared" si="5"/>
        <v>-</v>
      </c>
    </row>
    <row r="363" spans="1:4" x14ac:dyDescent="0.2">
      <c r="A363" s="25" t="str">
        <f>IF(ISBLANK('Nomenklatur komplett'!P363),"-",'Nomenklatur komplett'!P363)</f>
        <v>-</v>
      </c>
      <c r="B363" s="17" t="str">
        <f>IF(ISBLANK('Nomenklatur komplett'!Q363),"-",'Nomenklatur komplett'!Q363)</f>
        <v>-</v>
      </c>
      <c r="C363" s="115" t="str">
        <f>IF(ISBLANK('Nomenklatur komplett'!R363),"-",'Nomenklatur komplett'!R363)</f>
        <v>-</v>
      </c>
      <c r="D363" s="59" t="str">
        <f t="shared" si="5"/>
        <v>-</v>
      </c>
    </row>
    <row r="364" spans="1:4" x14ac:dyDescent="0.2">
      <c r="A364" s="25" t="str">
        <f>IF(ISBLANK('Nomenklatur komplett'!P364),"-",'Nomenklatur komplett'!P364)</f>
        <v>-</v>
      </c>
      <c r="B364" s="17" t="str">
        <f>IF(ISBLANK('Nomenklatur komplett'!Q364),"-",'Nomenklatur komplett'!Q364)</f>
        <v>-</v>
      </c>
      <c r="C364" s="115" t="str">
        <f>IF(ISBLANK('Nomenklatur komplett'!R364),"-",'Nomenklatur komplett'!R364)</f>
        <v>-</v>
      </c>
      <c r="D364" s="59" t="str">
        <f t="shared" si="5"/>
        <v>-</v>
      </c>
    </row>
    <row r="365" spans="1:4" x14ac:dyDescent="0.2">
      <c r="A365" s="25" t="str">
        <f>IF(ISBLANK('Nomenklatur komplett'!P365),"-",'Nomenklatur komplett'!P365)</f>
        <v>-</v>
      </c>
      <c r="B365" s="17" t="str">
        <f>IF(ISBLANK('Nomenklatur komplett'!Q365),"-",'Nomenklatur komplett'!Q365)</f>
        <v>-</v>
      </c>
      <c r="C365" s="115" t="str">
        <f>IF(ISBLANK('Nomenklatur komplett'!R365),"-",'Nomenklatur komplett'!R365)</f>
        <v>-</v>
      </c>
      <c r="D365" s="59" t="str">
        <f t="shared" si="5"/>
        <v>-</v>
      </c>
    </row>
    <row r="366" spans="1:4" x14ac:dyDescent="0.2">
      <c r="A366" s="25" t="str">
        <f>IF(ISBLANK('Nomenklatur komplett'!P366),"-",'Nomenklatur komplett'!P366)</f>
        <v>-</v>
      </c>
      <c r="B366" s="17" t="str">
        <f>IF(ISBLANK('Nomenklatur komplett'!Q366),"-",'Nomenklatur komplett'!Q366)</f>
        <v>-</v>
      </c>
      <c r="C366" s="115" t="str">
        <f>IF(ISBLANK('Nomenklatur komplett'!R366),"-",'Nomenklatur komplett'!R366)</f>
        <v>-</v>
      </c>
      <c r="D366" s="59" t="str">
        <f t="shared" si="5"/>
        <v>-</v>
      </c>
    </row>
    <row r="367" spans="1:4" x14ac:dyDescent="0.2">
      <c r="A367" s="25" t="str">
        <f>IF(ISBLANK('Nomenklatur komplett'!P367),"-",'Nomenklatur komplett'!P367)</f>
        <v>-</v>
      </c>
      <c r="B367" s="17" t="str">
        <f>IF(ISBLANK('Nomenklatur komplett'!Q367),"-",'Nomenklatur komplett'!Q367)</f>
        <v>-</v>
      </c>
      <c r="C367" s="115" t="str">
        <f>IF(ISBLANK('Nomenklatur komplett'!R367),"-",'Nomenklatur komplett'!R367)</f>
        <v>-</v>
      </c>
      <c r="D367" s="59" t="str">
        <f t="shared" si="5"/>
        <v>-</v>
      </c>
    </row>
    <row r="368" spans="1:4" x14ac:dyDescent="0.2">
      <c r="A368" s="25" t="str">
        <f>IF(ISBLANK('Nomenklatur komplett'!P368),"-",'Nomenklatur komplett'!P368)</f>
        <v>-</v>
      </c>
      <c r="B368" s="17" t="str">
        <f>IF(ISBLANK('Nomenklatur komplett'!Q368),"-",'Nomenklatur komplett'!Q368)</f>
        <v>-</v>
      </c>
      <c r="C368" s="115" t="str">
        <f>IF(ISBLANK('Nomenklatur komplett'!R368),"-",'Nomenklatur komplett'!R368)</f>
        <v>-</v>
      </c>
      <c r="D368" s="59" t="str">
        <f t="shared" si="5"/>
        <v>-</v>
      </c>
    </row>
    <row r="369" spans="1:4" x14ac:dyDescent="0.2">
      <c r="A369" s="25" t="str">
        <f>IF(ISBLANK('Nomenklatur komplett'!P369),"-",'Nomenklatur komplett'!P369)</f>
        <v>-</v>
      </c>
      <c r="B369" s="17" t="str">
        <f>IF(ISBLANK('Nomenklatur komplett'!Q369),"-",'Nomenklatur komplett'!Q369)</f>
        <v>-</v>
      </c>
      <c r="C369" s="115" t="str">
        <f>IF(ISBLANK('Nomenklatur komplett'!R369),"-",'Nomenklatur komplett'!R369)</f>
        <v>-</v>
      </c>
      <c r="D369" s="59" t="str">
        <f t="shared" si="5"/>
        <v>-</v>
      </c>
    </row>
    <row r="370" spans="1:4" x14ac:dyDescent="0.2">
      <c r="A370" s="25" t="str">
        <f>IF(ISBLANK('Nomenklatur komplett'!P370),"-",'Nomenklatur komplett'!P370)</f>
        <v>-</v>
      </c>
      <c r="B370" s="17" t="str">
        <f>IF(ISBLANK('Nomenklatur komplett'!Q370),"-",'Nomenklatur komplett'!Q370)</f>
        <v>-</v>
      </c>
      <c r="C370" s="115" t="str">
        <f>IF(ISBLANK('Nomenklatur komplett'!R370),"-",'Nomenklatur komplett'!R370)</f>
        <v>-</v>
      </c>
      <c r="D370" s="59" t="str">
        <f t="shared" si="5"/>
        <v>-</v>
      </c>
    </row>
    <row r="371" spans="1:4" x14ac:dyDescent="0.2">
      <c r="A371" s="25" t="str">
        <f>IF(ISBLANK('Nomenklatur komplett'!P371),"-",'Nomenklatur komplett'!P371)</f>
        <v>-</v>
      </c>
      <c r="B371" s="17" t="str">
        <f>IF(ISBLANK('Nomenklatur komplett'!Q371),"-",'Nomenklatur komplett'!Q371)</f>
        <v>-</v>
      </c>
      <c r="C371" s="115" t="str">
        <f>IF(ISBLANK('Nomenklatur komplett'!R371),"-",'Nomenklatur komplett'!R371)</f>
        <v>-</v>
      </c>
      <c r="D371" s="59" t="str">
        <f t="shared" si="5"/>
        <v>-</v>
      </c>
    </row>
    <row r="372" spans="1:4" x14ac:dyDescent="0.2">
      <c r="A372" s="25" t="str">
        <f>IF(ISBLANK('Nomenklatur komplett'!P372),"-",'Nomenklatur komplett'!P372)</f>
        <v>-</v>
      </c>
      <c r="B372" s="17" t="str">
        <f>IF(ISBLANK('Nomenklatur komplett'!Q372),"-",'Nomenklatur komplett'!Q372)</f>
        <v>-</v>
      </c>
      <c r="C372" s="115" t="str">
        <f>IF(ISBLANK('Nomenklatur komplett'!R372),"-",'Nomenklatur komplett'!R372)</f>
        <v>-</v>
      </c>
      <c r="D372" s="59" t="str">
        <f t="shared" si="5"/>
        <v>-</v>
      </c>
    </row>
    <row r="373" spans="1:4" x14ac:dyDescent="0.2">
      <c r="A373" s="25" t="str">
        <f>IF(ISBLANK('Nomenklatur komplett'!P373),"-",'Nomenklatur komplett'!P373)</f>
        <v>-</v>
      </c>
      <c r="B373" s="17" t="str">
        <f>IF(ISBLANK('Nomenklatur komplett'!Q373),"-",'Nomenklatur komplett'!Q373)</f>
        <v>-</v>
      </c>
      <c r="C373" s="115" t="str">
        <f>IF(ISBLANK('Nomenklatur komplett'!R373),"-",'Nomenklatur komplett'!R373)</f>
        <v>-</v>
      </c>
      <c r="D373" s="59" t="str">
        <f t="shared" si="5"/>
        <v>-</v>
      </c>
    </row>
    <row r="374" spans="1:4" x14ac:dyDescent="0.2">
      <c r="A374" s="25" t="str">
        <f>IF(ISBLANK('Nomenklatur komplett'!P374),"-",'Nomenklatur komplett'!P374)</f>
        <v>-</v>
      </c>
      <c r="B374" s="17" t="str">
        <f>IF(ISBLANK('Nomenklatur komplett'!Q374),"-",'Nomenklatur komplett'!Q374)</f>
        <v>-</v>
      </c>
      <c r="C374" s="115" t="str">
        <f>IF(ISBLANK('Nomenklatur komplett'!R374),"-",'Nomenklatur komplett'!R374)</f>
        <v>-</v>
      </c>
      <c r="D374" s="59" t="str">
        <f t="shared" si="5"/>
        <v>-</v>
      </c>
    </row>
    <row r="375" spans="1:4" x14ac:dyDescent="0.2">
      <c r="A375" s="25" t="str">
        <f>IF(ISBLANK('Nomenklatur komplett'!P375),"-",'Nomenklatur komplett'!P375)</f>
        <v>-</v>
      </c>
      <c r="B375" s="17" t="str">
        <f>IF(ISBLANK('Nomenklatur komplett'!Q375),"-",'Nomenklatur komplett'!Q375)</f>
        <v>-</v>
      </c>
      <c r="C375" s="115" t="str">
        <f>IF(ISBLANK('Nomenklatur komplett'!R375),"-",'Nomenklatur komplett'!R375)</f>
        <v>-</v>
      </c>
      <c r="D375" s="59" t="str">
        <f t="shared" si="5"/>
        <v>-</v>
      </c>
    </row>
    <row r="376" spans="1:4" x14ac:dyDescent="0.2">
      <c r="A376" s="25" t="str">
        <f>IF(ISBLANK('Nomenklatur komplett'!P376),"-",'Nomenklatur komplett'!P376)</f>
        <v>-</v>
      </c>
      <c r="B376" s="17" t="str">
        <f>IF(ISBLANK('Nomenklatur komplett'!Q376),"-",'Nomenklatur komplett'!Q376)</f>
        <v>-</v>
      </c>
      <c r="C376" s="115" t="str">
        <f>IF(ISBLANK('Nomenklatur komplett'!R376),"-",'Nomenklatur komplett'!R376)</f>
        <v>-</v>
      </c>
      <c r="D376" s="59" t="str">
        <f t="shared" si="5"/>
        <v>-</v>
      </c>
    </row>
    <row r="377" spans="1:4" x14ac:dyDescent="0.2">
      <c r="A377" s="25" t="str">
        <f>IF(ISBLANK('Nomenklatur komplett'!P377),"-",'Nomenklatur komplett'!P377)</f>
        <v>-</v>
      </c>
      <c r="B377" s="17" t="str">
        <f>IF(ISBLANK('Nomenklatur komplett'!Q377),"-",'Nomenklatur komplett'!Q377)</f>
        <v>-</v>
      </c>
      <c r="C377" s="115" t="str">
        <f>IF(ISBLANK('Nomenklatur komplett'!R377),"-",'Nomenklatur komplett'!R377)</f>
        <v>-</v>
      </c>
      <c r="D377" s="59" t="str">
        <f t="shared" si="5"/>
        <v>-</v>
      </c>
    </row>
    <row r="378" spans="1:4" x14ac:dyDescent="0.2">
      <c r="A378" s="25" t="str">
        <f>IF(ISBLANK('Nomenklatur komplett'!P378),"-",'Nomenklatur komplett'!P378)</f>
        <v>-</v>
      </c>
      <c r="B378" s="17" t="str">
        <f>IF(ISBLANK('Nomenklatur komplett'!Q378),"-",'Nomenklatur komplett'!Q378)</f>
        <v>-</v>
      </c>
      <c r="C378" s="115" t="str">
        <f>IF(ISBLANK('Nomenklatur komplett'!R378),"-",'Nomenklatur komplett'!R378)</f>
        <v>-</v>
      </c>
      <c r="D378" s="59" t="str">
        <f t="shared" si="5"/>
        <v>-</v>
      </c>
    </row>
    <row r="379" spans="1:4" x14ac:dyDescent="0.2">
      <c r="A379" s="25" t="str">
        <f>IF(ISBLANK('Nomenklatur komplett'!P379),"-",'Nomenklatur komplett'!P379)</f>
        <v>-</v>
      </c>
      <c r="B379" s="17" t="str">
        <f>IF(ISBLANK('Nomenklatur komplett'!Q379),"-",'Nomenklatur komplett'!Q379)</f>
        <v>-</v>
      </c>
      <c r="C379" s="115" t="str">
        <f>IF(ISBLANK('Nomenklatur komplett'!R379),"-",'Nomenklatur komplett'!R379)</f>
        <v>-</v>
      </c>
      <c r="D379" s="59" t="str">
        <f t="shared" si="5"/>
        <v>-</v>
      </c>
    </row>
    <row r="380" spans="1:4" x14ac:dyDescent="0.2">
      <c r="A380" s="25" t="str">
        <f>IF(ISBLANK('Nomenklatur komplett'!P380),"-",'Nomenklatur komplett'!P380)</f>
        <v>-</v>
      </c>
      <c r="B380" s="17" t="str">
        <f>IF(ISBLANK('Nomenklatur komplett'!Q380),"-",'Nomenklatur komplett'!Q380)</f>
        <v>-</v>
      </c>
      <c r="C380" s="115" t="str">
        <f>IF(ISBLANK('Nomenklatur komplett'!R380),"-",'Nomenklatur komplett'!R380)</f>
        <v>-</v>
      </c>
      <c r="D380" s="59" t="str">
        <f t="shared" si="5"/>
        <v>-</v>
      </c>
    </row>
    <row r="381" spans="1:4" x14ac:dyDescent="0.2">
      <c r="A381" s="25" t="str">
        <f>IF(ISBLANK('Nomenklatur komplett'!P381),"-",'Nomenklatur komplett'!P381)</f>
        <v>-</v>
      </c>
      <c r="B381" s="17" t="str">
        <f>IF(ISBLANK('Nomenklatur komplett'!Q381),"-",'Nomenklatur komplett'!Q381)</f>
        <v>-</v>
      </c>
      <c r="C381" s="115" t="str">
        <f>IF(ISBLANK('Nomenklatur komplett'!R381),"-",'Nomenklatur komplett'!R381)</f>
        <v>-</v>
      </c>
      <c r="D381" s="59" t="str">
        <f t="shared" si="5"/>
        <v>-</v>
      </c>
    </row>
    <row r="382" spans="1:4" x14ac:dyDescent="0.2">
      <c r="A382" s="25" t="str">
        <f>IF(ISBLANK('Nomenklatur komplett'!P382),"-",'Nomenklatur komplett'!P382)</f>
        <v>-</v>
      </c>
      <c r="B382" s="17" t="str">
        <f>IF(ISBLANK('Nomenklatur komplett'!Q382),"-",'Nomenklatur komplett'!Q382)</f>
        <v>-</v>
      </c>
      <c r="C382" s="115" t="str">
        <f>IF(ISBLANK('Nomenklatur komplett'!R382),"-",'Nomenklatur komplett'!R382)</f>
        <v>-</v>
      </c>
      <c r="D382" s="59" t="str">
        <f t="shared" si="5"/>
        <v>-</v>
      </c>
    </row>
    <row r="383" spans="1:4" x14ac:dyDescent="0.2">
      <c r="A383" s="25" t="str">
        <f>IF(ISBLANK('Nomenklatur komplett'!P383),"-",'Nomenklatur komplett'!P383)</f>
        <v>-</v>
      </c>
      <c r="B383" s="17" t="str">
        <f>IF(ISBLANK('Nomenklatur komplett'!Q383),"-",'Nomenklatur komplett'!Q383)</f>
        <v>-</v>
      </c>
      <c r="C383" s="115" t="str">
        <f>IF(ISBLANK('Nomenklatur komplett'!R383),"-",'Nomenklatur komplett'!R383)</f>
        <v>-</v>
      </c>
      <c r="D383" s="59" t="str">
        <f t="shared" si="5"/>
        <v>-</v>
      </c>
    </row>
    <row r="384" spans="1:4" x14ac:dyDescent="0.2">
      <c r="A384" s="25" t="str">
        <f>IF(ISBLANK('Nomenklatur komplett'!P384),"-",'Nomenklatur komplett'!P384)</f>
        <v>-</v>
      </c>
      <c r="B384" s="17" t="str">
        <f>IF(ISBLANK('Nomenklatur komplett'!Q384),"-",'Nomenklatur komplett'!Q384)</f>
        <v>-</v>
      </c>
      <c r="C384" s="115" t="str">
        <f>IF(ISBLANK('Nomenklatur komplett'!R384),"-",'Nomenklatur komplett'!R384)</f>
        <v>-</v>
      </c>
      <c r="D384" s="59" t="str">
        <f t="shared" si="5"/>
        <v>-</v>
      </c>
    </row>
    <row r="385" spans="1:4" x14ac:dyDescent="0.2">
      <c r="A385" s="25" t="str">
        <f>IF(ISBLANK('Nomenklatur komplett'!P385),"-",'Nomenklatur komplett'!P385)</f>
        <v>-</v>
      </c>
      <c r="B385" s="17" t="str">
        <f>IF(ISBLANK('Nomenklatur komplett'!Q385),"-",'Nomenklatur komplett'!Q385)</f>
        <v>-</v>
      </c>
      <c r="C385" s="115" t="str">
        <f>IF(ISBLANK('Nomenklatur komplett'!R385),"-",'Nomenklatur komplett'!R385)</f>
        <v>-</v>
      </c>
      <c r="D385" s="59" t="str">
        <f t="shared" si="5"/>
        <v>-</v>
      </c>
    </row>
    <row r="386" spans="1:4" x14ac:dyDescent="0.2">
      <c r="A386" s="25" t="str">
        <f>IF(ISBLANK('Nomenklatur komplett'!P386),"-",'Nomenklatur komplett'!P386)</f>
        <v>-</v>
      </c>
      <c r="B386" s="17" t="str">
        <f>IF(ISBLANK('Nomenklatur komplett'!Q386),"-",'Nomenklatur komplett'!Q386)</f>
        <v>-</v>
      </c>
      <c r="C386" s="115" t="str">
        <f>IF(ISBLANK('Nomenklatur komplett'!R386),"-",'Nomenklatur komplett'!R386)</f>
        <v>-</v>
      </c>
      <c r="D386" s="59" t="str">
        <f t="shared" si="5"/>
        <v>-</v>
      </c>
    </row>
    <row r="387" spans="1:4" x14ac:dyDescent="0.2">
      <c r="A387" s="25" t="str">
        <f>IF(ISBLANK('Nomenklatur komplett'!P387),"-",'Nomenklatur komplett'!P387)</f>
        <v>-</v>
      </c>
      <c r="B387" s="17" t="str">
        <f>IF(ISBLANK('Nomenklatur komplett'!Q387),"-",'Nomenklatur komplett'!Q387)</f>
        <v>-</v>
      </c>
      <c r="C387" s="115" t="str">
        <f>IF(ISBLANK('Nomenklatur komplett'!R387),"-",'Nomenklatur komplett'!R387)</f>
        <v>-</v>
      </c>
      <c r="D387" s="59" t="str">
        <f t="shared" si="5"/>
        <v>-</v>
      </c>
    </row>
    <row r="388" spans="1:4" x14ac:dyDescent="0.2">
      <c r="A388" s="25" t="str">
        <f>IF(ISBLANK('Nomenklatur komplett'!P388),"-",'Nomenklatur komplett'!P388)</f>
        <v>-</v>
      </c>
      <c r="B388" s="17" t="str">
        <f>IF(ISBLANK('Nomenklatur komplett'!Q388),"-",'Nomenklatur komplett'!Q388)</f>
        <v>-</v>
      </c>
      <c r="C388" s="115" t="str">
        <f>IF(ISBLANK('Nomenklatur komplett'!R388),"-",'Nomenklatur komplett'!R388)</f>
        <v>-</v>
      </c>
      <c r="D388" s="59" t="str">
        <f t="shared" si="5"/>
        <v>-</v>
      </c>
    </row>
    <row r="389" spans="1:4" x14ac:dyDescent="0.2">
      <c r="A389" s="25" t="str">
        <f>IF(ISBLANK('Nomenklatur komplett'!P389),"-",'Nomenklatur komplett'!P389)</f>
        <v>-</v>
      </c>
      <c r="B389" s="17" t="str">
        <f>IF(ISBLANK('Nomenklatur komplett'!Q389),"-",'Nomenklatur komplett'!Q389)</f>
        <v>-</v>
      </c>
      <c r="C389" s="115" t="str">
        <f>IF(ISBLANK('Nomenklatur komplett'!R389),"-",'Nomenklatur komplett'!R389)</f>
        <v>-</v>
      </c>
      <c r="D389" s="59" t="str">
        <f t="shared" ref="D389:D452" si="6">IF(B389="-",B389,TRIM(C389)&amp; " (" &amp;B389&amp;")")</f>
        <v>-</v>
      </c>
    </row>
    <row r="390" spans="1:4" x14ac:dyDescent="0.2">
      <c r="A390" s="25" t="str">
        <f>IF(ISBLANK('Nomenklatur komplett'!P390),"-",'Nomenklatur komplett'!P390)</f>
        <v>-</v>
      </c>
      <c r="B390" s="17" t="str">
        <f>IF(ISBLANK('Nomenklatur komplett'!Q390),"-",'Nomenklatur komplett'!Q390)</f>
        <v>-</v>
      </c>
      <c r="C390" s="115" t="str">
        <f>IF(ISBLANK('Nomenklatur komplett'!R390),"-",'Nomenklatur komplett'!R390)</f>
        <v>-</v>
      </c>
      <c r="D390" s="59" t="str">
        <f t="shared" si="6"/>
        <v>-</v>
      </c>
    </row>
    <row r="391" spans="1:4" x14ac:dyDescent="0.2">
      <c r="A391" s="25" t="str">
        <f>IF(ISBLANK('Nomenklatur komplett'!P391),"-",'Nomenklatur komplett'!P391)</f>
        <v>-</v>
      </c>
      <c r="B391" s="17" t="str">
        <f>IF(ISBLANK('Nomenklatur komplett'!Q391),"-",'Nomenklatur komplett'!Q391)</f>
        <v>-</v>
      </c>
      <c r="C391" s="115" t="str">
        <f>IF(ISBLANK('Nomenklatur komplett'!R391),"-",'Nomenklatur komplett'!R391)</f>
        <v>-</v>
      </c>
      <c r="D391" s="59" t="str">
        <f t="shared" si="6"/>
        <v>-</v>
      </c>
    </row>
    <row r="392" spans="1:4" x14ac:dyDescent="0.2">
      <c r="A392" s="25" t="str">
        <f>IF(ISBLANK('Nomenklatur komplett'!P392),"-",'Nomenklatur komplett'!P392)</f>
        <v>-</v>
      </c>
      <c r="B392" s="17" t="str">
        <f>IF(ISBLANK('Nomenklatur komplett'!Q392),"-",'Nomenklatur komplett'!Q392)</f>
        <v>-</v>
      </c>
      <c r="C392" s="115" t="str">
        <f>IF(ISBLANK('Nomenklatur komplett'!R392),"-",'Nomenklatur komplett'!R392)</f>
        <v>-</v>
      </c>
      <c r="D392" s="59" t="str">
        <f t="shared" si="6"/>
        <v>-</v>
      </c>
    </row>
    <row r="393" spans="1:4" x14ac:dyDescent="0.2">
      <c r="A393" s="25" t="str">
        <f>IF(ISBLANK('Nomenklatur komplett'!P393),"-",'Nomenklatur komplett'!P393)</f>
        <v>-</v>
      </c>
      <c r="B393" s="17" t="str">
        <f>IF(ISBLANK('Nomenklatur komplett'!Q393),"-",'Nomenklatur komplett'!Q393)</f>
        <v>-</v>
      </c>
      <c r="C393" s="115" t="str">
        <f>IF(ISBLANK('Nomenklatur komplett'!R393),"-",'Nomenklatur komplett'!R393)</f>
        <v>-</v>
      </c>
      <c r="D393" s="59" t="str">
        <f t="shared" si="6"/>
        <v>-</v>
      </c>
    </row>
    <row r="394" spans="1:4" x14ac:dyDescent="0.2">
      <c r="A394" s="25" t="str">
        <f>IF(ISBLANK('Nomenklatur komplett'!P394),"-",'Nomenklatur komplett'!P394)</f>
        <v>-</v>
      </c>
      <c r="B394" s="17" t="str">
        <f>IF(ISBLANK('Nomenklatur komplett'!Q394),"-",'Nomenklatur komplett'!Q394)</f>
        <v>-</v>
      </c>
      <c r="C394" s="115" t="str">
        <f>IF(ISBLANK('Nomenklatur komplett'!R394),"-",'Nomenklatur komplett'!R394)</f>
        <v>-</v>
      </c>
      <c r="D394" s="59" t="str">
        <f t="shared" si="6"/>
        <v>-</v>
      </c>
    </row>
    <row r="395" spans="1:4" x14ac:dyDescent="0.2">
      <c r="A395" s="25" t="str">
        <f>IF(ISBLANK('Nomenklatur komplett'!P395),"-",'Nomenklatur komplett'!P395)</f>
        <v>-</v>
      </c>
      <c r="B395" s="17" t="str">
        <f>IF(ISBLANK('Nomenklatur komplett'!Q395),"-",'Nomenklatur komplett'!Q395)</f>
        <v>-</v>
      </c>
      <c r="C395" s="115" t="str">
        <f>IF(ISBLANK('Nomenklatur komplett'!R395),"-",'Nomenklatur komplett'!R395)</f>
        <v>-</v>
      </c>
      <c r="D395" s="59" t="str">
        <f t="shared" si="6"/>
        <v>-</v>
      </c>
    </row>
    <row r="396" spans="1:4" x14ac:dyDescent="0.2">
      <c r="A396" s="25" t="str">
        <f>IF(ISBLANK('Nomenklatur komplett'!P396),"-",'Nomenklatur komplett'!P396)</f>
        <v>-</v>
      </c>
      <c r="B396" s="17" t="str">
        <f>IF(ISBLANK('Nomenklatur komplett'!Q396),"-",'Nomenklatur komplett'!Q396)</f>
        <v>-</v>
      </c>
      <c r="C396" s="115" t="str">
        <f>IF(ISBLANK('Nomenklatur komplett'!R396),"-",'Nomenklatur komplett'!R396)</f>
        <v>-</v>
      </c>
      <c r="D396" s="59" t="str">
        <f t="shared" si="6"/>
        <v>-</v>
      </c>
    </row>
    <row r="397" spans="1:4" x14ac:dyDescent="0.2">
      <c r="A397" s="25" t="str">
        <f>IF(ISBLANK('Nomenklatur komplett'!P397),"-",'Nomenklatur komplett'!P397)</f>
        <v>-</v>
      </c>
      <c r="B397" s="17" t="str">
        <f>IF(ISBLANK('Nomenklatur komplett'!Q397),"-",'Nomenklatur komplett'!Q397)</f>
        <v>-</v>
      </c>
      <c r="C397" s="115" t="str">
        <f>IF(ISBLANK('Nomenklatur komplett'!R397),"-",'Nomenklatur komplett'!R397)</f>
        <v>-</v>
      </c>
      <c r="D397" s="59" t="str">
        <f t="shared" si="6"/>
        <v>-</v>
      </c>
    </row>
    <row r="398" spans="1:4" x14ac:dyDescent="0.2">
      <c r="A398" s="25" t="str">
        <f>IF(ISBLANK('Nomenklatur komplett'!P398),"-",'Nomenklatur komplett'!P398)</f>
        <v>-</v>
      </c>
      <c r="B398" s="17" t="str">
        <f>IF(ISBLANK('Nomenklatur komplett'!Q398),"-",'Nomenklatur komplett'!Q398)</f>
        <v>-</v>
      </c>
      <c r="C398" s="115" t="str">
        <f>IF(ISBLANK('Nomenklatur komplett'!R398),"-",'Nomenklatur komplett'!R398)</f>
        <v>-</v>
      </c>
      <c r="D398" s="59" t="str">
        <f t="shared" si="6"/>
        <v>-</v>
      </c>
    </row>
    <row r="399" spans="1:4" x14ac:dyDescent="0.2">
      <c r="A399" s="25" t="str">
        <f>IF(ISBLANK('Nomenklatur komplett'!P399),"-",'Nomenklatur komplett'!P399)</f>
        <v>-</v>
      </c>
      <c r="B399" s="17" t="str">
        <f>IF(ISBLANK('Nomenklatur komplett'!Q399),"-",'Nomenklatur komplett'!Q399)</f>
        <v>-</v>
      </c>
      <c r="C399" s="115" t="str">
        <f>IF(ISBLANK('Nomenklatur komplett'!R399),"-",'Nomenklatur komplett'!R399)</f>
        <v>-</v>
      </c>
      <c r="D399" s="59" t="str">
        <f t="shared" si="6"/>
        <v>-</v>
      </c>
    </row>
    <row r="400" spans="1:4" x14ac:dyDescent="0.2">
      <c r="A400" s="25" t="str">
        <f>IF(ISBLANK('Nomenklatur komplett'!P400),"-",'Nomenklatur komplett'!P400)</f>
        <v>-</v>
      </c>
      <c r="B400" s="17" t="str">
        <f>IF(ISBLANK('Nomenklatur komplett'!Q400),"-",'Nomenklatur komplett'!Q400)</f>
        <v>-</v>
      </c>
      <c r="C400" s="115" t="str">
        <f>IF(ISBLANK('Nomenklatur komplett'!R400),"-",'Nomenklatur komplett'!R400)</f>
        <v>-</v>
      </c>
      <c r="D400" s="59" t="str">
        <f t="shared" si="6"/>
        <v>-</v>
      </c>
    </row>
    <row r="401" spans="1:4" x14ac:dyDescent="0.2">
      <c r="A401" s="25" t="str">
        <f>IF(ISBLANK('Nomenklatur komplett'!P401),"-",'Nomenklatur komplett'!P401)</f>
        <v>-</v>
      </c>
      <c r="B401" s="17" t="str">
        <f>IF(ISBLANK('Nomenklatur komplett'!Q401),"-",'Nomenklatur komplett'!Q401)</f>
        <v>-</v>
      </c>
      <c r="C401" s="115" t="str">
        <f>IF(ISBLANK('Nomenklatur komplett'!R401),"-",'Nomenklatur komplett'!R401)</f>
        <v>-</v>
      </c>
      <c r="D401" s="59" t="str">
        <f t="shared" si="6"/>
        <v>-</v>
      </c>
    </row>
    <row r="402" spans="1:4" x14ac:dyDescent="0.2">
      <c r="A402" s="25" t="str">
        <f>IF(ISBLANK('Nomenklatur komplett'!P402),"-",'Nomenklatur komplett'!P402)</f>
        <v>-</v>
      </c>
      <c r="B402" s="17" t="str">
        <f>IF(ISBLANK('Nomenklatur komplett'!Q402),"-",'Nomenklatur komplett'!Q402)</f>
        <v>-</v>
      </c>
      <c r="C402" s="115" t="str">
        <f>IF(ISBLANK('Nomenklatur komplett'!R402),"-",'Nomenklatur komplett'!R402)</f>
        <v>-</v>
      </c>
      <c r="D402" s="59" t="str">
        <f t="shared" si="6"/>
        <v>-</v>
      </c>
    </row>
    <row r="403" spans="1:4" x14ac:dyDescent="0.2">
      <c r="A403" s="25" t="str">
        <f>IF(ISBLANK('Nomenklatur komplett'!P403),"-",'Nomenklatur komplett'!P403)</f>
        <v>-</v>
      </c>
      <c r="B403" s="17" t="str">
        <f>IF(ISBLANK('Nomenklatur komplett'!Q403),"-",'Nomenklatur komplett'!Q403)</f>
        <v>-</v>
      </c>
      <c r="C403" s="115" t="str">
        <f>IF(ISBLANK('Nomenklatur komplett'!R403),"-",'Nomenklatur komplett'!R403)</f>
        <v>-</v>
      </c>
      <c r="D403" s="59" t="str">
        <f t="shared" si="6"/>
        <v>-</v>
      </c>
    </row>
    <row r="404" spans="1:4" x14ac:dyDescent="0.2">
      <c r="A404" s="25" t="str">
        <f>IF(ISBLANK('Nomenklatur komplett'!P404),"-",'Nomenklatur komplett'!P404)</f>
        <v>-</v>
      </c>
      <c r="B404" s="17" t="str">
        <f>IF(ISBLANK('Nomenklatur komplett'!Q404),"-",'Nomenklatur komplett'!Q404)</f>
        <v>-</v>
      </c>
      <c r="C404" s="115" t="str">
        <f>IF(ISBLANK('Nomenklatur komplett'!R404),"-",'Nomenklatur komplett'!R404)</f>
        <v>-</v>
      </c>
      <c r="D404" s="59" t="str">
        <f t="shared" si="6"/>
        <v>-</v>
      </c>
    </row>
    <row r="405" spans="1:4" x14ac:dyDescent="0.2">
      <c r="A405" s="25" t="str">
        <f>IF(ISBLANK('Nomenklatur komplett'!P405),"-",'Nomenklatur komplett'!P405)</f>
        <v>-</v>
      </c>
      <c r="B405" s="17" t="str">
        <f>IF(ISBLANK('Nomenklatur komplett'!Q405),"-",'Nomenklatur komplett'!Q405)</f>
        <v>-</v>
      </c>
      <c r="C405" s="115" t="str">
        <f>IF(ISBLANK('Nomenklatur komplett'!R405),"-",'Nomenklatur komplett'!R405)</f>
        <v>-</v>
      </c>
      <c r="D405" s="59" t="str">
        <f t="shared" si="6"/>
        <v>-</v>
      </c>
    </row>
    <row r="406" spans="1:4" x14ac:dyDescent="0.2">
      <c r="A406" s="25" t="str">
        <f>IF(ISBLANK('Nomenklatur komplett'!P406),"-",'Nomenklatur komplett'!P406)</f>
        <v>-</v>
      </c>
      <c r="B406" s="17" t="str">
        <f>IF(ISBLANK('Nomenklatur komplett'!Q406),"-",'Nomenklatur komplett'!Q406)</f>
        <v>-</v>
      </c>
      <c r="C406" s="115" t="str">
        <f>IF(ISBLANK('Nomenklatur komplett'!R406),"-",'Nomenklatur komplett'!R406)</f>
        <v>-</v>
      </c>
      <c r="D406" s="59" t="str">
        <f t="shared" si="6"/>
        <v>-</v>
      </c>
    </row>
    <row r="407" spans="1:4" x14ac:dyDescent="0.2">
      <c r="A407" s="25" t="str">
        <f>IF(ISBLANK('Nomenklatur komplett'!P407),"-",'Nomenklatur komplett'!P407)</f>
        <v>-</v>
      </c>
      <c r="B407" s="17" t="str">
        <f>IF(ISBLANK('Nomenklatur komplett'!Q407),"-",'Nomenklatur komplett'!Q407)</f>
        <v>-</v>
      </c>
      <c r="C407" s="115" t="str">
        <f>IF(ISBLANK('Nomenklatur komplett'!R407),"-",'Nomenklatur komplett'!R407)</f>
        <v>-</v>
      </c>
      <c r="D407" s="59" t="str">
        <f t="shared" si="6"/>
        <v>-</v>
      </c>
    </row>
    <row r="408" spans="1:4" x14ac:dyDescent="0.2">
      <c r="A408" s="25" t="str">
        <f>IF(ISBLANK('Nomenklatur komplett'!P408),"-",'Nomenklatur komplett'!P408)</f>
        <v>-</v>
      </c>
      <c r="B408" s="17" t="str">
        <f>IF(ISBLANK('Nomenklatur komplett'!Q408),"-",'Nomenklatur komplett'!Q408)</f>
        <v>-</v>
      </c>
      <c r="C408" s="115" t="str">
        <f>IF(ISBLANK('Nomenklatur komplett'!R408),"-",'Nomenklatur komplett'!R408)</f>
        <v>-</v>
      </c>
      <c r="D408" s="59" t="str">
        <f t="shared" si="6"/>
        <v>-</v>
      </c>
    </row>
    <row r="409" spans="1:4" x14ac:dyDescent="0.2">
      <c r="A409" s="25" t="str">
        <f>IF(ISBLANK('Nomenklatur komplett'!P409),"-",'Nomenklatur komplett'!P409)</f>
        <v>-</v>
      </c>
      <c r="B409" s="17" t="str">
        <f>IF(ISBLANK('Nomenklatur komplett'!Q409),"-",'Nomenklatur komplett'!Q409)</f>
        <v>-</v>
      </c>
      <c r="C409" s="115" t="str">
        <f>IF(ISBLANK('Nomenklatur komplett'!R409),"-",'Nomenklatur komplett'!R409)</f>
        <v>-</v>
      </c>
      <c r="D409" s="59" t="str">
        <f t="shared" si="6"/>
        <v>-</v>
      </c>
    </row>
    <row r="410" spans="1:4" x14ac:dyDescent="0.2">
      <c r="A410" s="25" t="str">
        <f>IF(ISBLANK('Nomenklatur komplett'!P410),"-",'Nomenklatur komplett'!P410)</f>
        <v>-</v>
      </c>
      <c r="B410" s="17" t="str">
        <f>IF(ISBLANK('Nomenklatur komplett'!Q410),"-",'Nomenklatur komplett'!Q410)</f>
        <v>-</v>
      </c>
      <c r="C410" s="115" t="str">
        <f>IF(ISBLANK('Nomenklatur komplett'!R410),"-",'Nomenklatur komplett'!R410)</f>
        <v>-</v>
      </c>
      <c r="D410" s="59" t="str">
        <f t="shared" si="6"/>
        <v>-</v>
      </c>
    </row>
    <row r="411" spans="1:4" x14ac:dyDescent="0.2">
      <c r="A411" s="25" t="str">
        <f>IF(ISBLANK('Nomenklatur komplett'!P411),"-",'Nomenklatur komplett'!P411)</f>
        <v>-</v>
      </c>
      <c r="B411" s="17" t="str">
        <f>IF(ISBLANK('Nomenklatur komplett'!Q411),"-",'Nomenklatur komplett'!Q411)</f>
        <v>-</v>
      </c>
      <c r="C411" s="115" t="str">
        <f>IF(ISBLANK('Nomenklatur komplett'!R411),"-",'Nomenklatur komplett'!R411)</f>
        <v>-</v>
      </c>
      <c r="D411" s="59" t="str">
        <f t="shared" si="6"/>
        <v>-</v>
      </c>
    </row>
    <row r="412" spans="1:4" x14ac:dyDescent="0.2">
      <c r="A412" s="25" t="str">
        <f>IF(ISBLANK('Nomenklatur komplett'!P412),"-",'Nomenklatur komplett'!P412)</f>
        <v>-</v>
      </c>
      <c r="B412" s="17" t="str">
        <f>IF(ISBLANK('Nomenklatur komplett'!Q412),"-",'Nomenklatur komplett'!Q412)</f>
        <v>-</v>
      </c>
      <c r="C412" s="115" t="str">
        <f>IF(ISBLANK('Nomenklatur komplett'!R412),"-",'Nomenklatur komplett'!R412)</f>
        <v>-</v>
      </c>
      <c r="D412" s="59" t="str">
        <f t="shared" si="6"/>
        <v>-</v>
      </c>
    </row>
    <row r="413" spans="1:4" x14ac:dyDescent="0.2">
      <c r="A413" s="25" t="str">
        <f>IF(ISBLANK('Nomenklatur komplett'!P413),"-",'Nomenklatur komplett'!P413)</f>
        <v>-</v>
      </c>
      <c r="B413" s="17" t="str">
        <f>IF(ISBLANK('Nomenklatur komplett'!Q413),"-",'Nomenklatur komplett'!Q413)</f>
        <v>-</v>
      </c>
      <c r="C413" s="115" t="str">
        <f>IF(ISBLANK('Nomenklatur komplett'!R413),"-",'Nomenklatur komplett'!R413)</f>
        <v>-</v>
      </c>
      <c r="D413" s="59" t="str">
        <f t="shared" si="6"/>
        <v>-</v>
      </c>
    </row>
    <row r="414" spans="1:4" x14ac:dyDescent="0.2">
      <c r="A414" s="25" t="str">
        <f>IF(ISBLANK('Nomenklatur komplett'!P414),"-",'Nomenklatur komplett'!P414)</f>
        <v>-</v>
      </c>
      <c r="B414" s="17" t="str">
        <f>IF(ISBLANK('Nomenklatur komplett'!Q414),"-",'Nomenklatur komplett'!Q414)</f>
        <v>-</v>
      </c>
      <c r="C414" s="115" t="str">
        <f>IF(ISBLANK('Nomenklatur komplett'!R414),"-",'Nomenklatur komplett'!R414)</f>
        <v>-</v>
      </c>
      <c r="D414" s="59" t="str">
        <f t="shared" si="6"/>
        <v>-</v>
      </c>
    </row>
    <row r="415" spans="1:4" x14ac:dyDescent="0.2">
      <c r="A415" s="25" t="str">
        <f>IF(ISBLANK('Nomenklatur komplett'!P415),"-",'Nomenklatur komplett'!P415)</f>
        <v>-</v>
      </c>
      <c r="B415" s="17" t="str">
        <f>IF(ISBLANK('Nomenklatur komplett'!Q415),"-",'Nomenklatur komplett'!Q415)</f>
        <v>-</v>
      </c>
      <c r="C415" s="115" t="str">
        <f>IF(ISBLANK('Nomenklatur komplett'!R415),"-",'Nomenklatur komplett'!R415)</f>
        <v>-</v>
      </c>
      <c r="D415" s="59" t="str">
        <f t="shared" si="6"/>
        <v>-</v>
      </c>
    </row>
    <row r="416" spans="1:4" x14ac:dyDescent="0.2">
      <c r="A416" s="25" t="str">
        <f>IF(ISBLANK('Nomenklatur komplett'!P416),"-",'Nomenklatur komplett'!P416)</f>
        <v>-</v>
      </c>
      <c r="B416" s="17" t="str">
        <f>IF(ISBLANK('Nomenklatur komplett'!Q416),"-",'Nomenklatur komplett'!Q416)</f>
        <v>-</v>
      </c>
      <c r="C416" s="115" t="str">
        <f>IF(ISBLANK('Nomenklatur komplett'!R416),"-",'Nomenklatur komplett'!R416)</f>
        <v>-</v>
      </c>
      <c r="D416" s="59" t="str">
        <f t="shared" si="6"/>
        <v>-</v>
      </c>
    </row>
    <row r="417" spans="1:4" x14ac:dyDescent="0.2">
      <c r="A417" s="25" t="str">
        <f>IF(ISBLANK('Nomenklatur komplett'!P417),"-",'Nomenklatur komplett'!P417)</f>
        <v>-</v>
      </c>
      <c r="B417" s="17" t="str">
        <f>IF(ISBLANK('Nomenklatur komplett'!Q417),"-",'Nomenklatur komplett'!Q417)</f>
        <v>-</v>
      </c>
      <c r="C417" s="115" t="str">
        <f>IF(ISBLANK('Nomenklatur komplett'!R417),"-",'Nomenklatur komplett'!R417)</f>
        <v>-</v>
      </c>
      <c r="D417" s="59" t="str">
        <f t="shared" si="6"/>
        <v>-</v>
      </c>
    </row>
    <row r="418" spans="1:4" x14ac:dyDescent="0.2">
      <c r="A418" s="25" t="str">
        <f>IF(ISBLANK('Nomenklatur komplett'!P418),"-",'Nomenklatur komplett'!P418)</f>
        <v>-</v>
      </c>
      <c r="B418" s="17" t="str">
        <f>IF(ISBLANK('Nomenklatur komplett'!Q418),"-",'Nomenklatur komplett'!Q418)</f>
        <v>-</v>
      </c>
      <c r="C418" s="115" t="str">
        <f>IF(ISBLANK('Nomenklatur komplett'!R418),"-",'Nomenklatur komplett'!R418)</f>
        <v>-</v>
      </c>
      <c r="D418" s="59" t="str">
        <f t="shared" si="6"/>
        <v>-</v>
      </c>
    </row>
    <row r="419" spans="1:4" x14ac:dyDescent="0.2">
      <c r="A419" s="25" t="str">
        <f>IF(ISBLANK('Nomenklatur komplett'!P419),"-",'Nomenklatur komplett'!P419)</f>
        <v>-</v>
      </c>
      <c r="B419" s="17" t="str">
        <f>IF(ISBLANK('Nomenklatur komplett'!Q419),"-",'Nomenklatur komplett'!Q419)</f>
        <v>-</v>
      </c>
      <c r="C419" s="115" t="str">
        <f>IF(ISBLANK('Nomenklatur komplett'!R419),"-",'Nomenklatur komplett'!R419)</f>
        <v>-</v>
      </c>
      <c r="D419" s="59" t="str">
        <f t="shared" si="6"/>
        <v>-</v>
      </c>
    </row>
    <row r="420" spans="1:4" x14ac:dyDescent="0.2">
      <c r="A420" s="25" t="str">
        <f>IF(ISBLANK('Nomenklatur komplett'!P420),"-",'Nomenklatur komplett'!P420)</f>
        <v>-</v>
      </c>
      <c r="B420" s="17" t="str">
        <f>IF(ISBLANK('Nomenklatur komplett'!Q420),"-",'Nomenklatur komplett'!Q420)</f>
        <v>-</v>
      </c>
      <c r="C420" s="115" t="str">
        <f>IF(ISBLANK('Nomenklatur komplett'!R420),"-",'Nomenklatur komplett'!R420)</f>
        <v>-</v>
      </c>
      <c r="D420" s="59" t="str">
        <f t="shared" si="6"/>
        <v>-</v>
      </c>
    </row>
    <row r="421" spans="1:4" x14ac:dyDescent="0.2">
      <c r="A421" s="25" t="str">
        <f>IF(ISBLANK('Nomenklatur komplett'!P421),"-",'Nomenklatur komplett'!P421)</f>
        <v>-</v>
      </c>
      <c r="B421" s="17" t="str">
        <f>IF(ISBLANK('Nomenklatur komplett'!Q421),"-",'Nomenklatur komplett'!Q421)</f>
        <v>-</v>
      </c>
      <c r="C421" s="115" t="str">
        <f>IF(ISBLANK('Nomenklatur komplett'!R421),"-",'Nomenklatur komplett'!R421)</f>
        <v>-</v>
      </c>
      <c r="D421" s="59" t="str">
        <f t="shared" si="6"/>
        <v>-</v>
      </c>
    </row>
    <row r="422" spans="1:4" x14ac:dyDescent="0.2">
      <c r="A422" s="25" t="str">
        <f>IF(ISBLANK('Nomenklatur komplett'!P422),"-",'Nomenklatur komplett'!P422)</f>
        <v>-</v>
      </c>
      <c r="B422" s="17" t="str">
        <f>IF(ISBLANK('Nomenklatur komplett'!Q422),"-",'Nomenklatur komplett'!Q422)</f>
        <v>-</v>
      </c>
      <c r="C422" s="115" t="str">
        <f>IF(ISBLANK('Nomenklatur komplett'!R422),"-",'Nomenklatur komplett'!R422)</f>
        <v>-</v>
      </c>
      <c r="D422" s="59" t="str">
        <f t="shared" si="6"/>
        <v>-</v>
      </c>
    </row>
    <row r="423" spans="1:4" x14ac:dyDescent="0.2">
      <c r="A423" s="25" t="str">
        <f>IF(ISBLANK('Nomenklatur komplett'!P423),"-",'Nomenklatur komplett'!P423)</f>
        <v>-</v>
      </c>
      <c r="B423" s="17" t="str">
        <f>IF(ISBLANK('Nomenklatur komplett'!Q423),"-",'Nomenklatur komplett'!Q423)</f>
        <v>-</v>
      </c>
      <c r="C423" s="115" t="str">
        <f>IF(ISBLANK('Nomenklatur komplett'!R423),"-",'Nomenklatur komplett'!R423)</f>
        <v>-</v>
      </c>
      <c r="D423" s="59" t="str">
        <f t="shared" si="6"/>
        <v>-</v>
      </c>
    </row>
    <row r="424" spans="1:4" x14ac:dyDescent="0.2">
      <c r="A424" s="25" t="str">
        <f>IF(ISBLANK('Nomenklatur komplett'!P424),"-",'Nomenklatur komplett'!P424)</f>
        <v>-</v>
      </c>
      <c r="B424" s="17" t="str">
        <f>IF(ISBLANK('Nomenklatur komplett'!Q424),"-",'Nomenklatur komplett'!Q424)</f>
        <v>-</v>
      </c>
      <c r="C424" s="115" t="str">
        <f>IF(ISBLANK('Nomenklatur komplett'!R424),"-",'Nomenklatur komplett'!R424)</f>
        <v>-</v>
      </c>
      <c r="D424" s="59" t="str">
        <f t="shared" si="6"/>
        <v>-</v>
      </c>
    </row>
    <row r="425" spans="1:4" x14ac:dyDescent="0.2">
      <c r="A425" s="25" t="str">
        <f>IF(ISBLANK('Nomenklatur komplett'!P425),"-",'Nomenklatur komplett'!P425)</f>
        <v>-</v>
      </c>
      <c r="B425" s="17" t="str">
        <f>IF(ISBLANK('Nomenklatur komplett'!Q425),"-",'Nomenklatur komplett'!Q425)</f>
        <v>-</v>
      </c>
      <c r="C425" s="115" t="str">
        <f>IF(ISBLANK('Nomenklatur komplett'!R425),"-",'Nomenklatur komplett'!R425)</f>
        <v>-</v>
      </c>
      <c r="D425" s="59" t="str">
        <f t="shared" si="6"/>
        <v>-</v>
      </c>
    </row>
    <row r="426" spans="1:4" x14ac:dyDescent="0.2">
      <c r="A426" s="25" t="str">
        <f>IF(ISBLANK('Nomenklatur komplett'!P426),"-",'Nomenklatur komplett'!P426)</f>
        <v>-</v>
      </c>
      <c r="B426" s="17" t="str">
        <f>IF(ISBLANK('Nomenklatur komplett'!Q426),"-",'Nomenklatur komplett'!Q426)</f>
        <v>-</v>
      </c>
      <c r="C426" s="115" t="str">
        <f>IF(ISBLANK('Nomenklatur komplett'!R426),"-",'Nomenklatur komplett'!R426)</f>
        <v>-</v>
      </c>
      <c r="D426" s="59" t="str">
        <f t="shared" si="6"/>
        <v>-</v>
      </c>
    </row>
    <row r="427" spans="1:4" x14ac:dyDescent="0.2">
      <c r="A427" s="25" t="str">
        <f>IF(ISBLANK('Nomenklatur komplett'!P427),"-",'Nomenklatur komplett'!P427)</f>
        <v>-</v>
      </c>
      <c r="B427" s="17" t="str">
        <f>IF(ISBLANK('Nomenklatur komplett'!Q427),"-",'Nomenklatur komplett'!Q427)</f>
        <v>-</v>
      </c>
      <c r="C427" s="115" t="str">
        <f>IF(ISBLANK('Nomenklatur komplett'!R427),"-",'Nomenklatur komplett'!R427)</f>
        <v>-</v>
      </c>
      <c r="D427" s="59" t="str">
        <f t="shared" si="6"/>
        <v>-</v>
      </c>
    </row>
    <row r="428" spans="1:4" x14ac:dyDescent="0.2">
      <c r="A428" s="25" t="str">
        <f>IF(ISBLANK('Nomenklatur komplett'!P428),"-",'Nomenklatur komplett'!P428)</f>
        <v>-</v>
      </c>
      <c r="B428" s="17" t="str">
        <f>IF(ISBLANK('Nomenklatur komplett'!Q428),"-",'Nomenklatur komplett'!Q428)</f>
        <v>-</v>
      </c>
      <c r="C428" s="115" t="str">
        <f>IF(ISBLANK('Nomenklatur komplett'!R428),"-",'Nomenklatur komplett'!R428)</f>
        <v>-</v>
      </c>
      <c r="D428" s="59" t="str">
        <f t="shared" si="6"/>
        <v>-</v>
      </c>
    </row>
    <row r="429" spans="1:4" x14ac:dyDescent="0.2">
      <c r="A429" s="25" t="str">
        <f>IF(ISBLANK('Nomenklatur komplett'!P429),"-",'Nomenklatur komplett'!P429)</f>
        <v>-</v>
      </c>
      <c r="B429" s="17" t="str">
        <f>IF(ISBLANK('Nomenklatur komplett'!Q429),"-",'Nomenklatur komplett'!Q429)</f>
        <v>-</v>
      </c>
      <c r="C429" s="115" t="str">
        <f>IF(ISBLANK('Nomenklatur komplett'!R429),"-",'Nomenklatur komplett'!R429)</f>
        <v>-</v>
      </c>
      <c r="D429" s="59" t="str">
        <f t="shared" si="6"/>
        <v>-</v>
      </c>
    </row>
    <row r="430" spans="1:4" x14ac:dyDescent="0.2">
      <c r="A430" s="25" t="str">
        <f>IF(ISBLANK('Nomenklatur komplett'!P430),"-",'Nomenklatur komplett'!P430)</f>
        <v>-</v>
      </c>
      <c r="B430" s="17" t="str">
        <f>IF(ISBLANK('Nomenklatur komplett'!Q430),"-",'Nomenklatur komplett'!Q430)</f>
        <v>-</v>
      </c>
      <c r="C430" s="115" t="str">
        <f>IF(ISBLANK('Nomenklatur komplett'!R430),"-",'Nomenklatur komplett'!R430)</f>
        <v>-</v>
      </c>
      <c r="D430" s="59" t="str">
        <f t="shared" si="6"/>
        <v>-</v>
      </c>
    </row>
    <row r="431" spans="1:4" x14ac:dyDescent="0.2">
      <c r="A431" s="25" t="str">
        <f>IF(ISBLANK('Nomenklatur komplett'!P431),"-",'Nomenklatur komplett'!P431)</f>
        <v>-</v>
      </c>
      <c r="B431" s="17" t="str">
        <f>IF(ISBLANK('Nomenklatur komplett'!Q431),"-",'Nomenklatur komplett'!Q431)</f>
        <v>-</v>
      </c>
      <c r="C431" s="115" t="str">
        <f>IF(ISBLANK('Nomenklatur komplett'!R431),"-",'Nomenklatur komplett'!R431)</f>
        <v>-</v>
      </c>
      <c r="D431" s="59" t="str">
        <f t="shared" si="6"/>
        <v>-</v>
      </c>
    </row>
    <row r="432" spans="1:4" x14ac:dyDescent="0.2">
      <c r="A432" s="25" t="str">
        <f>IF(ISBLANK('Nomenklatur komplett'!P432),"-",'Nomenklatur komplett'!P432)</f>
        <v>-</v>
      </c>
      <c r="B432" s="17" t="str">
        <f>IF(ISBLANK('Nomenklatur komplett'!Q432),"-",'Nomenklatur komplett'!Q432)</f>
        <v>-</v>
      </c>
      <c r="C432" s="115" t="str">
        <f>IF(ISBLANK('Nomenklatur komplett'!R432),"-",'Nomenklatur komplett'!R432)</f>
        <v>-</v>
      </c>
      <c r="D432" s="59" t="str">
        <f t="shared" si="6"/>
        <v>-</v>
      </c>
    </row>
    <row r="433" spans="1:4" x14ac:dyDescent="0.2">
      <c r="A433" s="25" t="str">
        <f>IF(ISBLANK('Nomenklatur komplett'!P433),"-",'Nomenklatur komplett'!P433)</f>
        <v>-</v>
      </c>
      <c r="B433" s="17" t="str">
        <f>IF(ISBLANK('Nomenklatur komplett'!Q433),"-",'Nomenklatur komplett'!Q433)</f>
        <v>-</v>
      </c>
      <c r="C433" s="115" t="str">
        <f>IF(ISBLANK('Nomenklatur komplett'!R433),"-",'Nomenklatur komplett'!R433)</f>
        <v>-</v>
      </c>
      <c r="D433" s="59" t="str">
        <f t="shared" si="6"/>
        <v>-</v>
      </c>
    </row>
    <row r="434" spans="1:4" x14ac:dyDescent="0.2">
      <c r="A434" s="25" t="str">
        <f>IF(ISBLANK('Nomenklatur komplett'!P434),"-",'Nomenklatur komplett'!P434)</f>
        <v>-</v>
      </c>
      <c r="B434" s="17" t="str">
        <f>IF(ISBLANK('Nomenklatur komplett'!Q434),"-",'Nomenklatur komplett'!Q434)</f>
        <v>-</v>
      </c>
      <c r="C434" s="115" t="str">
        <f>IF(ISBLANK('Nomenklatur komplett'!R434),"-",'Nomenklatur komplett'!R434)</f>
        <v>-</v>
      </c>
      <c r="D434" s="59" t="str">
        <f t="shared" si="6"/>
        <v>-</v>
      </c>
    </row>
    <row r="435" spans="1:4" x14ac:dyDescent="0.2">
      <c r="A435" s="25" t="str">
        <f>IF(ISBLANK('Nomenklatur komplett'!P435),"-",'Nomenklatur komplett'!P435)</f>
        <v>-</v>
      </c>
      <c r="B435" s="17" t="str">
        <f>IF(ISBLANK('Nomenklatur komplett'!Q435),"-",'Nomenklatur komplett'!Q435)</f>
        <v>-</v>
      </c>
      <c r="C435" s="115" t="str">
        <f>IF(ISBLANK('Nomenklatur komplett'!R435),"-",'Nomenklatur komplett'!R435)</f>
        <v>-</v>
      </c>
      <c r="D435" s="59" t="str">
        <f t="shared" si="6"/>
        <v>-</v>
      </c>
    </row>
    <row r="436" spans="1:4" x14ac:dyDescent="0.2">
      <c r="A436" s="25" t="str">
        <f>IF(ISBLANK('Nomenklatur komplett'!P436),"-",'Nomenklatur komplett'!P436)</f>
        <v>-</v>
      </c>
      <c r="B436" s="17" t="str">
        <f>IF(ISBLANK('Nomenklatur komplett'!Q436),"-",'Nomenklatur komplett'!Q436)</f>
        <v>-</v>
      </c>
      <c r="C436" s="115" t="str">
        <f>IF(ISBLANK('Nomenklatur komplett'!R436),"-",'Nomenklatur komplett'!R436)</f>
        <v>-</v>
      </c>
      <c r="D436" s="59" t="str">
        <f t="shared" si="6"/>
        <v>-</v>
      </c>
    </row>
    <row r="437" spans="1:4" x14ac:dyDescent="0.2">
      <c r="A437" s="25" t="str">
        <f>IF(ISBLANK('Nomenklatur komplett'!P437),"-",'Nomenklatur komplett'!P437)</f>
        <v>-</v>
      </c>
      <c r="B437" s="17" t="str">
        <f>IF(ISBLANK('Nomenklatur komplett'!Q437),"-",'Nomenklatur komplett'!Q437)</f>
        <v>-</v>
      </c>
      <c r="C437" s="115" t="str">
        <f>IF(ISBLANK('Nomenklatur komplett'!R437),"-",'Nomenklatur komplett'!R437)</f>
        <v>-</v>
      </c>
      <c r="D437" s="59" t="str">
        <f t="shared" si="6"/>
        <v>-</v>
      </c>
    </row>
    <row r="438" spans="1:4" x14ac:dyDescent="0.2">
      <c r="A438" s="25" t="str">
        <f>IF(ISBLANK('Nomenklatur komplett'!P438),"-",'Nomenklatur komplett'!P438)</f>
        <v>-</v>
      </c>
      <c r="B438" s="17" t="str">
        <f>IF(ISBLANK('Nomenklatur komplett'!Q438),"-",'Nomenklatur komplett'!Q438)</f>
        <v>-</v>
      </c>
      <c r="C438" s="115" t="str">
        <f>IF(ISBLANK('Nomenklatur komplett'!R438),"-",'Nomenklatur komplett'!R438)</f>
        <v>-</v>
      </c>
      <c r="D438" s="59" t="str">
        <f t="shared" si="6"/>
        <v>-</v>
      </c>
    </row>
    <row r="439" spans="1:4" x14ac:dyDescent="0.2">
      <c r="A439" s="25" t="str">
        <f>IF(ISBLANK('Nomenklatur komplett'!P439),"-",'Nomenklatur komplett'!P439)</f>
        <v>-</v>
      </c>
      <c r="B439" s="17" t="str">
        <f>IF(ISBLANK('Nomenklatur komplett'!Q439),"-",'Nomenklatur komplett'!Q439)</f>
        <v>-</v>
      </c>
      <c r="C439" s="115" t="str">
        <f>IF(ISBLANK('Nomenklatur komplett'!R439),"-",'Nomenklatur komplett'!R439)</f>
        <v>-</v>
      </c>
      <c r="D439" s="59" t="str">
        <f t="shared" si="6"/>
        <v>-</v>
      </c>
    </row>
    <row r="440" spans="1:4" x14ac:dyDescent="0.2">
      <c r="A440" s="25" t="str">
        <f>IF(ISBLANK('Nomenklatur komplett'!P440),"-",'Nomenklatur komplett'!P440)</f>
        <v>-</v>
      </c>
      <c r="B440" s="17" t="str">
        <f>IF(ISBLANK('Nomenklatur komplett'!Q440),"-",'Nomenklatur komplett'!Q440)</f>
        <v>-</v>
      </c>
      <c r="C440" s="115" t="str">
        <f>IF(ISBLANK('Nomenklatur komplett'!R440),"-",'Nomenklatur komplett'!R440)</f>
        <v>-</v>
      </c>
      <c r="D440" s="59" t="str">
        <f t="shared" si="6"/>
        <v>-</v>
      </c>
    </row>
    <row r="441" spans="1:4" x14ac:dyDescent="0.2">
      <c r="A441" s="25" t="str">
        <f>IF(ISBLANK('Nomenklatur komplett'!P441),"-",'Nomenklatur komplett'!P441)</f>
        <v>-</v>
      </c>
      <c r="B441" s="17" t="str">
        <f>IF(ISBLANK('Nomenklatur komplett'!Q441),"-",'Nomenklatur komplett'!Q441)</f>
        <v>-</v>
      </c>
      <c r="C441" s="115" t="str">
        <f>IF(ISBLANK('Nomenklatur komplett'!R441),"-",'Nomenklatur komplett'!R441)</f>
        <v>-</v>
      </c>
      <c r="D441" s="59" t="str">
        <f t="shared" si="6"/>
        <v>-</v>
      </c>
    </row>
    <row r="442" spans="1:4" x14ac:dyDescent="0.2">
      <c r="A442" s="25" t="str">
        <f>IF(ISBLANK('Nomenklatur komplett'!P442),"-",'Nomenklatur komplett'!P442)</f>
        <v>-</v>
      </c>
      <c r="B442" s="17" t="str">
        <f>IF(ISBLANK('Nomenklatur komplett'!Q442),"-",'Nomenklatur komplett'!Q442)</f>
        <v>-</v>
      </c>
      <c r="C442" s="115" t="str">
        <f>IF(ISBLANK('Nomenklatur komplett'!R442),"-",'Nomenklatur komplett'!R442)</f>
        <v>-</v>
      </c>
      <c r="D442" s="59" t="str">
        <f t="shared" si="6"/>
        <v>-</v>
      </c>
    </row>
    <row r="443" spans="1:4" x14ac:dyDescent="0.2">
      <c r="A443" s="25" t="str">
        <f>IF(ISBLANK('Nomenklatur komplett'!P443),"-",'Nomenklatur komplett'!P443)</f>
        <v>-</v>
      </c>
      <c r="B443" s="17" t="str">
        <f>IF(ISBLANK('Nomenklatur komplett'!Q443),"-",'Nomenklatur komplett'!Q443)</f>
        <v>-</v>
      </c>
      <c r="C443" s="115" t="str">
        <f>IF(ISBLANK('Nomenklatur komplett'!R443),"-",'Nomenklatur komplett'!R443)</f>
        <v>-</v>
      </c>
      <c r="D443" s="59" t="str">
        <f t="shared" si="6"/>
        <v>-</v>
      </c>
    </row>
    <row r="444" spans="1:4" x14ac:dyDescent="0.2">
      <c r="A444" s="25" t="str">
        <f>IF(ISBLANK('Nomenklatur komplett'!P444),"-",'Nomenklatur komplett'!P444)</f>
        <v>-</v>
      </c>
      <c r="B444" s="17" t="str">
        <f>IF(ISBLANK('Nomenklatur komplett'!Q444),"-",'Nomenklatur komplett'!Q444)</f>
        <v>-</v>
      </c>
      <c r="C444" s="115" t="str">
        <f>IF(ISBLANK('Nomenklatur komplett'!R444),"-",'Nomenklatur komplett'!R444)</f>
        <v>-</v>
      </c>
      <c r="D444" s="59" t="str">
        <f t="shared" si="6"/>
        <v>-</v>
      </c>
    </row>
    <row r="445" spans="1:4" x14ac:dyDescent="0.2">
      <c r="A445" s="25" t="str">
        <f>IF(ISBLANK('Nomenklatur komplett'!P445),"-",'Nomenklatur komplett'!P445)</f>
        <v>-</v>
      </c>
      <c r="B445" s="17" t="str">
        <f>IF(ISBLANK('Nomenklatur komplett'!Q445),"-",'Nomenklatur komplett'!Q445)</f>
        <v>-</v>
      </c>
      <c r="C445" s="115" t="str">
        <f>IF(ISBLANK('Nomenklatur komplett'!R445),"-",'Nomenklatur komplett'!R445)</f>
        <v>-</v>
      </c>
      <c r="D445" s="59" t="str">
        <f t="shared" si="6"/>
        <v>-</v>
      </c>
    </row>
    <row r="446" spans="1:4" x14ac:dyDescent="0.2">
      <c r="A446" s="25" t="str">
        <f>IF(ISBLANK('Nomenklatur komplett'!P446),"-",'Nomenklatur komplett'!P446)</f>
        <v>-</v>
      </c>
      <c r="B446" s="17" t="str">
        <f>IF(ISBLANK('Nomenklatur komplett'!Q446),"-",'Nomenklatur komplett'!Q446)</f>
        <v>-</v>
      </c>
      <c r="C446" s="115" t="str">
        <f>IF(ISBLANK('Nomenklatur komplett'!R446),"-",'Nomenklatur komplett'!R446)</f>
        <v>-</v>
      </c>
      <c r="D446" s="59" t="str">
        <f t="shared" si="6"/>
        <v>-</v>
      </c>
    </row>
    <row r="447" spans="1:4" x14ac:dyDescent="0.2">
      <c r="A447" s="25" t="str">
        <f>IF(ISBLANK('Nomenklatur komplett'!P447),"-",'Nomenklatur komplett'!P447)</f>
        <v>-</v>
      </c>
      <c r="B447" s="17" t="str">
        <f>IF(ISBLANK('Nomenklatur komplett'!Q447),"-",'Nomenklatur komplett'!Q447)</f>
        <v>-</v>
      </c>
      <c r="C447" s="115" t="str">
        <f>IF(ISBLANK('Nomenklatur komplett'!R447),"-",'Nomenklatur komplett'!R447)</f>
        <v>-</v>
      </c>
      <c r="D447" s="59" t="str">
        <f t="shared" si="6"/>
        <v>-</v>
      </c>
    </row>
    <row r="448" spans="1:4" x14ac:dyDescent="0.2">
      <c r="A448" s="25" t="str">
        <f>IF(ISBLANK('Nomenklatur komplett'!P448),"-",'Nomenklatur komplett'!P448)</f>
        <v>-</v>
      </c>
      <c r="B448" s="17" t="str">
        <f>IF(ISBLANK('Nomenklatur komplett'!Q448),"-",'Nomenklatur komplett'!Q448)</f>
        <v>-</v>
      </c>
      <c r="C448" s="115" t="str">
        <f>IF(ISBLANK('Nomenklatur komplett'!R448),"-",'Nomenklatur komplett'!R448)</f>
        <v>-</v>
      </c>
      <c r="D448" s="59" t="str">
        <f t="shared" si="6"/>
        <v>-</v>
      </c>
    </row>
    <row r="449" spans="1:4" x14ac:dyDescent="0.2">
      <c r="A449" s="25" t="str">
        <f>IF(ISBLANK('Nomenklatur komplett'!P449),"-",'Nomenklatur komplett'!P449)</f>
        <v>-</v>
      </c>
      <c r="B449" s="17" t="str">
        <f>IF(ISBLANK('Nomenklatur komplett'!Q449),"-",'Nomenklatur komplett'!Q449)</f>
        <v>-</v>
      </c>
      <c r="C449" s="115" t="str">
        <f>IF(ISBLANK('Nomenklatur komplett'!R449),"-",'Nomenklatur komplett'!R449)</f>
        <v>-</v>
      </c>
      <c r="D449" s="59" t="str">
        <f t="shared" si="6"/>
        <v>-</v>
      </c>
    </row>
    <row r="450" spans="1:4" x14ac:dyDescent="0.2">
      <c r="A450" s="25" t="str">
        <f>IF(ISBLANK('Nomenklatur komplett'!P450),"-",'Nomenklatur komplett'!P450)</f>
        <v>-</v>
      </c>
      <c r="B450" s="17" t="str">
        <f>IF(ISBLANK('Nomenklatur komplett'!Q450),"-",'Nomenklatur komplett'!Q450)</f>
        <v>-</v>
      </c>
      <c r="C450" s="115" t="str">
        <f>IF(ISBLANK('Nomenklatur komplett'!R450),"-",'Nomenklatur komplett'!R450)</f>
        <v>-</v>
      </c>
      <c r="D450" s="59" t="str">
        <f t="shared" si="6"/>
        <v>-</v>
      </c>
    </row>
    <row r="451" spans="1:4" x14ac:dyDescent="0.2">
      <c r="A451" s="25" t="str">
        <f>IF(ISBLANK('Nomenklatur komplett'!P451),"-",'Nomenklatur komplett'!P451)</f>
        <v>-</v>
      </c>
      <c r="B451" s="17" t="str">
        <f>IF(ISBLANK('Nomenklatur komplett'!Q451),"-",'Nomenklatur komplett'!Q451)</f>
        <v>-</v>
      </c>
      <c r="C451" s="115" t="str">
        <f>IF(ISBLANK('Nomenklatur komplett'!R451),"-",'Nomenklatur komplett'!R451)</f>
        <v>-</v>
      </c>
      <c r="D451" s="59" t="str">
        <f t="shared" si="6"/>
        <v>-</v>
      </c>
    </row>
    <row r="452" spans="1:4" x14ac:dyDescent="0.2">
      <c r="A452" s="25" t="str">
        <f>IF(ISBLANK('Nomenklatur komplett'!P452),"-",'Nomenklatur komplett'!P452)</f>
        <v>-</v>
      </c>
      <c r="B452" s="17" t="str">
        <f>IF(ISBLANK('Nomenklatur komplett'!Q452),"-",'Nomenklatur komplett'!Q452)</f>
        <v>-</v>
      </c>
      <c r="C452" s="115" t="str">
        <f>IF(ISBLANK('Nomenklatur komplett'!R452),"-",'Nomenklatur komplett'!R452)</f>
        <v>-</v>
      </c>
      <c r="D452" s="59" t="str">
        <f t="shared" si="6"/>
        <v>-</v>
      </c>
    </row>
    <row r="453" spans="1:4" x14ac:dyDescent="0.2">
      <c r="A453" s="25" t="str">
        <f>IF(ISBLANK('Nomenklatur komplett'!P453),"-",'Nomenklatur komplett'!P453)</f>
        <v>-</v>
      </c>
      <c r="B453" s="17" t="str">
        <f>IF(ISBLANK('Nomenklatur komplett'!Q453),"-",'Nomenklatur komplett'!Q453)</f>
        <v>-</v>
      </c>
      <c r="C453" s="115" t="str">
        <f>IF(ISBLANK('Nomenklatur komplett'!R453),"-",'Nomenklatur komplett'!R453)</f>
        <v>-</v>
      </c>
      <c r="D453" s="59" t="str">
        <f t="shared" ref="D453:D516" si="7">IF(B453="-",B453,TRIM(C453)&amp; " (" &amp;B453&amp;")")</f>
        <v>-</v>
      </c>
    </row>
    <row r="454" spans="1:4" x14ac:dyDescent="0.2">
      <c r="A454" s="25" t="str">
        <f>IF(ISBLANK('Nomenklatur komplett'!P454),"-",'Nomenklatur komplett'!P454)</f>
        <v>-</v>
      </c>
      <c r="B454" s="17" t="str">
        <f>IF(ISBLANK('Nomenklatur komplett'!Q454),"-",'Nomenklatur komplett'!Q454)</f>
        <v>-</v>
      </c>
      <c r="C454" s="115" t="str">
        <f>IF(ISBLANK('Nomenklatur komplett'!R454),"-",'Nomenklatur komplett'!R454)</f>
        <v>-</v>
      </c>
      <c r="D454" s="59" t="str">
        <f t="shared" si="7"/>
        <v>-</v>
      </c>
    </row>
    <row r="455" spans="1:4" x14ac:dyDescent="0.2">
      <c r="A455" s="25" t="str">
        <f>IF(ISBLANK('Nomenklatur komplett'!P455),"-",'Nomenklatur komplett'!P455)</f>
        <v>-</v>
      </c>
      <c r="B455" s="17" t="str">
        <f>IF(ISBLANK('Nomenklatur komplett'!Q455),"-",'Nomenklatur komplett'!Q455)</f>
        <v>-</v>
      </c>
      <c r="C455" s="115" t="str">
        <f>IF(ISBLANK('Nomenklatur komplett'!R455),"-",'Nomenklatur komplett'!R455)</f>
        <v>-</v>
      </c>
      <c r="D455" s="59" t="str">
        <f t="shared" si="7"/>
        <v>-</v>
      </c>
    </row>
    <row r="456" spans="1:4" x14ac:dyDescent="0.2">
      <c r="A456" s="25" t="str">
        <f>IF(ISBLANK('Nomenklatur komplett'!P456),"-",'Nomenklatur komplett'!P456)</f>
        <v>-</v>
      </c>
      <c r="B456" s="17" t="str">
        <f>IF(ISBLANK('Nomenklatur komplett'!Q456),"-",'Nomenklatur komplett'!Q456)</f>
        <v>-</v>
      </c>
      <c r="C456" s="115" t="str">
        <f>IF(ISBLANK('Nomenklatur komplett'!R456),"-",'Nomenklatur komplett'!R456)</f>
        <v>-</v>
      </c>
      <c r="D456" s="59" t="str">
        <f t="shared" si="7"/>
        <v>-</v>
      </c>
    </row>
    <row r="457" spans="1:4" x14ac:dyDescent="0.2">
      <c r="A457" s="25" t="str">
        <f>IF(ISBLANK('Nomenklatur komplett'!P457),"-",'Nomenklatur komplett'!P457)</f>
        <v>-</v>
      </c>
      <c r="B457" s="17" t="str">
        <f>IF(ISBLANK('Nomenklatur komplett'!Q457),"-",'Nomenklatur komplett'!Q457)</f>
        <v>-</v>
      </c>
      <c r="C457" s="115" t="str">
        <f>IF(ISBLANK('Nomenklatur komplett'!R457),"-",'Nomenklatur komplett'!R457)</f>
        <v>-</v>
      </c>
      <c r="D457" s="59" t="str">
        <f t="shared" si="7"/>
        <v>-</v>
      </c>
    </row>
    <row r="458" spans="1:4" x14ac:dyDescent="0.2">
      <c r="A458" s="25" t="str">
        <f>IF(ISBLANK('Nomenklatur komplett'!P458),"-",'Nomenklatur komplett'!P458)</f>
        <v>-</v>
      </c>
      <c r="B458" s="17" t="str">
        <f>IF(ISBLANK('Nomenklatur komplett'!Q458),"-",'Nomenklatur komplett'!Q458)</f>
        <v>-</v>
      </c>
      <c r="C458" s="115" t="str">
        <f>IF(ISBLANK('Nomenklatur komplett'!R458),"-",'Nomenklatur komplett'!R458)</f>
        <v>-</v>
      </c>
      <c r="D458" s="59" t="str">
        <f t="shared" si="7"/>
        <v>-</v>
      </c>
    </row>
    <row r="459" spans="1:4" x14ac:dyDescent="0.2">
      <c r="A459" s="25" t="str">
        <f>IF(ISBLANK('Nomenklatur komplett'!P459),"-",'Nomenklatur komplett'!P459)</f>
        <v>-</v>
      </c>
      <c r="B459" s="17" t="str">
        <f>IF(ISBLANK('Nomenklatur komplett'!Q459),"-",'Nomenklatur komplett'!Q459)</f>
        <v>-</v>
      </c>
      <c r="C459" s="115" t="str">
        <f>IF(ISBLANK('Nomenklatur komplett'!R459),"-",'Nomenklatur komplett'!R459)</f>
        <v>-</v>
      </c>
      <c r="D459" s="59" t="str">
        <f t="shared" si="7"/>
        <v>-</v>
      </c>
    </row>
    <row r="460" spans="1:4" x14ac:dyDescent="0.2">
      <c r="A460" s="25" t="str">
        <f>IF(ISBLANK('Nomenklatur komplett'!P460),"-",'Nomenklatur komplett'!P460)</f>
        <v>-</v>
      </c>
      <c r="B460" s="17" t="str">
        <f>IF(ISBLANK('Nomenklatur komplett'!Q460),"-",'Nomenklatur komplett'!Q460)</f>
        <v>-</v>
      </c>
      <c r="C460" s="115" t="str">
        <f>IF(ISBLANK('Nomenklatur komplett'!R460),"-",'Nomenklatur komplett'!R460)</f>
        <v>-</v>
      </c>
      <c r="D460" s="59" t="str">
        <f t="shared" si="7"/>
        <v>-</v>
      </c>
    </row>
    <row r="461" spans="1:4" x14ac:dyDescent="0.2">
      <c r="A461" s="25" t="str">
        <f>IF(ISBLANK('Nomenklatur komplett'!P461),"-",'Nomenklatur komplett'!P461)</f>
        <v>-</v>
      </c>
      <c r="B461" s="17" t="str">
        <f>IF(ISBLANK('Nomenklatur komplett'!Q461),"-",'Nomenklatur komplett'!Q461)</f>
        <v>-</v>
      </c>
      <c r="C461" s="115" t="str">
        <f>IF(ISBLANK('Nomenklatur komplett'!R461),"-",'Nomenklatur komplett'!R461)</f>
        <v>-</v>
      </c>
      <c r="D461" s="59" t="str">
        <f t="shared" si="7"/>
        <v>-</v>
      </c>
    </row>
    <row r="462" spans="1:4" x14ac:dyDescent="0.2">
      <c r="A462" s="25" t="str">
        <f>IF(ISBLANK('Nomenklatur komplett'!P462),"-",'Nomenklatur komplett'!P462)</f>
        <v>-</v>
      </c>
      <c r="B462" s="17" t="str">
        <f>IF(ISBLANK('Nomenklatur komplett'!Q462),"-",'Nomenklatur komplett'!Q462)</f>
        <v>-</v>
      </c>
      <c r="C462" s="115" t="str">
        <f>IF(ISBLANK('Nomenklatur komplett'!R462),"-",'Nomenklatur komplett'!R462)</f>
        <v>-</v>
      </c>
      <c r="D462" s="59" t="str">
        <f t="shared" si="7"/>
        <v>-</v>
      </c>
    </row>
    <row r="463" spans="1:4" x14ac:dyDescent="0.2">
      <c r="A463" s="25" t="str">
        <f>IF(ISBLANK('Nomenklatur komplett'!P463),"-",'Nomenklatur komplett'!P463)</f>
        <v>-</v>
      </c>
      <c r="B463" s="17" t="str">
        <f>IF(ISBLANK('Nomenklatur komplett'!Q463),"-",'Nomenklatur komplett'!Q463)</f>
        <v>-</v>
      </c>
      <c r="C463" s="115" t="str">
        <f>IF(ISBLANK('Nomenklatur komplett'!R463),"-",'Nomenklatur komplett'!R463)</f>
        <v>-</v>
      </c>
      <c r="D463" s="59" t="str">
        <f t="shared" si="7"/>
        <v>-</v>
      </c>
    </row>
    <row r="464" spans="1:4" x14ac:dyDescent="0.2">
      <c r="A464" s="25" t="str">
        <f>IF(ISBLANK('Nomenklatur komplett'!P464),"-",'Nomenklatur komplett'!P464)</f>
        <v>-</v>
      </c>
      <c r="B464" s="17" t="str">
        <f>IF(ISBLANK('Nomenklatur komplett'!Q464),"-",'Nomenklatur komplett'!Q464)</f>
        <v>-</v>
      </c>
      <c r="C464" s="115" t="str">
        <f>IF(ISBLANK('Nomenklatur komplett'!R464),"-",'Nomenklatur komplett'!R464)</f>
        <v>-</v>
      </c>
      <c r="D464" s="59" t="str">
        <f t="shared" si="7"/>
        <v>-</v>
      </c>
    </row>
    <row r="465" spans="1:4" x14ac:dyDescent="0.2">
      <c r="A465" s="25" t="str">
        <f>IF(ISBLANK('Nomenklatur komplett'!P465),"-",'Nomenklatur komplett'!P465)</f>
        <v>-</v>
      </c>
      <c r="B465" s="17" t="str">
        <f>IF(ISBLANK('Nomenklatur komplett'!Q465),"-",'Nomenklatur komplett'!Q465)</f>
        <v>-</v>
      </c>
      <c r="C465" s="115" t="str">
        <f>IF(ISBLANK('Nomenklatur komplett'!R465),"-",'Nomenklatur komplett'!R465)</f>
        <v>-</v>
      </c>
      <c r="D465" s="59" t="str">
        <f t="shared" si="7"/>
        <v>-</v>
      </c>
    </row>
    <row r="466" spans="1:4" x14ac:dyDescent="0.2">
      <c r="A466" s="25" t="str">
        <f>IF(ISBLANK('Nomenklatur komplett'!P466),"-",'Nomenklatur komplett'!P466)</f>
        <v>-</v>
      </c>
      <c r="B466" s="17" t="str">
        <f>IF(ISBLANK('Nomenklatur komplett'!Q466),"-",'Nomenklatur komplett'!Q466)</f>
        <v>-</v>
      </c>
      <c r="C466" s="115" t="str">
        <f>IF(ISBLANK('Nomenklatur komplett'!R466),"-",'Nomenklatur komplett'!R466)</f>
        <v>-</v>
      </c>
      <c r="D466" s="59" t="str">
        <f t="shared" si="7"/>
        <v>-</v>
      </c>
    </row>
    <row r="467" spans="1:4" x14ac:dyDescent="0.2">
      <c r="A467" s="25" t="str">
        <f>IF(ISBLANK('Nomenklatur komplett'!P467),"-",'Nomenklatur komplett'!P467)</f>
        <v>-</v>
      </c>
      <c r="B467" s="17" t="str">
        <f>IF(ISBLANK('Nomenklatur komplett'!Q467),"-",'Nomenklatur komplett'!Q467)</f>
        <v>-</v>
      </c>
      <c r="C467" s="115" t="str">
        <f>IF(ISBLANK('Nomenklatur komplett'!R467),"-",'Nomenklatur komplett'!R467)</f>
        <v>-</v>
      </c>
      <c r="D467" s="59" t="str">
        <f t="shared" si="7"/>
        <v>-</v>
      </c>
    </row>
    <row r="468" spans="1:4" x14ac:dyDescent="0.2">
      <c r="A468" s="25" t="str">
        <f>IF(ISBLANK('Nomenklatur komplett'!P468),"-",'Nomenklatur komplett'!P468)</f>
        <v>-</v>
      </c>
      <c r="B468" s="17" t="str">
        <f>IF(ISBLANK('Nomenklatur komplett'!Q468),"-",'Nomenklatur komplett'!Q468)</f>
        <v>-</v>
      </c>
      <c r="C468" s="115" t="str">
        <f>IF(ISBLANK('Nomenklatur komplett'!R468),"-",'Nomenklatur komplett'!R468)</f>
        <v>-</v>
      </c>
      <c r="D468" s="59" t="str">
        <f t="shared" si="7"/>
        <v>-</v>
      </c>
    </row>
    <row r="469" spans="1:4" x14ac:dyDescent="0.2">
      <c r="A469" s="25" t="str">
        <f>IF(ISBLANK('Nomenklatur komplett'!P469),"-",'Nomenklatur komplett'!P469)</f>
        <v>-</v>
      </c>
      <c r="B469" s="17" t="str">
        <f>IF(ISBLANK('Nomenklatur komplett'!Q469),"-",'Nomenklatur komplett'!Q469)</f>
        <v>-</v>
      </c>
      <c r="C469" s="115" t="str">
        <f>IF(ISBLANK('Nomenklatur komplett'!R469),"-",'Nomenklatur komplett'!R469)</f>
        <v>-</v>
      </c>
      <c r="D469" s="59" t="str">
        <f t="shared" si="7"/>
        <v>-</v>
      </c>
    </row>
    <row r="470" spans="1:4" x14ac:dyDescent="0.2">
      <c r="A470" s="25" t="str">
        <f>IF(ISBLANK('Nomenklatur komplett'!P470),"-",'Nomenklatur komplett'!P470)</f>
        <v>-</v>
      </c>
      <c r="B470" s="17" t="str">
        <f>IF(ISBLANK('Nomenklatur komplett'!Q470),"-",'Nomenklatur komplett'!Q470)</f>
        <v>-</v>
      </c>
      <c r="C470" s="115" t="str">
        <f>IF(ISBLANK('Nomenklatur komplett'!R470),"-",'Nomenklatur komplett'!R470)</f>
        <v>-</v>
      </c>
      <c r="D470" s="59" t="str">
        <f t="shared" si="7"/>
        <v>-</v>
      </c>
    </row>
    <row r="471" spans="1:4" x14ac:dyDescent="0.2">
      <c r="A471" s="25" t="str">
        <f>IF(ISBLANK('Nomenklatur komplett'!P471),"-",'Nomenklatur komplett'!P471)</f>
        <v>-</v>
      </c>
      <c r="B471" s="17" t="str">
        <f>IF(ISBLANK('Nomenklatur komplett'!Q471),"-",'Nomenklatur komplett'!Q471)</f>
        <v>-</v>
      </c>
      <c r="C471" s="115" t="str">
        <f>IF(ISBLANK('Nomenklatur komplett'!R471),"-",'Nomenklatur komplett'!R471)</f>
        <v>-</v>
      </c>
      <c r="D471" s="59" t="str">
        <f t="shared" si="7"/>
        <v>-</v>
      </c>
    </row>
    <row r="472" spans="1:4" x14ac:dyDescent="0.2">
      <c r="A472" s="25" t="str">
        <f>IF(ISBLANK('Nomenklatur komplett'!P472),"-",'Nomenklatur komplett'!P472)</f>
        <v>-</v>
      </c>
      <c r="B472" s="17" t="str">
        <f>IF(ISBLANK('Nomenklatur komplett'!Q472),"-",'Nomenklatur komplett'!Q472)</f>
        <v>-</v>
      </c>
      <c r="C472" s="115" t="str">
        <f>IF(ISBLANK('Nomenklatur komplett'!R472),"-",'Nomenklatur komplett'!R472)</f>
        <v>-</v>
      </c>
      <c r="D472" s="59" t="str">
        <f t="shared" si="7"/>
        <v>-</v>
      </c>
    </row>
    <row r="473" spans="1:4" x14ac:dyDescent="0.2">
      <c r="A473" s="25" t="str">
        <f>IF(ISBLANK('Nomenklatur komplett'!P473),"-",'Nomenklatur komplett'!P473)</f>
        <v>-</v>
      </c>
      <c r="B473" s="17" t="str">
        <f>IF(ISBLANK('Nomenklatur komplett'!Q473),"-",'Nomenklatur komplett'!Q473)</f>
        <v>-</v>
      </c>
      <c r="C473" s="115" t="str">
        <f>IF(ISBLANK('Nomenklatur komplett'!R473),"-",'Nomenklatur komplett'!R473)</f>
        <v>-</v>
      </c>
      <c r="D473" s="59" t="str">
        <f t="shared" si="7"/>
        <v>-</v>
      </c>
    </row>
    <row r="474" spans="1:4" x14ac:dyDescent="0.2">
      <c r="A474" s="25" t="str">
        <f>IF(ISBLANK('Nomenklatur komplett'!P474),"-",'Nomenklatur komplett'!P474)</f>
        <v>-</v>
      </c>
      <c r="B474" s="17" t="str">
        <f>IF(ISBLANK('Nomenklatur komplett'!Q474),"-",'Nomenklatur komplett'!Q474)</f>
        <v>-</v>
      </c>
      <c r="C474" s="115" t="str">
        <f>IF(ISBLANK('Nomenklatur komplett'!R474),"-",'Nomenklatur komplett'!R474)</f>
        <v>-</v>
      </c>
      <c r="D474" s="59" t="str">
        <f t="shared" si="7"/>
        <v>-</v>
      </c>
    </row>
    <row r="475" spans="1:4" x14ac:dyDescent="0.2">
      <c r="A475" s="25" t="str">
        <f>IF(ISBLANK('Nomenklatur komplett'!P475),"-",'Nomenklatur komplett'!P475)</f>
        <v>-</v>
      </c>
      <c r="B475" s="17" t="str">
        <f>IF(ISBLANK('Nomenklatur komplett'!Q475),"-",'Nomenklatur komplett'!Q475)</f>
        <v>-</v>
      </c>
      <c r="C475" s="115" t="str">
        <f>IF(ISBLANK('Nomenklatur komplett'!R475),"-",'Nomenklatur komplett'!R475)</f>
        <v>-</v>
      </c>
      <c r="D475" s="59" t="str">
        <f t="shared" si="7"/>
        <v>-</v>
      </c>
    </row>
    <row r="476" spans="1:4" x14ac:dyDescent="0.2">
      <c r="A476" s="25" t="str">
        <f>IF(ISBLANK('Nomenklatur komplett'!P476),"-",'Nomenklatur komplett'!P476)</f>
        <v>-</v>
      </c>
      <c r="B476" s="17" t="str">
        <f>IF(ISBLANK('Nomenklatur komplett'!Q476),"-",'Nomenklatur komplett'!Q476)</f>
        <v>-</v>
      </c>
      <c r="C476" s="115" t="str">
        <f>IF(ISBLANK('Nomenklatur komplett'!R476),"-",'Nomenklatur komplett'!R476)</f>
        <v>-</v>
      </c>
      <c r="D476" s="59" t="str">
        <f t="shared" si="7"/>
        <v>-</v>
      </c>
    </row>
    <row r="477" spans="1:4" x14ac:dyDescent="0.2">
      <c r="A477" s="25" t="str">
        <f>IF(ISBLANK('Nomenklatur komplett'!P477),"-",'Nomenklatur komplett'!P477)</f>
        <v>-</v>
      </c>
      <c r="B477" s="17" t="str">
        <f>IF(ISBLANK('Nomenklatur komplett'!Q477),"-",'Nomenklatur komplett'!Q477)</f>
        <v>-</v>
      </c>
      <c r="C477" s="115" t="str">
        <f>IF(ISBLANK('Nomenklatur komplett'!R477),"-",'Nomenklatur komplett'!R477)</f>
        <v>-</v>
      </c>
      <c r="D477" s="59" t="str">
        <f t="shared" si="7"/>
        <v>-</v>
      </c>
    </row>
    <row r="478" spans="1:4" x14ac:dyDescent="0.2">
      <c r="A478" s="25" t="str">
        <f>IF(ISBLANK('Nomenklatur komplett'!P478),"-",'Nomenklatur komplett'!P478)</f>
        <v>-</v>
      </c>
      <c r="B478" s="17" t="str">
        <f>IF(ISBLANK('Nomenklatur komplett'!Q478),"-",'Nomenklatur komplett'!Q478)</f>
        <v>-</v>
      </c>
      <c r="C478" s="115" t="str">
        <f>IF(ISBLANK('Nomenklatur komplett'!R478),"-",'Nomenklatur komplett'!R478)</f>
        <v>-</v>
      </c>
      <c r="D478" s="59" t="str">
        <f t="shared" si="7"/>
        <v>-</v>
      </c>
    </row>
    <row r="479" spans="1:4" x14ac:dyDescent="0.2">
      <c r="A479" s="25" t="str">
        <f>IF(ISBLANK('Nomenklatur komplett'!P479),"-",'Nomenklatur komplett'!P479)</f>
        <v>-</v>
      </c>
      <c r="B479" s="17" t="str">
        <f>IF(ISBLANK('Nomenklatur komplett'!Q479),"-",'Nomenklatur komplett'!Q479)</f>
        <v>-</v>
      </c>
      <c r="C479" s="115" t="str">
        <f>IF(ISBLANK('Nomenklatur komplett'!R479),"-",'Nomenklatur komplett'!R479)</f>
        <v>-</v>
      </c>
      <c r="D479" s="59" t="str">
        <f t="shared" si="7"/>
        <v>-</v>
      </c>
    </row>
    <row r="480" spans="1:4" x14ac:dyDescent="0.2">
      <c r="A480" s="25" t="str">
        <f>IF(ISBLANK('Nomenklatur komplett'!P480),"-",'Nomenklatur komplett'!P480)</f>
        <v>-</v>
      </c>
      <c r="B480" s="17" t="str">
        <f>IF(ISBLANK('Nomenklatur komplett'!Q480),"-",'Nomenklatur komplett'!Q480)</f>
        <v>-</v>
      </c>
      <c r="C480" s="115" t="str">
        <f>IF(ISBLANK('Nomenklatur komplett'!R480),"-",'Nomenklatur komplett'!R480)</f>
        <v>-</v>
      </c>
      <c r="D480" s="59" t="str">
        <f t="shared" si="7"/>
        <v>-</v>
      </c>
    </row>
    <row r="481" spans="1:4" x14ac:dyDescent="0.2">
      <c r="A481" s="25" t="str">
        <f>IF(ISBLANK('Nomenklatur komplett'!P481),"-",'Nomenklatur komplett'!P481)</f>
        <v>-</v>
      </c>
      <c r="B481" s="17" t="str">
        <f>IF(ISBLANK('Nomenklatur komplett'!Q481),"-",'Nomenklatur komplett'!Q481)</f>
        <v>-</v>
      </c>
      <c r="C481" s="115" t="str">
        <f>IF(ISBLANK('Nomenklatur komplett'!R481),"-",'Nomenklatur komplett'!R481)</f>
        <v>-</v>
      </c>
      <c r="D481" s="59" t="str">
        <f t="shared" si="7"/>
        <v>-</v>
      </c>
    </row>
    <row r="482" spans="1:4" x14ac:dyDescent="0.2">
      <c r="A482" s="25" t="str">
        <f>IF(ISBLANK('Nomenklatur komplett'!P482),"-",'Nomenklatur komplett'!P482)</f>
        <v>-</v>
      </c>
      <c r="B482" s="17" t="str">
        <f>IF(ISBLANK('Nomenklatur komplett'!Q482),"-",'Nomenklatur komplett'!Q482)</f>
        <v>-</v>
      </c>
      <c r="C482" s="115" t="str">
        <f>IF(ISBLANK('Nomenklatur komplett'!R482),"-",'Nomenklatur komplett'!R482)</f>
        <v>-</v>
      </c>
      <c r="D482" s="59" t="str">
        <f t="shared" si="7"/>
        <v>-</v>
      </c>
    </row>
    <row r="483" spans="1:4" x14ac:dyDescent="0.2">
      <c r="A483" s="25" t="str">
        <f>IF(ISBLANK('Nomenklatur komplett'!P483),"-",'Nomenklatur komplett'!P483)</f>
        <v>-</v>
      </c>
      <c r="B483" s="17" t="str">
        <f>IF(ISBLANK('Nomenklatur komplett'!Q483),"-",'Nomenklatur komplett'!Q483)</f>
        <v>-</v>
      </c>
      <c r="C483" s="115" t="str">
        <f>IF(ISBLANK('Nomenklatur komplett'!R483),"-",'Nomenklatur komplett'!R483)</f>
        <v>-</v>
      </c>
      <c r="D483" s="59" t="str">
        <f t="shared" si="7"/>
        <v>-</v>
      </c>
    </row>
    <row r="484" spans="1:4" x14ac:dyDescent="0.2">
      <c r="A484" s="25" t="str">
        <f>IF(ISBLANK('Nomenklatur komplett'!P484),"-",'Nomenklatur komplett'!P484)</f>
        <v>-</v>
      </c>
      <c r="B484" s="17" t="str">
        <f>IF(ISBLANK('Nomenklatur komplett'!Q484),"-",'Nomenklatur komplett'!Q484)</f>
        <v>-</v>
      </c>
      <c r="C484" s="115" t="str">
        <f>IF(ISBLANK('Nomenklatur komplett'!R484),"-",'Nomenklatur komplett'!R484)</f>
        <v>-</v>
      </c>
      <c r="D484" s="59" t="str">
        <f t="shared" si="7"/>
        <v>-</v>
      </c>
    </row>
    <row r="485" spans="1:4" x14ac:dyDescent="0.2">
      <c r="A485" s="25" t="str">
        <f>IF(ISBLANK('Nomenklatur komplett'!P485),"-",'Nomenklatur komplett'!P485)</f>
        <v>-</v>
      </c>
      <c r="B485" s="17" t="str">
        <f>IF(ISBLANK('Nomenklatur komplett'!Q485),"-",'Nomenklatur komplett'!Q485)</f>
        <v>-</v>
      </c>
      <c r="C485" s="115" t="str">
        <f>IF(ISBLANK('Nomenklatur komplett'!R485),"-",'Nomenklatur komplett'!R485)</f>
        <v>-</v>
      </c>
      <c r="D485" s="59" t="str">
        <f t="shared" si="7"/>
        <v>-</v>
      </c>
    </row>
    <row r="486" spans="1:4" x14ac:dyDescent="0.2">
      <c r="A486" s="25" t="str">
        <f>IF(ISBLANK('Nomenklatur komplett'!P486),"-",'Nomenklatur komplett'!P486)</f>
        <v>-</v>
      </c>
      <c r="B486" s="17" t="str">
        <f>IF(ISBLANK('Nomenklatur komplett'!Q486),"-",'Nomenklatur komplett'!Q486)</f>
        <v>-</v>
      </c>
      <c r="C486" s="115" t="str">
        <f>IF(ISBLANK('Nomenklatur komplett'!R486),"-",'Nomenklatur komplett'!R486)</f>
        <v>-</v>
      </c>
      <c r="D486" s="59" t="str">
        <f t="shared" si="7"/>
        <v>-</v>
      </c>
    </row>
    <row r="487" spans="1:4" x14ac:dyDescent="0.2">
      <c r="A487" s="25" t="str">
        <f>IF(ISBLANK('Nomenklatur komplett'!P487),"-",'Nomenklatur komplett'!P487)</f>
        <v>-</v>
      </c>
      <c r="B487" s="17" t="str">
        <f>IF(ISBLANK('Nomenklatur komplett'!Q487),"-",'Nomenklatur komplett'!Q487)</f>
        <v>-</v>
      </c>
      <c r="C487" s="115" t="str">
        <f>IF(ISBLANK('Nomenklatur komplett'!R487),"-",'Nomenklatur komplett'!R487)</f>
        <v>-</v>
      </c>
      <c r="D487" s="59" t="str">
        <f t="shared" si="7"/>
        <v>-</v>
      </c>
    </row>
    <row r="488" spans="1:4" x14ac:dyDescent="0.2">
      <c r="A488" s="25" t="str">
        <f>IF(ISBLANK('Nomenklatur komplett'!P488),"-",'Nomenklatur komplett'!P488)</f>
        <v>-</v>
      </c>
      <c r="B488" s="17" t="str">
        <f>IF(ISBLANK('Nomenklatur komplett'!Q488),"-",'Nomenklatur komplett'!Q488)</f>
        <v>-</v>
      </c>
      <c r="C488" s="115" t="str">
        <f>IF(ISBLANK('Nomenklatur komplett'!R488),"-",'Nomenklatur komplett'!R488)</f>
        <v>-</v>
      </c>
      <c r="D488" s="59" t="str">
        <f t="shared" si="7"/>
        <v>-</v>
      </c>
    </row>
    <row r="489" spans="1:4" x14ac:dyDescent="0.2">
      <c r="A489" s="25" t="str">
        <f>IF(ISBLANK('Nomenklatur komplett'!P489),"-",'Nomenklatur komplett'!P489)</f>
        <v>-</v>
      </c>
      <c r="B489" s="17" t="str">
        <f>IF(ISBLANK('Nomenklatur komplett'!Q489),"-",'Nomenklatur komplett'!Q489)</f>
        <v>-</v>
      </c>
      <c r="C489" s="115" t="str">
        <f>IF(ISBLANK('Nomenklatur komplett'!R489),"-",'Nomenklatur komplett'!R489)</f>
        <v>-</v>
      </c>
      <c r="D489" s="59" t="str">
        <f t="shared" si="7"/>
        <v>-</v>
      </c>
    </row>
    <row r="490" spans="1:4" x14ac:dyDescent="0.2">
      <c r="A490" s="25" t="str">
        <f>IF(ISBLANK('Nomenklatur komplett'!P490),"-",'Nomenklatur komplett'!P490)</f>
        <v>-</v>
      </c>
      <c r="B490" s="17" t="str">
        <f>IF(ISBLANK('Nomenklatur komplett'!Q490),"-",'Nomenklatur komplett'!Q490)</f>
        <v>-</v>
      </c>
      <c r="C490" s="115" t="str">
        <f>IF(ISBLANK('Nomenklatur komplett'!R490),"-",'Nomenklatur komplett'!R490)</f>
        <v>-</v>
      </c>
      <c r="D490" s="59" t="str">
        <f t="shared" si="7"/>
        <v>-</v>
      </c>
    </row>
    <row r="491" spans="1:4" x14ac:dyDescent="0.2">
      <c r="A491" s="25" t="str">
        <f>IF(ISBLANK('Nomenklatur komplett'!P491),"-",'Nomenklatur komplett'!P491)</f>
        <v>-</v>
      </c>
      <c r="B491" s="17" t="str">
        <f>IF(ISBLANK('Nomenklatur komplett'!Q491),"-",'Nomenklatur komplett'!Q491)</f>
        <v>-</v>
      </c>
      <c r="C491" s="115" t="str">
        <f>IF(ISBLANK('Nomenklatur komplett'!R491),"-",'Nomenklatur komplett'!R491)</f>
        <v>-</v>
      </c>
      <c r="D491" s="59" t="str">
        <f t="shared" si="7"/>
        <v>-</v>
      </c>
    </row>
    <row r="492" spans="1:4" x14ac:dyDescent="0.2">
      <c r="A492" s="25" t="str">
        <f>IF(ISBLANK('Nomenklatur komplett'!P492),"-",'Nomenklatur komplett'!P492)</f>
        <v>-</v>
      </c>
      <c r="B492" s="17" t="str">
        <f>IF(ISBLANK('Nomenklatur komplett'!Q492),"-",'Nomenklatur komplett'!Q492)</f>
        <v>-</v>
      </c>
      <c r="C492" s="115" t="str">
        <f>IF(ISBLANK('Nomenklatur komplett'!R492),"-",'Nomenklatur komplett'!R492)</f>
        <v>-</v>
      </c>
      <c r="D492" s="59" t="str">
        <f t="shared" si="7"/>
        <v>-</v>
      </c>
    </row>
    <row r="493" spans="1:4" x14ac:dyDescent="0.2">
      <c r="A493" s="25" t="str">
        <f>IF(ISBLANK('Nomenklatur komplett'!P493),"-",'Nomenklatur komplett'!P493)</f>
        <v>-</v>
      </c>
      <c r="B493" s="17" t="str">
        <f>IF(ISBLANK('Nomenklatur komplett'!Q493),"-",'Nomenklatur komplett'!Q493)</f>
        <v>-</v>
      </c>
      <c r="C493" s="115" t="str">
        <f>IF(ISBLANK('Nomenklatur komplett'!R493),"-",'Nomenklatur komplett'!R493)</f>
        <v>-</v>
      </c>
      <c r="D493" s="59" t="str">
        <f t="shared" si="7"/>
        <v>-</v>
      </c>
    </row>
    <row r="494" spans="1:4" x14ac:dyDescent="0.2">
      <c r="A494" s="25" t="str">
        <f>IF(ISBLANK('Nomenklatur komplett'!P494),"-",'Nomenklatur komplett'!P494)</f>
        <v>-</v>
      </c>
      <c r="B494" s="17" t="str">
        <f>IF(ISBLANK('Nomenklatur komplett'!Q494),"-",'Nomenklatur komplett'!Q494)</f>
        <v>-</v>
      </c>
      <c r="C494" s="115" t="str">
        <f>IF(ISBLANK('Nomenklatur komplett'!R494),"-",'Nomenklatur komplett'!R494)</f>
        <v>-</v>
      </c>
      <c r="D494" s="59" t="str">
        <f t="shared" si="7"/>
        <v>-</v>
      </c>
    </row>
    <row r="495" spans="1:4" x14ac:dyDescent="0.2">
      <c r="A495" s="25" t="str">
        <f>IF(ISBLANK('Nomenklatur komplett'!P495),"-",'Nomenklatur komplett'!P495)</f>
        <v>-</v>
      </c>
      <c r="B495" s="17" t="str">
        <f>IF(ISBLANK('Nomenklatur komplett'!Q495),"-",'Nomenklatur komplett'!Q495)</f>
        <v>-</v>
      </c>
      <c r="C495" s="115" t="str">
        <f>IF(ISBLANK('Nomenklatur komplett'!R495),"-",'Nomenklatur komplett'!R495)</f>
        <v>-</v>
      </c>
      <c r="D495" s="59" t="str">
        <f t="shared" si="7"/>
        <v>-</v>
      </c>
    </row>
    <row r="496" spans="1:4" x14ac:dyDescent="0.2">
      <c r="A496" s="25" t="str">
        <f>IF(ISBLANK('Nomenklatur komplett'!P496),"-",'Nomenklatur komplett'!P496)</f>
        <v>-</v>
      </c>
      <c r="B496" s="17" t="str">
        <f>IF(ISBLANK('Nomenklatur komplett'!Q496),"-",'Nomenklatur komplett'!Q496)</f>
        <v>-</v>
      </c>
      <c r="C496" s="115" t="str">
        <f>IF(ISBLANK('Nomenklatur komplett'!R496),"-",'Nomenklatur komplett'!R496)</f>
        <v>-</v>
      </c>
      <c r="D496" s="59" t="str">
        <f t="shared" si="7"/>
        <v>-</v>
      </c>
    </row>
    <row r="497" spans="1:4" x14ac:dyDescent="0.2">
      <c r="A497" s="25" t="str">
        <f>IF(ISBLANK('Nomenklatur komplett'!P497),"-",'Nomenklatur komplett'!P497)</f>
        <v>-</v>
      </c>
      <c r="B497" s="17" t="str">
        <f>IF(ISBLANK('Nomenklatur komplett'!Q497),"-",'Nomenklatur komplett'!Q497)</f>
        <v>-</v>
      </c>
      <c r="C497" s="115" t="str">
        <f>IF(ISBLANK('Nomenklatur komplett'!R497),"-",'Nomenklatur komplett'!R497)</f>
        <v>-</v>
      </c>
      <c r="D497" s="59" t="str">
        <f t="shared" si="7"/>
        <v>-</v>
      </c>
    </row>
    <row r="498" spans="1:4" x14ac:dyDescent="0.2">
      <c r="A498" s="25" t="str">
        <f>IF(ISBLANK('Nomenklatur komplett'!P498),"-",'Nomenklatur komplett'!P498)</f>
        <v>-</v>
      </c>
      <c r="B498" s="17" t="str">
        <f>IF(ISBLANK('Nomenklatur komplett'!Q498),"-",'Nomenklatur komplett'!Q498)</f>
        <v>-</v>
      </c>
      <c r="C498" s="115" t="str">
        <f>IF(ISBLANK('Nomenklatur komplett'!R498),"-",'Nomenklatur komplett'!R498)</f>
        <v>-</v>
      </c>
      <c r="D498" s="59" t="str">
        <f t="shared" si="7"/>
        <v>-</v>
      </c>
    </row>
    <row r="499" spans="1:4" x14ac:dyDescent="0.2">
      <c r="A499" s="25" t="str">
        <f>IF(ISBLANK('Nomenklatur komplett'!P499),"-",'Nomenklatur komplett'!P499)</f>
        <v>-</v>
      </c>
      <c r="B499" s="17" t="str">
        <f>IF(ISBLANK('Nomenklatur komplett'!Q499),"-",'Nomenklatur komplett'!Q499)</f>
        <v>-</v>
      </c>
      <c r="C499" s="115" t="str">
        <f>IF(ISBLANK('Nomenklatur komplett'!R499),"-",'Nomenklatur komplett'!R499)</f>
        <v>-</v>
      </c>
      <c r="D499" s="59" t="str">
        <f t="shared" si="7"/>
        <v>-</v>
      </c>
    </row>
    <row r="500" spans="1:4" x14ac:dyDescent="0.2">
      <c r="A500" s="25" t="str">
        <f>IF(ISBLANK('Nomenklatur komplett'!P500),"-",'Nomenklatur komplett'!P500)</f>
        <v>-</v>
      </c>
      <c r="B500" s="17" t="str">
        <f>IF(ISBLANK('Nomenklatur komplett'!Q500),"-",'Nomenklatur komplett'!Q500)</f>
        <v>-</v>
      </c>
      <c r="C500" s="115" t="str">
        <f>IF(ISBLANK('Nomenklatur komplett'!R500),"-",'Nomenklatur komplett'!R500)</f>
        <v>-</v>
      </c>
      <c r="D500" s="59" t="str">
        <f t="shared" si="7"/>
        <v>-</v>
      </c>
    </row>
    <row r="501" spans="1:4" x14ac:dyDescent="0.2">
      <c r="A501" s="25" t="str">
        <f>IF(ISBLANK('Nomenklatur komplett'!P501),"-",'Nomenklatur komplett'!P501)</f>
        <v>-</v>
      </c>
      <c r="B501" s="17" t="str">
        <f>IF(ISBLANK('Nomenklatur komplett'!Q501),"-",'Nomenklatur komplett'!Q501)</f>
        <v>-</v>
      </c>
      <c r="C501" s="115" t="str">
        <f>IF(ISBLANK('Nomenklatur komplett'!R501),"-",'Nomenklatur komplett'!R501)</f>
        <v>-</v>
      </c>
      <c r="D501" s="59" t="str">
        <f t="shared" si="7"/>
        <v>-</v>
      </c>
    </row>
    <row r="502" spans="1:4" x14ac:dyDescent="0.2">
      <c r="A502" s="25" t="str">
        <f>IF(ISBLANK('Nomenklatur komplett'!P502),"-",'Nomenklatur komplett'!P502)</f>
        <v>-</v>
      </c>
      <c r="B502" s="17" t="str">
        <f>IF(ISBLANK('Nomenklatur komplett'!Q502),"-",'Nomenklatur komplett'!Q502)</f>
        <v>-</v>
      </c>
      <c r="C502" s="115" t="str">
        <f>IF(ISBLANK('Nomenklatur komplett'!R502),"-",'Nomenklatur komplett'!R502)</f>
        <v>-</v>
      </c>
      <c r="D502" s="59" t="str">
        <f t="shared" si="7"/>
        <v>-</v>
      </c>
    </row>
    <row r="503" spans="1:4" x14ac:dyDescent="0.2">
      <c r="A503" s="25" t="str">
        <f>IF(ISBLANK('Nomenklatur komplett'!P503),"-",'Nomenklatur komplett'!P503)</f>
        <v>-</v>
      </c>
      <c r="B503" s="17" t="str">
        <f>IF(ISBLANK('Nomenklatur komplett'!Q503),"-",'Nomenklatur komplett'!Q503)</f>
        <v>-</v>
      </c>
      <c r="C503" s="115" t="str">
        <f>IF(ISBLANK('Nomenklatur komplett'!R503),"-",'Nomenklatur komplett'!R503)</f>
        <v>-</v>
      </c>
      <c r="D503" s="59" t="str">
        <f t="shared" si="7"/>
        <v>-</v>
      </c>
    </row>
    <row r="504" spans="1:4" x14ac:dyDescent="0.2">
      <c r="A504" s="25" t="str">
        <f>IF(ISBLANK('Nomenklatur komplett'!P504),"-",'Nomenklatur komplett'!P504)</f>
        <v>-</v>
      </c>
      <c r="B504" s="17" t="str">
        <f>IF(ISBLANK('Nomenklatur komplett'!Q504),"-",'Nomenklatur komplett'!Q504)</f>
        <v>-</v>
      </c>
      <c r="C504" s="115" t="str">
        <f>IF(ISBLANK('Nomenklatur komplett'!R504),"-",'Nomenklatur komplett'!R504)</f>
        <v>-</v>
      </c>
      <c r="D504" s="59" t="str">
        <f t="shared" si="7"/>
        <v>-</v>
      </c>
    </row>
    <row r="505" spans="1:4" x14ac:dyDescent="0.2">
      <c r="A505" s="25" t="str">
        <f>IF(ISBLANK('Nomenklatur komplett'!P505),"-",'Nomenklatur komplett'!P505)</f>
        <v>-</v>
      </c>
      <c r="B505" s="17" t="str">
        <f>IF(ISBLANK('Nomenklatur komplett'!Q505),"-",'Nomenklatur komplett'!Q505)</f>
        <v>-</v>
      </c>
      <c r="C505" s="115" t="str">
        <f>IF(ISBLANK('Nomenklatur komplett'!R505),"-",'Nomenklatur komplett'!R505)</f>
        <v>-</v>
      </c>
      <c r="D505" s="59" t="str">
        <f t="shared" si="7"/>
        <v>-</v>
      </c>
    </row>
    <row r="506" spans="1:4" x14ac:dyDescent="0.2">
      <c r="A506" s="25" t="str">
        <f>IF(ISBLANK('Nomenklatur komplett'!P506),"-",'Nomenklatur komplett'!P506)</f>
        <v>-</v>
      </c>
      <c r="B506" s="17" t="str">
        <f>IF(ISBLANK('Nomenklatur komplett'!Q506),"-",'Nomenklatur komplett'!Q506)</f>
        <v>-</v>
      </c>
      <c r="C506" s="115" t="str">
        <f>IF(ISBLANK('Nomenklatur komplett'!R506),"-",'Nomenklatur komplett'!R506)</f>
        <v>-</v>
      </c>
      <c r="D506" s="59" t="str">
        <f t="shared" si="7"/>
        <v>-</v>
      </c>
    </row>
    <row r="507" spans="1:4" x14ac:dyDescent="0.2">
      <c r="A507" s="25" t="str">
        <f>IF(ISBLANK('Nomenklatur komplett'!P507),"-",'Nomenklatur komplett'!P507)</f>
        <v>-</v>
      </c>
      <c r="B507" s="17" t="str">
        <f>IF(ISBLANK('Nomenklatur komplett'!Q507),"-",'Nomenklatur komplett'!Q507)</f>
        <v>-</v>
      </c>
      <c r="C507" s="115" t="str">
        <f>IF(ISBLANK('Nomenklatur komplett'!R507),"-",'Nomenklatur komplett'!R507)</f>
        <v>-</v>
      </c>
      <c r="D507" s="59" t="str">
        <f t="shared" si="7"/>
        <v>-</v>
      </c>
    </row>
    <row r="508" spans="1:4" x14ac:dyDescent="0.2">
      <c r="A508" s="25" t="str">
        <f>IF(ISBLANK('Nomenklatur komplett'!P508),"-",'Nomenklatur komplett'!P508)</f>
        <v>-</v>
      </c>
      <c r="B508" s="17" t="str">
        <f>IF(ISBLANK('Nomenklatur komplett'!Q508),"-",'Nomenklatur komplett'!Q508)</f>
        <v>-</v>
      </c>
      <c r="C508" s="115" t="str">
        <f>IF(ISBLANK('Nomenklatur komplett'!R508),"-",'Nomenklatur komplett'!R508)</f>
        <v>-</v>
      </c>
      <c r="D508" s="59" t="str">
        <f t="shared" si="7"/>
        <v>-</v>
      </c>
    </row>
    <row r="509" spans="1:4" x14ac:dyDescent="0.2">
      <c r="A509" s="25" t="str">
        <f>IF(ISBLANK('Nomenklatur komplett'!P509),"-",'Nomenklatur komplett'!P509)</f>
        <v>-</v>
      </c>
      <c r="B509" s="17" t="str">
        <f>IF(ISBLANK('Nomenklatur komplett'!Q509),"-",'Nomenklatur komplett'!Q509)</f>
        <v>-</v>
      </c>
      <c r="C509" s="115" t="str">
        <f>IF(ISBLANK('Nomenklatur komplett'!R509),"-",'Nomenklatur komplett'!R509)</f>
        <v>-</v>
      </c>
      <c r="D509" s="59" t="str">
        <f t="shared" si="7"/>
        <v>-</v>
      </c>
    </row>
    <row r="510" spans="1:4" x14ac:dyDescent="0.2">
      <c r="A510" s="25" t="str">
        <f>IF(ISBLANK('Nomenklatur komplett'!P510),"-",'Nomenklatur komplett'!P510)</f>
        <v>-</v>
      </c>
      <c r="B510" s="17" t="str">
        <f>IF(ISBLANK('Nomenklatur komplett'!Q510),"-",'Nomenklatur komplett'!Q510)</f>
        <v>-</v>
      </c>
      <c r="C510" s="115" t="str">
        <f>IF(ISBLANK('Nomenklatur komplett'!R510),"-",'Nomenklatur komplett'!R510)</f>
        <v>-</v>
      </c>
      <c r="D510" s="59" t="str">
        <f t="shared" si="7"/>
        <v>-</v>
      </c>
    </row>
    <row r="511" spans="1:4" x14ac:dyDescent="0.2">
      <c r="A511" s="25" t="str">
        <f>IF(ISBLANK('Nomenklatur komplett'!P511),"-",'Nomenklatur komplett'!P511)</f>
        <v>-</v>
      </c>
      <c r="B511" s="17" t="str">
        <f>IF(ISBLANK('Nomenklatur komplett'!Q511),"-",'Nomenklatur komplett'!Q511)</f>
        <v>-</v>
      </c>
      <c r="C511" s="115" t="str">
        <f>IF(ISBLANK('Nomenklatur komplett'!R511),"-",'Nomenklatur komplett'!R511)</f>
        <v>-</v>
      </c>
      <c r="D511" s="59" t="str">
        <f t="shared" si="7"/>
        <v>-</v>
      </c>
    </row>
    <row r="512" spans="1:4" x14ac:dyDescent="0.2">
      <c r="A512" s="25" t="str">
        <f>IF(ISBLANK('Nomenklatur komplett'!P512),"-",'Nomenklatur komplett'!P512)</f>
        <v>-</v>
      </c>
      <c r="B512" s="17" t="str">
        <f>IF(ISBLANK('Nomenklatur komplett'!Q512),"-",'Nomenklatur komplett'!Q512)</f>
        <v>-</v>
      </c>
      <c r="C512" s="115" t="str">
        <f>IF(ISBLANK('Nomenklatur komplett'!R512),"-",'Nomenklatur komplett'!R512)</f>
        <v>-</v>
      </c>
      <c r="D512" s="59" t="str">
        <f t="shared" si="7"/>
        <v>-</v>
      </c>
    </row>
    <row r="513" spans="1:4" x14ac:dyDescent="0.2">
      <c r="A513" s="25" t="str">
        <f>IF(ISBLANK('Nomenklatur komplett'!P513),"-",'Nomenklatur komplett'!P513)</f>
        <v>-</v>
      </c>
      <c r="B513" s="17" t="str">
        <f>IF(ISBLANK('Nomenklatur komplett'!Q513),"-",'Nomenklatur komplett'!Q513)</f>
        <v>-</v>
      </c>
      <c r="C513" s="115" t="str">
        <f>IF(ISBLANK('Nomenklatur komplett'!R513),"-",'Nomenklatur komplett'!R513)</f>
        <v>-</v>
      </c>
      <c r="D513" s="59" t="str">
        <f t="shared" si="7"/>
        <v>-</v>
      </c>
    </row>
    <row r="514" spans="1:4" x14ac:dyDescent="0.2">
      <c r="A514" s="25" t="str">
        <f>IF(ISBLANK('Nomenklatur komplett'!P514),"-",'Nomenklatur komplett'!P514)</f>
        <v>-</v>
      </c>
      <c r="B514" s="17" t="str">
        <f>IF(ISBLANK('Nomenklatur komplett'!Q514),"-",'Nomenklatur komplett'!Q514)</f>
        <v>-</v>
      </c>
      <c r="C514" s="115" t="str">
        <f>IF(ISBLANK('Nomenklatur komplett'!R514),"-",'Nomenklatur komplett'!R514)</f>
        <v>-</v>
      </c>
      <c r="D514" s="59" t="str">
        <f t="shared" si="7"/>
        <v>-</v>
      </c>
    </row>
    <row r="515" spans="1:4" x14ac:dyDescent="0.2">
      <c r="A515" s="25" t="str">
        <f>IF(ISBLANK('Nomenklatur komplett'!P515),"-",'Nomenklatur komplett'!P515)</f>
        <v>-</v>
      </c>
      <c r="B515" s="17" t="str">
        <f>IF(ISBLANK('Nomenklatur komplett'!Q515),"-",'Nomenklatur komplett'!Q515)</f>
        <v>-</v>
      </c>
      <c r="C515" s="115" t="str">
        <f>IF(ISBLANK('Nomenklatur komplett'!R515),"-",'Nomenklatur komplett'!R515)</f>
        <v>-</v>
      </c>
      <c r="D515" s="59" t="str">
        <f t="shared" si="7"/>
        <v>-</v>
      </c>
    </row>
    <row r="516" spans="1:4" x14ac:dyDescent="0.2">
      <c r="A516" s="25" t="str">
        <f>IF(ISBLANK('Nomenklatur komplett'!P516),"-",'Nomenklatur komplett'!P516)</f>
        <v>-</v>
      </c>
      <c r="B516" s="17" t="str">
        <f>IF(ISBLANK('Nomenklatur komplett'!Q516),"-",'Nomenklatur komplett'!Q516)</f>
        <v>-</v>
      </c>
      <c r="C516" s="115" t="str">
        <f>IF(ISBLANK('Nomenklatur komplett'!R516),"-",'Nomenklatur komplett'!R516)</f>
        <v>-</v>
      </c>
      <c r="D516" s="59" t="str">
        <f t="shared" si="7"/>
        <v>-</v>
      </c>
    </row>
    <row r="517" spans="1:4" x14ac:dyDescent="0.2">
      <c r="A517" s="25" t="str">
        <f>IF(ISBLANK('Nomenklatur komplett'!P517),"-",'Nomenklatur komplett'!P517)</f>
        <v>-</v>
      </c>
      <c r="B517" s="17" t="str">
        <f>IF(ISBLANK('Nomenklatur komplett'!Q517),"-",'Nomenklatur komplett'!Q517)</f>
        <v>-</v>
      </c>
      <c r="C517" s="115" t="str">
        <f>IF(ISBLANK('Nomenklatur komplett'!R517),"-",'Nomenklatur komplett'!R517)</f>
        <v>-</v>
      </c>
      <c r="D517" s="59" t="str">
        <f t="shared" ref="D517:D580" si="8">IF(B517="-",B517,TRIM(C517)&amp; " (" &amp;B517&amp;")")</f>
        <v>-</v>
      </c>
    </row>
    <row r="518" spans="1:4" x14ac:dyDescent="0.2">
      <c r="A518" s="25" t="str">
        <f>IF(ISBLANK('Nomenklatur komplett'!P518),"-",'Nomenklatur komplett'!P518)</f>
        <v>-</v>
      </c>
      <c r="B518" s="17" t="str">
        <f>IF(ISBLANK('Nomenklatur komplett'!Q518),"-",'Nomenklatur komplett'!Q518)</f>
        <v>-</v>
      </c>
      <c r="C518" s="115" t="str">
        <f>IF(ISBLANK('Nomenklatur komplett'!R518),"-",'Nomenklatur komplett'!R518)</f>
        <v>-</v>
      </c>
      <c r="D518" s="59" t="str">
        <f t="shared" si="8"/>
        <v>-</v>
      </c>
    </row>
    <row r="519" spans="1:4" x14ac:dyDescent="0.2">
      <c r="A519" s="25" t="str">
        <f>IF(ISBLANK('Nomenklatur komplett'!P519),"-",'Nomenklatur komplett'!P519)</f>
        <v>-</v>
      </c>
      <c r="B519" s="17" t="str">
        <f>IF(ISBLANK('Nomenklatur komplett'!Q519),"-",'Nomenklatur komplett'!Q519)</f>
        <v>-</v>
      </c>
      <c r="C519" s="115" t="str">
        <f>IF(ISBLANK('Nomenklatur komplett'!R519),"-",'Nomenklatur komplett'!R519)</f>
        <v>-</v>
      </c>
      <c r="D519" s="59" t="str">
        <f t="shared" si="8"/>
        <v>-</v>
      </c>
    </row>
    <row r="520" spans="1:4" x14ac:dyDescent="0.2">
      <c r="A520" s="25" t="str">
        <f>IF(ISBLANK('Nomenklatur komplett'!P520),"-",'Nomenklatur komplett'!P520)</f>
        <v>-</v>
      </c>
      <c r="B520" s="17" t="str">
        <f>IF(ISBLANK('Nomenklatur komplett'!Q520),"-",'Nomenklatur komplett'!Q520)</f>
        <v>-</v>
      </c>
      <c r="C520" s="115" t="str">
        <f>IF(ISBLANK('Nomenklatur komplett'!R520),"-",'Nomenklatur komplett'!R520)</f>
        <v>-</v>
      </c>
      <c r="D520" s="59" t="str">
        <f t="shared" si="8"/>
        <v>-</v>
      </c>
    </row>
    <row r="521" spans="1:4" x14ac:dyDescent="0.2">
      <c r="A521" s="25" t="str">
        <f>IF(ISBLANK('Nomenklatur komplett'!P521),"-",'Nomenklatur komplett'!P521)</f>
        <v>-</v>
      </c>
      <c r="B521" s="17" t="str">
        <f>IF(ISBLANK('Nomenklatur komplett'!Q521),"-",'Nomenklatur komplett'!Q521)</f>
        <v>-</v>
      </c>
      <c r="C521" s="115" t="str">
        <f>IF(ISBLANK('Nomenklatur komplett'!R521),"-",'Nomenklatur komplett'!R521)</f>
        <v>-</v>
      </c>
      <c r="D521" s="59" t="str">
        <f t="shared" si="8"/>
        <v>-</v>
      </c>
    </row>
    <row r="522" spans="1:4" x14ac:dyDescent="0.2">
      <c r="A522" s="25" t="str">
        <f>IF(ISBLANK('Nomenklatur komplett'!P522),"-",'Nomenklatur komplett'!P522)</f>
        <v>-</v>
      </c>
      <c r="B522" s="17" t="str">
        <f>IF(ISBLANK('Nomenklatur komplett'!Q522),"-",'Nomenklatur komplett'!Q522)</f>
        <v>-</v>
      </c>
      <c r="C522" s="115" t="str">
        <f>IF(ISBLANK('Nomenklatur komplett'!R522),"-",'Nomenklatur komplett'!R522)</f>
        <v>-</v>
      </c>
      <c r="D522" s="59" t="str">
        <f t="shared" si="8"/>
        <v>-</v>
      </c>
    </row>
    <row r="523" spans="1:4" x14ac:dyDescent="0.2">
      <c r="A523" s="25" t="str">
        <f>IF(ISBLANK('Nomenklatur komplett'!P523),"-",'Nomenklatur komplett'!P523)</f>
        <v>-</v>
      </c>
      <c r="B523" s="17" t="str">
        <f>IF(ISBLANK('Nomenklatur komplett'!Q523),"-",'Nomenklatur komplett'!Q523)</f>
        <v>-</v>
      </c>
      <c r="C523" s="115" t="str">
        <f>IF(ISBLANK('Nomenklatur komplett'!R523),"-",'Nomenklatur komplett'!R523)</f>
        <v>-</v>
      </c>
      <c r="D523" s="59" t="str">
        <f t="shared" si="8"/>
        <v>-</v>
      </c>
    </row>
    <row r="524" spans="1:4" x14ac:dyDescent="0.2">
      <c r="A524" s="25" t="str">
        <f>IF(ISBLANK('Nomenklatur komplett'!P524),"-",'Nomenklatur komplett'!P524)</f>
        <v>-</v>
      </c>
      <c r="B524" s="17" t="str">
        <f>IF(ISBLANK('Nomenklatur komplett'!Q524),"-",'Nomenklatur komplett'!Q524)</f>
        <v>-</v>
      </c>
      <c r="C524" s="115" t="str">
        <f>IF(ISBLANK('Nomenklatur komplett'!R524),"-",'Nomenklatur komplett'!R524)</f>
        <v>-</v>
      </c>
      <c r="D524" s="59" t="str">
        <f t="shared" si="8"/>
        <v>-</v>
      </c>
    </row>
    <row r="525" spans="1:4" x14ac:dyDescent="0.2">
      <c r="A525" s="25" t="str">
        <f>IF(ISBLANK('Nomenklatur komplett'!P525),"-",'Nomenklatur komplett'!P525)</f>
        <v>-</v>
      </c>
      <c r="B525" s="17" t="str">
        <f>IF(ISBLANK('Nomenklatur komplett'!Q525),"-",'Nomenklatur komplett'!Q525)</f>
        <v>-</v>
      </c>
      <c r="C525" s="115" t="str">
        <f>IF(ISBLANK('Nomenklatur komplett'!R525),"-",'Nomenklatur komplett'!R525)</f>
        <v>-</v>
      </c>
      <c r="D525" s="59" t="str">
        <f t="shared" si="8"/>
        <v>-</v>
      </c>
    </row>
    <row r="526" spans="1:4" x14ac:dyDescent="0.2">
      <c r="A526" s="25" t="str">
        <f>IF(ISBLANK('Nomenklatur komplett'!P526),"-",'Nomenklatur komplett'!P526)</f>
        <v>-</v>
      </c>
      <c r="B526" s="17" t="str">
        <f>IF(ISBLANK('Nomenklatur komplett'!Q526),"-",'Nomenklatur komplett'!Q526)</f>
        <v>-</v>
      </c>
      <c r="C526" s="115" t="str">
        <f>IF(ISBLANK('Nomenklatur komplett'!R526),"-",'Nomenklatur komplett'!R526)</f>
        <v>-</v>
      </c>
      <c r="D526" s="59" t="str">
        <f t="shared" si="8"/>
        <v>-</v>
      </c>
    </row>
    <row r="527" spans="1:4" x14ac:dyDescent="0.2">
      <c r="A527" s="25" t="str">
        <f>IF(ISBLANK('Nomenklatur komplett'!P527),"-",'Nomenklatur komplett'!P527)</f>
        <v>-</v>
      </c>
      <c r="B527" s="17" t="str">
        <f>IF(ISBLANK('Nomenklatur komplett'!Q527),"-",'Nomenklatur komplett'!Q527)</f>
        <v>-</v>
      </c>
      <c r="C527" s="115" t="str">
        <f>IF(ISBLANK('Nomenklatur komplett'!R527),"-",'Nomenklatur komplett'!R527)</f>
        <v>-</v>
      </c>
      <c r="D527" s="59" t="str">
        <f t="shared" si="8"/>
        <v>-</v>
      </c>
    </row>
    <row r="528" spans="1:4" x14ac:dyDescent="0.2">
      <c r="A528" s="25" t="str">
        <f>IF(ISBLANK('Nomenklatur komplett'!P528),"-",'Nomenklatur komplett'!P528)</f>
        <v>-</v>
      </c>
      <c r="B528" s="17" t="str">
        <f>IF(ISBLANK('Nomenklatur komplett'!Q528),"-",'Nomenklatur komplett'!Q528)</f>
        <v>-</v>
      </c>
      <c r="C528" s="115" t="str">
        <f>IF(ISBLANK('Nomenklatur komplett'!R528),"-",'Nomenklatur komplett'!R528)</f>
        <v>-</v>
      </c>
      <c r="D528" s="59" t="str">
        <f t="shared" si="8"/>
        <v>-</v>
      </c>
    </row>
    <row r="529" spans="1:4" x14ac:dyDescent="0.2">
      <c r="A529" s="25" t="str">
        <f>IF(ISBLANK('Nomenklatur komplett'!P529),"-",'Nomenklatur komplett'!P529)</f>
        <v>-</v>
      </c>
      <c r="B529" s="17" t="str">
        <f>IF(ISBLANK('Nomenklatur komplett'!Q529),"-",'Nomenklatur komplett'!Q529)</f>
        <v>-</v>
      </c>
      <c r="C529" s="115" t="str">
        <f>IF(ISBLANK('Nomenklatur komplett'!R529),"-",'Nomenklatur komplett'!R529)</f>
        <v>-</v>
      </c>
      <c r="D529" s="59" t="str">
        <f t="shared" si="8"/>
        <v>-</v>
      </c>
    </row>
    <row r="530" spans="1:4" x14ac:dyDescent="0.2">
      <c r="A530" s="25" t="str">
        <f>IF(ISBLANK('Nomenklatur komplett'!P530),"-",'Nomenklatur komplett'!P530)</f>
        <v>-</v>
      </c>
      <c r="B530" s="17" t="str">
        <f>IF(ISBLANK('Nomenklatur komplett'!Q530),"-",'Nomenklatur komplett'!Q530)</f>
        <v>-</v>
      </c>
      <c r="C530" s="115" t="str">
        <f>IF(ISBLANK('Nomenklatur komplett'!R530),"-",'Nomenklatur komplett'!R530)</f>
        <v>-</v>
      </c>
      <c r="D530" s="59" t="str">
        <f t="shared" si="8"/>
        <v>-</v>
      </c>
    </row>
    <row r="531" spans="1:4" x14ac:dyDescent="0.2">
      <c r="A531" s="25" t="str">
        <f>IF(ISBLANK('Nomenklatur komplett'!P531),"-",'Nomenklatur komplett'!P531)</f>
        <v>-</v>
      </c>
      <c r="B531" s="17" t="str">
        <f>IF(ISBLANK('Nomenklatur komplett'!Q531),"-",'Nomenklatur komplett'!Q531)</f>
        <v>-</v>
      </c>
      <c r="C531" s="115" t="str">
        <f>IF(ISBLANK('Nomenklatur komplett'!R531),"-",'Nomenklatur komplett'!R531)</f>
        <v>-</v>
      </c>
      <c r="D531" s="59" t="str">
        <f t="shared" si="8"/>
        <v>-</v>
      </c>
    </row>
    <row r="532" spans="1:4" x14ac:dyDescent="0.2">
      <c r="A532" s="25" t="str">
        <f>IF(ISBLANK('Nomenklatur komplett'!P532),"-",'Nomenklatur komplett'!P532)</f>
        <v>-</v>
      </c>
      <c r="B532" s="17" t="str">
        <f>IF(ISBLANK('Nomenklatur komplett'!Q532),"-",'Nomenklatur komplett'!Q532)</f>
        <v>-</v>
      </c>
      <c r="C532" s="115" t="str">
        <f>IF(ISBLANK('Nomenklatur komplett'!R532),"-",'Nomenklatur komplett'!R532)</f>
        <v>-</v>
      </c>
      <c r="D532" s="59" t="str">
        <f t="shared" si="8"/>
        <v>-</v>
      </c>
    </row>
    <row r="533" spans="1:4" x14ac:dyDescent="0.2">
      <c r="A533" s="25" t="str">
        <f>IF(ISBLANK('Nomenklatur komplett'!P533),"-",'Nomenklatur komplett'!P533)</f>
        <v>-</v>
      </c>
      <c r="B533" s="17" t="str">
        <f>IF(ISBLANK('Nomenklatur komplett'!Q533),"-",'Nomenklatur komplett'!Q533)</f>
        <v>-</v>
      </c>
      <c r="C533" s="115" t="str">
        <f>IF(ISBLANK('Nomenklatur komplett'!R533),"-",'Nomenklatur komplett'!R533)</f>
        <v>-</v>
      </c>
      <c r="D533" s="59" t="str">
        <f t="shared" si="8"/>
        <v>-</v>
      </c>
    </row>
    <row r="534" spans="1:4" x14ac:dyDescent="0.2">
      <c r="A534" s="25" t="str">
        <f>IF(ISBLANK('Nomenklatur komplett'!P534),"-",'Nomenklatur komplett'!P534)</f>
        <v>-</v>
      </c>
      <c r="B534" s="17" t="str">
        <f>IF(ISBLANK('Nomenklatur komplett'!Q534),"-",'Nomenklatur komplett'!Q534)</f>
        <v>-</v>
      </c>
      <c r="C534" s="115" t="str">
        <f>IF(ISBLANK('Nomenklatur komplett'!R534),"-",'Nomenklatur komplett'!R534)</f>
        <v>-</v>
      </c>
      <c r="D534" s="59" t="str">
        <f t="shared" si="8"/>
        <v>-</v>
      </c>
    </row>
    <row r="535" spans="1:4" x14ac:dyDescent="0.2">
      <c r="A535" s="25" t="str">
        <f>IF(ISBLANK('Nomenklatur komplett'!P535),"-",'Nomenklatur komplett'!P535)</f>
        <v>-</v>
      </c>
      <c r="B535" s="17" t="str">
        <f>IF(ISBLANK('Nomenklatur komplett'!Q535),"-",'Nomenklatur komplett'!Q535)</f>
        <v>-</v>
      </c>
      <c r="C535" s="115" t="str">
        <f>IF(ISBLANK('Nomenklatur komplett'!R535),"-",'Nomenklatur komplett'!R535)</f>
        <v>-</v>
      </c>
      <c r="D535" s="59" t="str">
        <f t="shared" si="8"/>
        <v>-</v>
      </c>
    </row>
    <row r="536" spans="1:4" x14ac:dyDescent="0.2">
      <c r="A536" s="25" t="str">
        <f>IF(ISBLANK('Nomenklatur komplett'!P536),"-",'Nomenklatur komplett'!P536)</f>
        <v>-</v>
      </c>
      <c r="B536" s="17" t="str">
        <f>IF(ISBLANK('Nomenklatur komplett'!Q536),"-",'Nomenklatur komplett'!Q536)</f>
        <v>-</v>
      </c>
      <c r="C536" s="115" t="str">
        <f>IF(ISBLANK('Nomenklatur komplett'!R536),"-",'Nomenklatur komplett'!R536)</f>
        <v>-</v>
      </c>
      <c r="D536" s="59" t="str">
        <f t="shared" si="8"/>
        <v>-</v>
      </c>
    </row>
    <row r="537" spans="1:4" x14ac:dyDescent="0.2">
      <c r="A537" s="25" t="str">
        <f>IF(ISBLANK('Nomenklatur komplett'!P537),"-",'Nomenklatur komplett'!P537)</f>
        <v>-</v>
      </c>
      <c r="B537" s="17" t="str">
        <f>IF(ISBLANK('Nomenklatur komplett'!Q537),"-",'Nomenklatur komplett'!Q537)</f>
        <v>-</v>
      </c>
      <c r="C537" s="115" t="str">
        <f>IF(ISBLANK('Nomenklatur komplett'!R537),"-",'Nomenklatur komplett'!R537)</f>
        <v>-</v>
      </c>
      <c r="D537" s="59" t="str">
        <f t="shared" si="8"/>
        <v>-</v>
      </c>
    </row>
    <row r="538" spans="1:4" x14ac:dyDescent="0.2">
      <c r="A538" s="25" t="str">
        <f>IF(ISBLANK('Nomenklatur komplett'!P538),"-",'Nomenklatur komplett'!P538)</f>
        <v>-</v>
      </c>
      <c r="B538" s="17" t="str">
        <f>IF(ISBLANK('Nomenklatur komplett'!Q538),"-",'Nomenklatur komplett'!Q538)</f>
        <v>-</v>
      </c>
      <c r="C538" s="115" t="str">
        <f>IF(ISBLANK('Nomenklatur komplett'!R538),"-",'Nomenklatur komplett'!R538)</f>
        <v>-</v>
      </c>
      <c r="D538" s="59" t="str">
        <f t="shared" si="8"/>
        <v>-</v>
      </c>
    </row>
    <row r="539" spans="1:4" x14ac:dyDescent="0.2">
      <c r="A539" s="25" t="str">
        <f>IF(ISBLANK('Nomenklatur komplett'!P539),"-",'Nomenklatur komplett'!P539)</f>
        <v>-</v>
      </c>
      <c r="B539" s="17" t="str">
        <f>IF(ISBLANK('Nomenklatur komplett'!Q539),"-",'Nomenklatur komplett'!Q539)</f>
        <v>-</v>
      </c>
      <c r="C539" s="115" t="str">
        <f>IF(ISBLANK('Nomenklatur komplett'!R539),"-",'Nomenklatur komplett'!R539)</f>
        <v>-</v>
      </c>
      <c r="D539" s="59" t="str">
        <f t="shared" si="8"/>
        <v>-</v>
      </c>
    </row>
    <row r="540" spans="1:4" x14ac:dyDescent="0.2">
      <c r="A540" s="25" t="str">
        <f>IF(ISBLANK('Nomenklatur komplett'!P540),"-",'Nomenklatur komplett'!P540)</f>
        <v>-</v>
      </c>
      <c r="B540" s="17" t="str">
        <f>IF(ISBLANK('Nomenklatur komplett'!Q540),"-",'Nomenklatur komplett'!Q540)</f>
        <v>-</v>
      </c>
      <c r="C540" s="115" t="str">
        <f>IF(ISBLANK('Nomenklatur komplett'!R540),"-",'Nomenklatur komplett'!R540)</f>
        <v>-</v>
      </c>
      <c r="D540" s="59" t="str">
        <f t="shared" si="8"/>
        <v>-</v>
      </c>
    </row>
    <row r="541" spans="1:4" x14ac:dyDescent="0.2">
      <c r="A541" s="25" t="str">
        <f>IF(ISBLANK('Nomenklatur komplett'!P541),"-",'Nomenklatur komplett'!P541)</f>
        <v>-</v>
      </c>
      <c r="B541" s="17" t="str">
        <f>IF(ISBLANK('Nomenklatur komplett'!Q541),"-",'Nomenklatur komplett'!Q541)</f>
        <v>-</v>
      </c>
      <c r="C541" s="115" t="str">
        <f>IF(ISBLANK('Nomenklatur komplett'!R541),"-",'Nomenklatur komplett'!R541)</f>
        <v>-</v>
      </c>
      <c r="D541" s="59" t="str">
        <f t="shared" si="8"/>
        <v>-</v>
      </c>
    </row>
    <row r="542" spans="1:4" x14ac:dyDescent="0.2">
      <c r="A542" s="25" t="str">
        <f>IF(ISBLANK('Nomenklatur komplett'!P542),"-",'Nomenklatur komplett'!P542)</f>
        <v>-</v>
      </c>
      <c r="B542" s="17" t="str">
        <f>IF(ISBLANK('Nomenklatur komplett'!Q542),"-",'Nomenklatur komplett'!Q542)</f>
        <v>-</v>
      </c>
      <c r="C542" s="115" t="str">
        <f>IF(ISBLANK('Nomenklatur komplett'!R542),"-",'Nomenklatur komplett'!R542)</f>
        <v>-</v>
      </c>
      <c r="D542" s="59" t="str">
        <f t="shared" si="8"/>
        <v>-</v>
      </c>
    </row>
    <row r="543" spans="1:4" x14ac:dyDescent="0.2">
      <c r="A543" s="25" t="str">
        <f>IF(ISBLANK('Nomenklatur komplett'!P543),"-",'Nomenklatur komplett'!P543)</f>
        <v>-</v>
      </c>
      <c r="B543" s="17" t="str">
        <f>IF(ISBLANK('Nomenklatur komplett'!Q543),"-",'Nomenklatur komplett'!Q543)</f>
        <v>-</v>
      </c>
      <c r="C543" s="115" t="str">
        <f>IF(ISBLANK('Nomenklatur komplett'!R543),"-",'Nomenklatur komplett'!R543)</f>
        <v>-</v>
      </c>
      <c r="D543" s="59" t="str">
        <f t="shared" si="8"/>
        <v>-</v>
      </c>
    </row>
    <row r="544" spans="1:4" x14ac:dyDescent="0.2">
      <c r="A544" s="25" t="str">
        <f>IF(ISBLANK('Nomenklatur komplett'!P544),"-",'Nomenklatur komplett'!P544)</f>
        <v>-</v>
      </c>
      <c r="B544" s="17" t="str">
        <f>IF(ISBLANK('Nomenklatur komplett'!Q544),"-",'Nomenklatur komplett'!Q544)</f>
        <v>-</v>
      </c>
      <c r="C544" s="115" t="str">
        <f>IF(ISBLANK('Nomenklatur komplett'!R544),"-",'Nomenklatur komplett'!R544)</f>
        <v>-</v>
      </c>
      <c r="D544" s="59" t="str">
        <f t="shared" si="8"/>
        <v>-</v>
      </c>
    </row>
    <row r="545" spans="1:4" x14ac:dyDescent="0.2">
      <c r="A545" s="25" t="str">
        <f>IF(ISBLANK('Nomenklatur komplett'!P545),"-",'Nomenklatur komplett'!P545)</f>
        <v>-</v>
      </c>
      <c r="B545" s="17" t="str">
        <f>IF(ISBLANK('Nomenklatur komplett'!Q545),"-",'Nomenklatur komplett'!Q545)</f>
        <v>-</v>
      </c>
      <c r="C545" s="115" t="str">
        <f>IF(ISBLANK('Nomenklatur komplett'!R545),"-",'Nomenklatur komplett'!R545)</f>
        <v>-</v>
      </c>
      <c r="D545" s="59" t="str">
        <f t="shared" si="8"/>
        <v>-</v>
      </c>
    </row>
    <row r="546" spans="1:4" x14ac:dyDescent="0.2">
      <c r="A546" s="25" t="str">
        <f>IF(ISBLANK('Nomenklatur komplett'!P546),"-",'Nomenklatur komplett'!P546)</f>
        <v>-</v>
      </c>
      <c r="B546" s="17" t="str">
        <f>IF(ISBLANK('Nomenklatur komplett'!Q546),"-",'Nomenklatur komplett'!Q546)</f>
        <v>-</v>
      </c>
      <c r="C546" s="115" t="str">
        <f>IF(ISBLANK('Nomenklatur komplett'!R546),"-",'Nomenklatur komplett'!R546)</f>
        <v>-</v>
      </c>
      <c r="D546" s="59" t="str">
        <f t="shared" si="8"/>
        <v>-</v>
      </c>
    </row>
    <row r="547" spans="1:4" x14ac:dyDescent="0.2">
      <c r="A547" s="25" t="str">
        <f>IF(ISBLANK('Nomenklatur komplett'!P547),"-",'Nomenklatur komplett'!P547)</f>
        <v>-</v>
      </c>
      <c r="B547" s="17" t="str">
        <f>IF(ISBLANK('Nomenklatur komplett'!Q547),"-",'Nomenklatur komplett'!Q547)</f>
        <v>-</v>
      </c>
      <c r="C547" s="115" t="str">
        <f>IF(ISBLANK('Nomenklatur komplett'!R547),"-",'Nomenklatur komplett'!R547)</f>
        <v>-</v>
      </c>
      <c r="D547" s="59" t="str">
        <f t="shared" si="8"/>
        <v>-</v>
      </c>
    </row>
    <row r="548" spans="1:4" x14ac:dyDescent="0.2">
      <c r="A548" s="25" t="str">
        <f>IF(ISBLANK('Nomenklatur komplett'!P548),"-",'Nomenklatur komplett'!P548)</f>
        <v>-</v>
      </c>
      <c r="B548" s="17" t="str">
        <f>IF(ISBLANK('Nomenklatur komplett'!Q548),"-",'Nomenklatur komplett'!Q548)</f>
        <v>-</v>
      </c>
      <c r="C548" s="115" t="str">
        <f>IF(ISBLANK('Nomenklatur komplett'!R548),"-",'Nomenklatur komplett'!R548)</f>
        <v>-</v>
      </c>
      <c r="D548" s="59" t="str">
        <f t="shared" si="8"/>
        <v>-</v>
      </c>
    </row>
    <row r="549" spans="1:4" x14ac:dyDescent="0.2">
      <c r="A549" s="25" t="str">
        <f>IF(ISBLANK('Nomenklatur komplett'!P549),"-",'Nomenklatur komplett'!P549)</f>
        <v>-</v>
      </c>
      <c r="B549" s="17" t="str">
        <f>IF(ISBLANK('Nomenklatur komplett'!Q549),"-",'Nomenklatur komplett'!Q549)</f>
        <v>-</v>
      </c>
      <c r="C549" s="115" t="str">
        <f>IF(ISBLANK('Nomenklatur komplett'!R549),"-",'Nomenklatur komplett'!R549)</f>
        <v>-</v>
      </c>
      <c r="D549" s="59" t="str">
        <f t="shared" si="8"/>
        <v>-</v>
      </c>
    </row>
    <row r="550" spans="1:4" x14ac:dyDescent="0.2">
      <c r="A550" s="25" t="str">
        <f>IF(ISBLANK('Nomenklatur komplett'!P550),"-",'Nomenklatur komplett'!P550)</f>
        <v>-</v>
      </c>
      <c r="B550" s="17" t="str">
        <f>IF(ISBLANK('Nomenklatur komplett'!Q550),"-",'Nomenklatur komplett'!Q550)</f>
        <v>-</v>
      </c>
      <c r="C550" s="115" t="str">
        <f>IF(ISBLANK('Nomenklatur komplett'!R550),"-",'Nomenklatur komplett'!R550)</f>
        <v>-</v>
      </c>
      <c r="D550" s="59" t="str">
        <f t="shared" si="8"/>
        <v>-</v>
      </c>
    </row>
    <row r="551" spans="1:4" x14ac:dyDescent="0.2">
      <c r="A551" s="25" t="str">
        <f>IF(ISBLANK('Nomenklatur komplett'!P551),"-",'Nomenklatur komplett'!P551)</f>
        <v>-</v>
      </c>
      <c r="B551" s="17" t="str">
        <f>IF(ISBLANK('Nomenklatur komplett'!Q551),"-",'Nomenklatur komplett'!Q551)</f>
        <v>-</v>
      </c>
      <c r="C551" s="115" t="str">
        <f>IF(ISBLANK('Nomenklatur komplett'!R551),"-",'Nomenklatur komplett'!R551)</f>
        <v>-</v>
      </c>
      <c r="D551" s="59" t="str">
        <f t="shared" si="8"/>
        <v>-</v>
      </c>
    </row>
    <row r="552" spans="1:4" x14ac:dyDescent="0.2">
      <c r="A552" s="25" t="str">
        <f>IF(ISBLANK('Nomenklatur komplett'!P552),"-",'Nomenklatur komplett'!P552)</f>
        <v>-</v>
      </c>
      <c r="B552" s="17" t="str">
        <f>IF(ISBLANK('Nomenklatur komplett'!Q552),"-",'Nomenklatur komplett'!Q552)</f>
        <v>-</v>
      </c>
      <c r="C552" s="115" t="str">
        <f>IF(ISBLANK('Nomenklatur komplett'!R552),"-",'Nomenklatur komplett'!R552)</f>
        <v>-</v>
      </c>
      <c r="D552" s="59" t="str">
        <f t="shared" si="8"/>
        <v>-</v>
      </c>
    </row>
    <row r="553" spans="1:4" x14ac:dyDescent="0.2">
      <c r="A553" s="25" t="str">
        <f>IF(ISBLANK('Nomenklatur komplett'!P553),"-",'Nomenklatur komplett'!P553)</f>
        <v>-</v>
      </c>
      <c r="B553" s="17" t="str">
        <f>IF(ISBLANK('Nomenklatur komplett'!Q553),"-",'Nomenklatur komplett'!Q553)</f>
        <v>-</v>
      </c>
      <c r="C553" s="115" t="str">
        <f>IF(ISBLANK('Nomenklatur komplett'!R553),"-",'Nomenklatur komplett'!R553)</f>
        <v>-</v>
      </c>
      <c r="D553" s="59" t="str">
        <f t="shared" si="8"/>
        <v>-</v>
      </c>
    </row>
    <row r="554" spans="1:4" x14ac:dyDescent="0.2">
      <c r="A554" s="25" t="str">
        <f>IF(ISBLANK('Nomenklatur komplett'!P554),"-",'Nomenklatur komplett'!P554)</f>
        <v>-</v>
      </c>
      <c r="B554" s="17" t="str">
        <f>IF(ISBLANK('Nomenklatur komplett'!Q554),"-",'Nomenklatur komplett'!Q554)</f>
        <v>-</v>
      </c>
      <c r="C554" s="115" t="str">
        <f>IF(ISBLANK('Nomenklatur komplett'!R554),"-",'Nomenklatur komplett'!R554)</f>
        <v>-</v>
      </c>
      <c r="D554" s="59" t="str">
        <f t="shared" si="8"/>
        <v>-</v>
      </c>
    </row>
    <row r="555" spans="1:4" x14ac:dyDescent="0.2">
      <c r="A555" s="25" t="str">
        <f>IF(ISBLANK('Nomenklatur komplett'!P555),"-",'Nomenklatur komplett'!P555)</f>
        <v>-</v>
      </c>
      <c r="B555" s="17" t="str">
        <f>IF(ISBLANK('Nomenklatur komplett'!Q555),"-",'Nomenklatur komplett'!Q555)</f>
        <v>-</v>
      </c>
      <c r="C555" s="115" t="str">
        <f>IF(ISBLANK('Nomenklatur komplett'!R555),"-",'Nomenklatur komplett'!R555)</f>
        <v>-</v>
      </c>
      <c r="D555" s="59" t="str">
        <f t="shared" si="8"/>
        <v>-</v>
      </c>
    </row>
    <row r="556" spans="1:4" x14ac:dyDescent="0.2">
      <c r="A556" s="25" t="str">
        <f>IF(ISBLANK('Nomenklatur komplett'!P556),"-",'Nomenklatur komplett'!P556)</f>
        <v>-</v>
      </c>
      <c r="B556" s="17" t="str">
        <f>IF(ISBLANK('Nomenklatur komplett'!Q556),"-",'Nomenklatur komplett'!Q556)</f>
        <v>-</v>
      </c>
      <c r="C556" s="115" t="str">
        <f>IF(ISBLANK('Nomenklatur komplett'!R556),"-",'Nomenklatur komplett'!R556)</f>
        <v>-</v>
      </c>
      <c r="D556" s="59" t="str">
        <f t="shared" si="8"/>
        <v>-</v>
      </c>
    </row>
    <row r="557" spans="1:4" x14ac:dyDescent="0.2">
      <c r="A557" s="25" t="str">
        <f>IF(ISBLANK('Nomenklatur komplett'!P557),"-",'Nomenklatur komplett'!P557)</f>
        <v>-</v>
      </c>
      <c r="B557" s="17" t="str">
        <f>IF(ISBLANK('Nomenklatur komplett'!Q557),"-",'Nomenklatur komplett'!Q557)</f>
        <v>-</v>
      </c>
      <c r="C557" s="115" t="str">
        <f>IF(ISBLANK('Nomenklatur komplett'!R557),"-",'Nomenklatur komplett'!R557)</f>
        <v>-</v>
      </c>
      <c r="D557" s="59" t="str">
        <f t="shared" si="8"/>
        <v>-</v>
      </c>
    </row>
    <row r="558" spans="1:4" x14ac:dyDescent="0.2">
      <c r="A558" s="25" t="str">
        <f>IF(ISBLANK('Nomenklatur komplett'!P558),"-",'Nomenklatur komplett'!P558)</f>
        <v>-</v>
      </c>
      <c r="B558" s="17" t="str">
        <f>IF(ISBLANK('Nomenklatur komplett'!Q558),"-",'Nomenklatur komplett'!Q558)</f>
        <v>-</v>
      </c>
      <c r="C558" s="115" t="str">
        <f>IF(ISBLANK('Nomenklatur komplett'!R558),"-",'Nomenklatur komplett'!R558)</f>
        <v>-</v>
      </c>
      <c r="D558" s="59" t="str">
        <f t="shared" si="8"/>
        <v>-</v>
      </c>
    </row>
    <row r="559" spans="1:4" x14ac:dyDescent="0.2">
      <c r="A559" s="25" t="str">
        <f>IF(ISBLANK('Nomenklatur komplett'!P559),"-",'Nomenklatur komplett'!P559)</f>
        <v>-</v>
      </c>
      <c r="B559" s="17" t="str">
        <f>IF(ISBLANK('Nomenklatur komplett'!Q559),"-",'Nomenklatur komplett'!Q559)</f>
        <v>-</v>
      </c>
      <c r="C559" s="115" t="str">
        <f>IF(ISBLANK('Nomenklatur komplett'!R559),"-",'Nomenklatur komplett'!R559)</f>
        <v>-</v>
      </c>
      <c r="D559" s="59" t="str">
        <f t="shared" si="8"/>
        <v>-</v>
      </c>
    </row>
    <row r="560" spans="1:4" x14ac:dyDescent="0.2">
      <c r="A560" s="25" t="str">
        <f>IF(ISBLANK('Nomenklatur komplett'!P560),"-",'Nomenklatur komplett'!P560)</f>
        <v>-</v>
      </c>
      <c r="B560" s="17" t="str">
        <f>IF(ISBLANK('Nomenklatur komplett'!Q560),"-",'Nomenklatur komplett'!Q560)</f>
        <v>-</v>
      </c>
      <c r="C560" s="115" t="str">
        <f>IF(ISBLANK('Nomenklatur komplett'!R560),"-",'Nomenklatur komplett'!R560)</f>
        <v>-</v>
      </c>
      <c r="D560" s="59" t="str">
        <f t="shared" si="8"/>
        <v>-</v>
      </c>
    </row>
    <row r="561" spans="1:4" x14ac:dyDescent="0.2">
      <c r="A561" s="25" t="str">
        <f>IF(ISBLANK('Nomenklatur komplett'!P561),"-",'Nomenklatur komplett'!P561)</f>
        <v>-</v>
      </c>
      <c r="B561" s="17" t="str">
        <f>IF(ISBLANK('Nomenklatur komplett'!Q561),"-",'Nomenklatur komplett'!Q561)</f>
        <v>-</v>
      </c>
      <c r="C561" s="115" t="str">
        <f>IF(ISBLANK('Nomenklatur komplett'!R561),"-",'Nomenklatur komplett'!R561)</f>
        <v>-</v>
      </c>
      <c r="D561" s="59" t="str">
        <f t="shared" si="8"/>
        <v>-</v>
      </c>
    </row>
    <row r="562" spans="1:4" x14ac:dyDescent="0.2">
      <c r="A562" s="25" t="str">
        <f>IF(ISBLANK('Nomenklatur komplett'!P562),"-",'Nomenklatur komplett'!P562)</f>
        <v>-</v>
      </c>
      <c r="B562" s="17" t="str">
        <f>IF(ISBLANK('Nomenklatur komplett'!Q562),"-",'Nomenklatur komplett'!Q562)</f>
        <v>-</v>
      </c>
      <c r="C562" s="115" t="str">
        <f>IF(ISBLANK('Nomenklatur komplett'!R562),"-",'Nomenklatur komplett'!R562)</f>
        <v>-</v>
      </c>
      <c r="D562" s="59" t="str">
        <f t="shared" si="8"/>
        <v>-</v>
      </c>
    </row>
    <row r="563" spans="1:4" x14ac:dyDescent="0.2">
      <c r="A563" s="25" t="str">
        <f>IF(ISBLANK('Nomenklatur komplett'!P563),"-",'Nomenklatur komplett'!P563)</f>
        <v>-</v>
      </c>
      <c r="B563" s="17" t="str">
        <f>IF(ISBLANK('Nomenklatur komplett'!Q563),"-",'Nomenklatur komplett'!Q563)</f>
        <v>-</v>
      </c>
      <c r="C563" s="115" t="str">
        <f>IF(ISBLANK('Nomenklatur komplett'!R563),"-",'Nomenklatur komplett'!R563)</f>
        <v>-</v>
      </c>
      <c r="D563" s="59" t="str">
        <f t="shared" si="8"/>
        <v>-</v>
      </c>
    </row>
    <row r="564" spans="1:4" x14ac:dyDescent="0.2">
      <c r="A564" s="25" t="str">
        <f>IF(ISBLANK('Nomenklatur komplett'!P564),"-",'Nomenklatur komplett'!P564)</f>
        <v>-</v>
      </c>
      <c r="B564" s="17" t="str">
        <f>IF(ISBLANK('Nomenklatur komplett'!Q564),"-",'Nomenklatur komplett'!Q564)</f>
        <v>-</v>
      </c>
      <c r="C564" s="115" t="str">
        <f>IF(ISBLANK('Nomenklatur komplett'!R564),"-",'Nomenklatur komplett'!R564)</f>
        <v>-</v>
      </c>
      <c r="D564" s="59" t="str">
        <f t="shared" si="8"/>
        <v>-</v>
      </c>
    </row>
    <row r="565" spans="1:4" x14ac:dyDescent="0.2">
      <c r="A565" s="25" t="str">
        <f>IF(ISBLANK('Nomenklatur komplett'!P565),"-",'Nomenklatur komplett'!P565)</f>
        <v>-</v>
      </c>
      <c r="B565" s="17" t="str">
        <f>IF(ISBLANK('Nomenklatur komplett'!Q565),"-",'Nomenklatur komplett'!Q565)</f>
        <v>-</v>
      </c>
      <c r="C565" s="115" t="str">
        <f>IF(ISBLANK('Nomenklatur komplett'!R565),"-",'Nomenklatur komplett'!R565)</f>
        <v>-</v>
      </c>
      <c r="D565" s="59" t="str">
        <f t="shared" si="8"/>
        <v>-</v>
      </c>
    </row>
    <row r="566" spans="1:4" x14ac:dyDescent="0.2">
      <c r="A566" s="25" t="str">
        <f>IF(ISBLANK('Nomenklatur komplett'!P566),"-",'Nomenklatur komplett'!P566)</f>
        <v>-</v>
      </c>
      <c r="B566" s="17" t="str">
        <f>IF(ISBLANK('Nomenklatur komplett'!Q566),"-",'Nomenklatur komplett'!Q566)</f>
        <v>-</v>
      </c>
      <c r="C566" s="115" t="str">
        <f>IF(ISBLANK('Nomenklatur komplett'!R566),"-",'Nomenklatur komplett'!R566)</f>
        <v>-</v>
      </c>
      <c r="D566" s="59" t="str">
        <f t="shared" si="8"/>
        <v>-</v>
      </c>
    </row>
    <row r="567" spans="1:4" x14ac:dyDescent="0.2">
      <c r="A567" s="25" t="str">
        <f>IF(ISBLANK('Nomenklatur komplett'!P567),"-",'Nomenklatur komplett'!P567)</f>
        <v>-</v>
      </c>
      <c r="B567" s="17" t="str">
        <f>IF(ISBLANK('Nomenklatur komplett'!Q567),"-",'Nomenklatur komplett'!Q567)</f>
        <v>-</v>
      </c>
      <c r="C567" s="115" t="str">
        <f>IF(ISBLANK('Nomenklatur komplett'!R567),"-",'Nomenklatur komplett'!R567)</f>
        <v>-</v>
      </c>
      <c r="D567" s="59" t="str">
        <f t="shared" si="8"/>
        <v>-</v>
      </c>
    </row>
    <row r="568" spans="1:4" x14ac:dyDescent="0.2">
      <c r="A568" s="25" t="str">
        <f>IF(ISBLANK('Nomenklatur komplett'!P568),"-",'Nomenklatur komplett'!P568)</f>
        <v>-</v>
      </c>
      <c r="B568" s="17" t="str">
        <f>IF(ISBLANK('Nomenklatur komplett'!Q568),"-",'Nomenklatur komplett'!Q568)</f>
        <v>-</v>
      </c>
      <c r="C568" s="115" t="str">
        <f>IF(ISBLANK('Nomenklatur komplett'!R568),"-",'Nomenklatur komplett'!R568)</f>
        <v>-</v>
      </c>
      <c r="D568" s="59" t="str">
        <f t="shared" si="8"/>
        <v>-</v>
      </c>
    </row>
    <row r="569" spans="1:4" x14ac:dyDescent="0.2">
      <c r="A569" s="25" t="str">
        <f>IF(ISBLANK('Nomenklatur komplett'!P569),"-",'Nomenklatur komplett'!P569)</f>
        <v>-</v>
      </c>
      <c r="B569" s="17" t="str">
        <f>IF(ISBLANK('Nomenklatur komplett'!Q569),"-",'Nomenklatur komplett'!Q569)</f>
        <v>-</v>
      </c>
      <c r="C569" s="115" t="str">
        <f>IF(ISBLANK('Nomenklatur komplett'!R569),"-",'Nomenklatur komplett'!R569)</f>
        <v>-</v>
      </c>
      <c r="D569" s="59" t="str">
        <f t="shared" si="8"/>
        <v>-</v>
      </c>
    </row>
    <row r="570" spans="1:4" x14ac:dyDescent="0.2">
      <c r="A570" s="25" t="str">
        <f>IF(ISBLANK('Nomenklatur komplett'!P570),"-",'Nomenklatur komplett'!P570)</f>
        <v>-</v>
      </c>
      <c r="B570" s="17" t="str">
        <f>IF(ISBLANK('Nomenklatur komplett'!Q570),"-",'Nomenklatur komplett'!Q570)</f>
        <v>-</v>
      </c>
      <c r="C570" s="115" t="str">
        <f>IF(ISBLANK('Nomenklatur komplett'!R570),"-",'Nomenklatur komplett'!R570)</f>
        <v>-</v>
      </c>
      <c r="D570" s="59" t="str">
        <f t="shared" si="8"/>
        <v>-</v>
      </c>
    </row>
    <row r="571" spans="1:4" x14ac:dyDescent="0.2">
      <c r="A571" s="25" t="str">
        <f>IF(ISBLANK('Nomenklatur komplett'!P571),"-",'Nomenklatur komplett'!P571)</f>
        <v>-</v>
      </c>
      <c r="B571" s="17" t="str">
        <f>IF(ISBLANK('Nomenklatur komplett'!Q571),"-",'Nomenklatur komplett'!Q571)</f>
        <v>-</v>
      </c>
      <c r="C571" s="115" t="str">
        <f>IF(ISBLANK('Nomenklatur komplett'!R571),"-",'Nomenklatur komplett'!R571)</f>
        <v>-</v>
      </c>
      <c r="D571" s="59" t="str">
        <f t="shared" si="8"/>
        <v>-</v>
      </c>
    </row>
    <row r="572" spans="1:4" x14ac:dyDescent="0.2">
      <c r="A572" s="25" t="str">
        <f>IF(ISBLANK('Nomenklatur komplett'!P572),"-",'Nomenklatur komplett'!P572)</f>
        <v>-</v>
      </c>
      <c r="B572" s="17" t="str">
        <f>IF(ISBLANK('Nomenklatur komplett'!Q572),"-",'Nomenklatur komplett'!Q572)</f>
        <v>-</v>
      </c>
      <c r="C572" s="115" t="str">
        <f>IF(ISBLANK('Nomenklatur komplett'!R572),"-",'Nomenklatur komplett'!R572)</f>
        <v>-</v>
      </c>
      <c r="D572" s="59" t="str">
        <f t="shared" si="8"/>
        <v>-</v>
      </c>
    </row>
    <row r="573" spans="1:4" x14ac:dyDescent="0.2">
      <c r="A573" s="25" t="str">
        <f>IF(ISBLANK('Nomenklatur komplett'!P573),"-",'Nomenklatur komplett'!P573)</f>
        <v>-</v>
      </c>
      <c r="B573" s="17" t="str">
        <f>IF(ISBLANK('Nomenklatur komplett'!Q573),"-",'Nomenklatur komplett'!Q573)</f>
        <v>-</v>
      </c>
      <c r="C573" s="115" t="str">
        <f>IF(ISBLANK('Nomenklatur komplett'!R573),"-",'Nomenklatur komplett'!R573)</f>
        <v>-</v>
      </c>
      <c r="D573" s="59" t="str">
        <f t="shared" si="8"/>
        <v>-</v>
      </c>
    </row>
    <row r="574" spans="1:4" x14ac:dyDescent="0.2">
      <c r="A574" s="25" t="str">
        <f>IF(ISBLANK('Nomenklatur komplett'!P574),"-",'Nomenklatur komplett'!P574)</f>
        <v>-</v>
      </c>
      <c r="B574" s="17" t="str">
        <f>IF(ISBLANK('Nomenklatur komplett'!Q574),"-",'Nomenklatur komplett'!Q574)</f>
        <v>-</v>
      </c>
      <c r="C574" s="115" t="str">
        <f>IF(ISBLANK('Nomenklatur komplett'!R574),"-",'Nomenklatur komplett'!R574)</f>
        <v>-</v>
      </c>
      <c r="D574" s="59" t="str">
        <f t="shared" si="8"/>
        <v>-</v>
      </c>
    </row>
    <row r="575" spans="1:4" x14ac:dyDescent="0.2">
      <c r="A575" s="25" t="str">
        <f>IF(ISBLANK('Nomenklatur komplett'!P575),"-",'Nomenklatur komplett'!P575)</f>
        <v>-</v>
      </c>
      <c r="B575" s="17" t="str">
        <f>IF(ISBLANK('Nomenklatur komplett'!Q575),"-",'Nomenklatur komplett'!Q575)</f>
        <v>-</v>
      </c>
      <c r="C575" s="115" t="str">
        <f>IF(ISBLANK('Nomenklatur komplett'!R575),"-",'Nomenklatur komplett'!R575)</f>
        <v>-</v>
      </c>
      <c r="D575" s="59" t="str">
        <f t="shared" si="8"/>
        <v>-</v>
      </c>
    </row>
    <row r="576" spans="1:4" x14ac:dyDescent="0.2">
      <c r="A576" s="25" t="str">
        <f>IF(ISBLANK('Nomenklatur komplett'!P576),"-",'Nomenklatur komplett'!P576)</f>
        <v>-</v>
      </c>
      <c r="B576" s="17" t="str">
        <f>IF(ISBLANK('Nomenklatur komplett'!Q576),"-",'Nomenklatur komplett'!Q576)</f>
        <v>-</v>
      </c>
      <c r="C576" s="115" t="str">
        <f>IF(ISBLANK('Nomenklatur komplett'!R576),"-",'Nomenklatur komplett'!R576)</f>
        <v>-</v>
      </c>
      <c r="D576" s="59" t="str">
        <f t="shared" si="8"/>
        <v>-</v>
      </c>
    </row>
    <row r="577" spans="1:4" x14ac:dyDescent="0.2">
      <c r="A577" s="25" t="str">
        <f>IF(ISBLANK('Nomenklatur komplett'!P577),"-",'Nomenklatur komplett'!P577)</f>
        <v>-</v>
      </c>
      <c r="B577" s="17" t="str">
        <f>IF(ISBLANK('Nomenklatur komplett'!Q577),"-",'Nomenklatur komplett'!Q577)</f>
        <v>-</v>
      </c>
      <c r="C577" s="115" t="str">
        <f>IF(ISBLANK('Nomenklatur komplett'!R577),"-",'Nomenklatur komplett'!R577)</f>
        <v>-</v>
      </c>
      <c r="D577" s="59" t="str">
        <f t="shared" si="8"/>
        <v>-</v>
      </c>
    </row>
    <row r="578" spans="1:4" x14ac:dyDescent="0.2">
      <c r="A578" s="25" t="str">
        <f>IF(ISBLANK('Nomenklatur komplett'!P578),"-",'Nomenklatur komplett'!P578)</f>
        <v>-</v>
      </c>
      <c r="B578" s="17" t="str">
        <f>IF(ISBLANK('Nomenklatur komplett'!Q578),"-",'Nomenklatur komplett'!Q578)</f>
        <v>-</v>
      </c>
      <c r="C578" s="115" t="str">
        <f>IF(ISBLANK('Nomenklatur komplett'!R578),"-",'Nomenklatur komplett'!R578)</f>
        <v>-</v>
      </c>
      <c r="D578" s="59" t="str">
        <f t="shared" si="8"/>
        <v>-</v>
      </c>
    </row>
    <row r="579" spans="1:4" x14ac:dyDescent="0.2">
      <c r="A579" s="25" t="str">
        <f>IF(ISBLANK('Nomenklatur komplett'!P579),"-",'Nomenklatur komplett'!P579)</f>
        <v>-</v>
      </c>
      <c r="B579" s="17" t="str">
        <f>IF(ISBLANK('Nomenklatur komplett'!Q579),"-",'Nomenklatur komplett'!Q579)</f>
        <v>-</v>
      </c>
      <c r="C579" s="115" t="str">
        <f>IF(ISBLANK('Nomenklatur komplett'!R579),"-",'Nomenklatur komplett'!R579)</f>
        <v>-</v>
      </c>
      <c r="D579" s="59" t="str">
        <f t="shared" si="8"/>
        <v>-</v>
      </c>
    </row>
    <row r="580" spans="1:4" x14ac:dyDescent="0.2">
      <c r="A580" s="25" t="str">
        <f>IF(ISBLANK('Nomenklatur komplett'!P580),"-",'Nomenklatur komplett'!P580)</f>
        <v>-</v>
      </c>
      <c r="B580" s="17" t="str">
        <f>IF(ISBLANK('Nomenklatur komplett'!Q580),"-",'Nomenklatur komplett'!Q580)</f>
        <v>-</v>
      </c>
      <c r="C580" s="115" t="str">
        <f>IF(ISBLANK('Nomenklatur komplett'!R580),"-",'Nomenklatur komplett'!R580)</f>
        <v>-</v>
      </c>
      <c r="D580" s="59" t="str">
        <f t="shared" si="8"/>
        <v>-</v>
      </c>
    </row>
    <row r="581" spans="1:4" x14ac:dyDescent="0.2">
      <c r="A581" s="25" t="str">
        <f>IF(ISBLANK('Nomenklatur komplett'!P581),"-",'Nomenklatur komplett'!P581)</f>
        <v>-</v>
      </c>
      <c r="B581" s="17" t="str">
        <f>IF(ISBLANK('Nomenklatur komplett'!Q581),"-",'Nomenklatur komplett'!Q581)</f>
        <v>-</v>
      </c>
      <c r="C581" s="115" t="str">
        <f>IF(ISBLANK('Nomenklatur komplett'!R581),"-",'Nomenklatur komplett'!R581)</f>
        <v>-</v>
      </c>
      <c r="D581" s="59" t="str">
        <f t="shared" ref="D581:D644" si="9">IF(B581="-",B581,TRIM(C581)&amp; " (" &amp;B581&amp;")")</f>
        <v>-</v>
      </c>
    </row>
    <row r="582" spans="1:4" x14ac:dyDescent="0.2">
      <c r="A582" s="25" t="str">
        <f>IF(ISBLANK('Nomenklatur komplett'!P582),"-",'Nomenklatur komplett'!P582)</f>
        <v>-</v>
      </c>
      <c r="B582" s="17" t="str">
        <f>IF(ISBLANK('Nomenklatur komplett'!Q582),"-",'Nomenklatur komplett'!Q582)</f>
        <v>-</v>
      </c>
      <c r="C582" s="115" t="str">
        <f>IF(ISBLANK('Nomenklatur komplett'!R582),"-",'Nomenklatur komplett'!R582)</f>
        <v>-</v>
      </c>
      <c r="D582" s="59" t="str">
        <f t="shared" si="9"/>
        <v>-</v>
      </c>
    </row>
    <row r="583" spans="1:4" x14ac:dyDescent="0.2">
      <c r="A583" s="25" t="str">
        <f>IF(ISBLANK('Nomenklatur komplett'!P583),"-",'Nomenklatur komplett'!P583)</f>
        <v>-</v>
      </c>
      <c r="B583" s="17" t="str">
        <f>IF(ISBLANK('Nomenklatur komplett'!Q583),"-",'Nomenklatur komplett'!Q583)</f>
        <v>-</v>
      </c>
      <c r="C583" s="115" t="str">
        <f>IF(ISBLANK('Nomenklatur komplett'!R583),"-",'Nomenklatur komplett'!R583)</f>
        <v>-</v>
      </c>
      <c r="D583" s="59" t="str">
        <f t="shared" si="9"/>
        <v>-</v>
      </c>
    </row>
    <row r="584" spans="1:4" x14ac:dyDescent="0.2">
      <c r="A584" s="25" t="str">
        <f>IF(ISBLANK('Nomenklatur komplett'!P584),"-",'Nomenklatur komplett'!P584)</f>
        <v>-</v>
      </c>
      <c r="B584" s="17" t="str">
        <f>IF(ISBLANK('Nomenklatur komplett'!Q584),"-",'Nomenklatur komplett'!Q584)</f>
        <v>-</v>
      </c>
      <c r="C584" s="115" t="str">
        <f>IF(ISBLANK('Nomenklatur komplett'!R584),"-",'Nomenklatur komplett'!R584)</f>
        <v>-</v>
      </c>
      <c r="D584" s="59" t="str">
        <f t="shared" si="9"/>
        <v>-</v>
      </c>
    </row>
    <row r="585" spans="1:4" x14ac:dyDescent="0.2">
      <c r="A585" s="25" t="str">
        <f>IF(ISBLANK('Nomenklatur komplett'!P585),"-",'Nomenklatur komplett'!P585)</f>
        <v>-</v>
      </c>
      <c r="B585" s="17" t="str">
        <f>IF(ISBLANK('Nomenklatur komplett'!Q585),"-",'Nomenklatur komplett'!Q585)</f>
        <v>-</v>
      </c>
      <c r="C585" s="115" t="str">
        <f>IF(ISBLANK('Nomenklatur komplett'!R585),"-",'Nomenklatur komplett'!R585)</f>
        <v>-</v>
      </c>
      <c r="D585" s="59" t="str">
        <f t="shared" si="9"/>
        <v>-</v>
      </c>
    </row>
    <row r="586" spans="1:4" x14ac:dyDescent="0.2">
      <c r="A586" s="25" t="str">
        <f>IF(ISBLANK('Nomenklatur komplett'!P586),"-",'Nomenklatur komplett'!P586)</f>
        <v>-</v>
      </c>
      <c r="B586" s="17" t="str">
        <f>IF(ISBLANK('Nomenklatur komplett'!Q586),"-",'Nomenklatur komplett'!Q586)</f>
        <v>-</v>
      </c>
      <c r="C586" s="115" t="str">
        <f>IF(ISBLANK('Nomenklatur komplett'!R586),"-",'Nomenklatur komplett'!R586)</f>
        <v>-</v>
      </c>
      <c r="D586" s="59" t="str">
        <f t="shared" si="9"/>
        <v>-</v>
      </c>
    </row>
    <row r="587" spans="1:4" x14ac:dyDescent="0.2">
      <c r="A587" s="25" t="str">
        <f>IF(ISBLANK('Nomenklatur komplett'!P587),"-",'Nomenklatur komplett'!P587)</f>
        <v>-</v>
      </c>
      <c r="B587" s="17" t="str">
        <f>IF(ISBLANK('Nomenklatur komplett'!Q587),"-",'Nomenklatur komplett'!Q587)</f>
        <v>-</v>
      </c>
      <c r="C587" s="115" t="str">
        <f>IF(ISBLANK('Nomenklatur komplett'!R587),"-",'Nomenklatur komplett'!R587)</f>
        <v>-</v>
      </c>
      <c r="D587" s="59" t="str">
        <f t="shared" si="9"/>
        <v>-</v>
      </c>
    </row>
    <row r="588" spans="1:4" x14ac:dyDescent="0.2">
      <c r="A588" s="25" t="str">
        <f>IF(ISBLANK('Nomenklatur komplett'!P588),"-",'Nomenklatur komplett'!P588)</f>
        <v>-</v>
      </c>
      <c r="B588" s="17" t="str">
        <f>IF(ISBLANK('Nomenklatur komplett'!Q588),"-",'Nomenklatur komplett'!Q588)</f>
        <v>-</v>
      </c>
      <c r="C588" s="115" t="str">
        <f>IF(ISBLANK('Nomenklatur komplett'!R588),"-",'Nomenklatur komplett'!R588)</f>
        <v>-</v>
      </c>
      <c r="D588" s="59" t="str">
        <f t="shared" si="9"/>
        <v>-</v>
      </c>
    </row>
    <row r="589" spans="1:4" x14ac:dyDescent="0.2">
      <c r="A589" s="25" t="str">
        <f>IF(ISBLANK('Nomenklatur komplett'!P589),"-",'Nomenklatur komplett'!P589)</f>
        <v>-</v>
      </c>
      <c r="B589" s="17" t="str">
        <f>IF(ISBLANK('Nomenklatur komplett'!Q589),"-",'Nomenklatur komplett'!Q589)</f>
        <v>-</v>
      </c>
      <c r="C589" s="115" t="str">
        <f>IF(ISBLANK('Nomenklatur komplett'!R589),"-",'Nomenklatur komplett'!R589)</f>
        <v>-</v>
      </c>
      <c r="D589" s="59" t="str">
        <f t="shared" si="9"/>
        <v>-</v>
      </c>
    </row>
    <row r="590" spans="1:4" x14ac:dyDescent="0.2">
      <c r="A590" s="25" t="str">
        <f>IF(ISBLANK('Nomenklatur komplett'!P590),"-",'Nomenklatur komplett'!P590)</f>
        <v>-</v>
      </c>
      <c r="B590" s="17" t="str">
        <f>IF(ISBLANK('Nomenklatur komplett'!Q590),"-",'Nomenklatur komplett'!Q590)</f>
        <v>-</v>
      </c>
      <c r="C590" s="115" t="str">
        <f>IF(ISBLANK('Nomenklatur komplett'!R590),"-",'Nomenklatur komplett'!R590)</f>
        <v>-</v>
      </c>
      <c r="D590" s="59" t="str">
        <f t="shared" si="9"/>
        <v>-</v>
      </c>
    </row>
    <row r="591" spans="1:4" x14ac:dyDescent="0.2">
      <c r="A591" s="25" t="str">
        <f>IF(ISBLANK('Nomenklatur komplett'!P591),"-",'Nomenklatur komplett'!P591)</f>
        <v>-</v>
      </c>
      <c r="B591" s="17" t="str">
        <f>IF(ISBLANK('Nomenklatur komplett'!Q591),"-",'Nomenklatur komplett'!Q591)</f>
        <v>-</v>
      </c>
      <c r="C591" s="115" t="str">
        <f>IF(ISBLANK('Nomenklatur komplett'!R591),"-",'Nomenklatur komplett'!R591)</f>
        <v>-</v>
      </c>
      <c r="D591" s="59" t="str">
        <f t="shared" si="9"/>
        <v>-</v>
      </c>
    </row>
    <row r="592" spans="1:4" x14ac:dyDescent="0.2">
      <c r="A592" s="25" t="str">
        <f>IF(ISBLANK('Nomenklatur komplett'!P592),"-",'Nomenklatur komplett'!P592)</f>
        <v>-</v>
      </c>
      <c r="B592" s="17" t="str">
        <f>IF(ISBLANK('Nomenklatur komplett'!Q592),"-",'Nomenklatur komplett'!Q592)</f>
        <v>-</v>
      </c>
      <c r="C592" s="115" t="str">
        <f>IF(ISBLANK('Nomenklatur komplett'!R592),"-",'Nomenklatur komplett'!R592)</f>
        <v>-</v>
      </c>
      <c r="D592" s="59" t="str">
        <f t="shared" si="9"/>
        <v>-</v>
      </c>
    </row>
    <row r="593" spans="1:4" x14ac:dyDescent="0.2">
      <c r="A593" s="25" t="str">
        <f>IF(ISBLANK('Nomenklatur komplett'!P593),"-",'Nomenklatur komplett'!P593)</f>
        <v>-</v>
      </c>
      <c r="B593" s="17" t="str">
        <f>IF(ISBLANK('Nomenklatur komplett'!Q593),"-",'Nomenklatur komplett'!Q593)</f>
        <v>-</v>
      </c>
      <c r="C593" s="115" t="str">
        <f>IF(ISBLANK('Nomenklatur komplett'!R593),"-",'Nomenklatur komplett'!R593)</f>
        <v>-</v>
      </c>
      <c r="D593" s="59" t="str">
        <f t="shared" si="9"/>
        <v>-</v>
      </c>
    </row>
    <row r="594" spans="1:4" x14ac:dyDescent="0.2">
      <c r="A594" s="25" t="str">
        <f>IF(ISBLANK('Nomenklatur komplett'!P594),"-",'Nomenklatur komplett'!P594)</f>
        <v>-</v>
      </c>
      <c r="B594" s="17" t="str">
        <f>IF(ISBLANK('Nomenklatur komplett'!Q594),"-",'Nomenklatur komplett'!Q594)</f>
        <v>-</v>
      </c>
      <c r="C594" s="115" t="str">
        <f>IF(ISBLANK('Nomenklatur komplett'!R594),"-",'Nomenklatur komplett'!R594)</f>
        <v>-</v>
      </c>
      <c r="D594" s="59" t="str">
        <f t="shared" si="9"/>
        <v>-</v>
      </c>
    </row>
    <row r="595" spans="1:4" x14ac:dyDescent="0.2">
      <c r="A595" s="25" t="str">
        <f>IF(ISBLANK('Nomenklatur komplett'!P595),"-",'Nomenklatur komplett'!P595)</f>
        <v>-</v>
      </c>
      <c r="B595" s="17" t="str">
        <f>IF(ISBLANK('Nomenklatur komplett'!Q595),"-",'Nomenklatur komplett'!Q595)</f>
        <v>-</v>
      </c>
      <c r="C595" s="115" t="str">
        <f>IF(ISBLANK('Nomenklatur komplett'!R595),"-",'Nomenklatur komplett'!R595)</f>
        <v>-</v>
      </c>
      <c r="D595" s="59" t="str">
        <f t="shared" si="9"/>
        <v>-</v>
      </c>
    </row>
    <row r="596" spans="1:4" x14ac:dyDescent="0.2">
      <c r="A596" s="25" t="str">
        <f>IF(ISBLANK('Nomenklatur komplett'!P596),"-",'Nomenklatur komplett'!P596)</f>
        <v>-</v>
      </c>
      <c r="B596" s="17" t="str">
        <f>IF(ISBLANK('Nomenklatur komplett'!Q596),"-",'Nomenklatur komplett'!Q596)</f>
        <v>-</v>
      </c>
      <c r="C596" s="115" t="str">
        <f>IF(ISBLANK('Nomenklatur komplett'!R596),"-",'Nomenklatur komplett'!R596)</f>
        <v>-</v>
      </c>
      <c r="D596" s="59" t="str">
        <f t="shared" si="9"/>
        <v>-</v>
      </c>
    </row>
    <row r="597" spans="1:4" x14ac:dyDescent="0.2">
      <c r="A597" s="25" t="str">
        <f>IF(ISBLANK('Nomenklatur komplett'!P597),"-",'Nomenklatur komplett'!P597)</f>
        <v>-</v>
      </c>
      <c r="B597" s="17" t="str">
        <f>IF(ISBLANK('Nomenklatur komplett'!Q597),"-",'Nomenklatur komplett'!Q597)</f>
        <v>-</v>
      </c>
      <c r="C597" s="115" t="str">
        <f>IF(ISBLANK('Nomenklatur komplett'!R597),"-",'Nomenklatur komplett'!R597)</f>
        <v>-</v>
      </c>
      <c r="D597" s="59" t="str">
        <f t="shared" si="9"/>
        <v>-</v>
      </c>
    </row>
    <row r="598" spans="1:4" x14ac:dyDescent="0.2">
      <c r="A598" s="25" t="str">
        <f>IF(ISBLANK('Nomenklatur komplett'!P598),"-",'Nomenklatur komplett'!P598)</f>
        <v>-</v>
      </c>
      <c r="B598" s="17" t="str">
        <f>IF(ISBLANK('Nomenklatur komplett'!Q598),"-",'Nomenklatur komplett'!Q598)</f>
        <v>-</v>
      </c>
      <c r="C598" s="115" t="str">
        <f>IF(ISBLANK('Nomenklatur komplett'!R598),"-",'Nomenklatur komplett'!R598)</f>
        <v>-</v>
      </c>
      <c r="D598" s="59" t="str">
        <f t="shared" si="9"/>
        <v>-</v>
      </c>
    </row>
    <row r="599" spans="1:4" x14ac:dyDescent="0.2">
      <c r="A599" s="25" t="str">
        <f>IF(ISBLANK('Nomenklatur komplett'!P599),"-",'Nomenklatur komplett'!P599)</f>
        <v>-</v>
      </c>
      <c r="B599" s="17" t="str">
        <f>IF(ISBLANK('Nomenklatur komplett'!Q599),"-",'Nomenklatur komplett'!Q599)</f>
        <v>-</v>
      </c>
      <c r="C599" s="115" t="str">
        <f>IF(ISBLANK('Nomenklatur komplett'!R599),"-",'Nomenklatur komplett'!R599)</f>
        <v>-</v>
      </c>
      <c r="D599" s="59" t="str">
        <f t="shared" si="9"/>
        <v>-</v>
      </c>
    </row>
    <row r="600" spans="1:4" x14ac:dyDescent="0.2">
      <c r="A600" s="25" t="str">
        <f>IF(ISBLANK('Nomenklatur komplett'!P600),"-",'Nomenklatur komplett'!P600)</f>
        <v>-</v>
      </c>
      <c r="B600" s="17" t="str">
        <f>IF(ISBLANK('Nomenklatur komplett'!Q600),"-",'Nomenklatur komplett'!Q600)</f>
        <v>-</v>
      </c>
      <c r="C600" s="115" t="str">
        <f>IF(ISBLANK('Nomenklatur komplett'!R600),"-",'Nomenklatur komplett'!R600)</f>
        <v>-</v>
      </c>
      <c r="D600" s="59" t="str">
        <f t="shared" si="9"/>
        <v>-</v>
      </c>
    </row>
    <row r="601" spans="1:4" x14ac:dyDescent="0.2">
      <c r="A601" s="25" t="str">
        <f>IF(ISBLANK('Nomenklatur komplett'!P601),"-",'Nomenklatur komplett'!P601)</f>
        <v>-</v>
      </c>
      <c r="B601" s="17" t="str">
        <f>IF(ISBLANK('Nomenklatur komplett'!Q601),"-",'Nomenklatur komplett'!Q601)</f>
        <v>-</v>
      </c>
      <c r="C601" s="115" t="str">
        <f>IF(ISBLANK('Nomenklatur komplett'!R601),"-",'Nomenklatur komplett'!R601)</f>
        <v>-</v>
      </c>
      <c r="D601" s="59" t="str">
        <f t="shared" si="9"/>
        <v>-</v>
      </c>
    </row>
    <row r="602" spans="1:4" x14ac:dyDescent="0.2">
      <c r="A602" s="25" t="str">
        <f>IF(ISBLANK('Nomenklatur komplett'!P602),"-",'Nomenklatur komplett'!P602)</f>
        <v>-</v>
      </c>
      <c r="B602" s="17" t="str">
        <f>IF(ISBLANK('Nomenklatur komplett'!Q602),"-",'Nomenklatur komplett'!Q602)</f>
        <v>-</v>
      </c>
      <c r="C602" s="115" t="str">
        <f>IF(ISBLANK('Nomenklatur komplett'!R602),"-",'Nomenklatur komplett'!R602)</f>
        <v>-</v>
      </c>
      <c r="D602" s="59" t="str">
        <f t="shared" si="9"/>
        <v>-</v>
      </c>
    </row>
    <row r="603" spans="1:4" x14ac:dyDescent="0.2">
      <c r="A603" s="25" t="str">
        <f>IF(ISBLANK('Nomenklatur komplett'!P603),"-",'Nomenklatur komplett'!P603)</f>
        <v>-</v>
      </c>
      <c r="B603" s="17" t="str">
        <f>IF(ISBLANK('Nomenklatur komplett'!Q603),"-",'Nomenklatur komplett'!Q603)</f>
        <v>-</v>
      </c>
      <c r="C603" s="115" t="str">
        <f>IF(ISBLANK('Nomenklatur komplett'!R603),"-",'Nomenklatur komplett'!R603)</f>
        <v>-</v>
      </c>
      <c r="D603" s="59" t="str">
        <f t="shared" si="9"/>
        <v>-</v>
      </c>
    </row>
    <row r="604" spans="1:4" x14ac:dyDescent="0.2">
      <c r="A604" s="25" t="str">
        <f>IF(ISBLANK('Nomenklatur komplett'!P604),"-",'Nomenklatur komplett'!P604)</f>
        <v>-</v>
      </c>
      <c r="B604" s="17" t="str">
        <f>IF(ISBLANK('Nomenklatur komplett'!Q604),"-",'Nomenklatur komplett'!Q604)</f>
        <v>-</v>
      </c>
      <c r="C604" s="115" t="str">
        <f>IF(ISBLANK('Nomenklatur komplett'!R604),"-",'Nomenklatur komplett'!R604)</f>
        <v>-</v>
      </c>
      <c r="D604" s="59" t="str">
        <f t="shared" si="9"/>
        <v>-</v>
      </c>
    </row>
    <row r="605" spans="1:4" x14ac:dyDescent="0.2">
      <c r="A605" s="25" t="str">
        <f>IF(ISBLANK('Nomenklatur komplett'!P605),"-",'Nomenklatur komplett'!P605)</f>
        <v>-</v>
      </c>
      <c r="B605" s="17" t="str">
        <f>IF(ISBLANK('Nomenklatur komplett'!Q605),"-",'Nomenklatur komplett'!Q605)</f>
        <v>-</v>
      </c>
      <c r="C605" s="115" t="str">
        <f>IF(ISBLANK('Nomenklatur komplett'!R605),"-",'Nomenklatur komplett'!R605)</f>
        <v>-</v>
      </c>
      <c r="D605" s="59" t="str">
        <f t="shared" si="9"/>
        <v>-</v>
      </c>
    </row>
    <row r="606" spans="1:4" x14ac:dyDescent="0.2">
      <c r="A606" s="25" t="str">
        <f>IF(ISBLANK('Nomenklatur komplett'!P606),"-",'Nomenklatur komplett'!P606)</f>
        <v>-</v>
      </c>
      <c r="B606" s="17" t="str">
        <f>IF(ISBLANK('Nomenklatur komplett'!Q606),"-",'Nomenklatur komplett'!Q606)</f>
        <v>-</v>
      </c>
      <c r="C606" s="115" t="str">
        <f>IF(ISBLANK('Nomenklatur komplett'!R606),"-",'Nomenklatur komplett'!R606)</f>
        <v>-</v>
      </c>
      <c r="D606" s="59" t="str">
        <f t="shared" si="9"/>
        <v>-</v>
      </c>
    </row>
    <row r="607" spans="1:4" x14ac:dyDescent="0.2">
      <c r="A607" s="25" t="str">
        <f>IF(ISBLANK('Nomenklatur komplett'!P607),"-",'Nomenklatur komplett'!P607)</f>
        <v>-</v>
      </c>
      <c r="B607" s="17" t="str">
        <f>IF(ISBLANK('Nomenklatur komplett'!Q607),"-",'Nomenklatur komplett'!Q607)</f>
        <v>-</v>
      </c>
      <c r="C607" s="115" t="str">
        <f>IF(ISBLANK('Nomenklatur komplett'!R607),"-",'Nomenklatur komplett'!R607)</f>
        <v>-</v>
      </c>
      <c r="D607" s="59" t="str">
        <f t="shared" si="9"/>
        <v>-</v>
      </c>
    </row>
    <row r="608" spans="1:4" x14ac:dyDescent="0.2">
      <c r="A608" s="25" t="str">
        <f>IF(ISBLANK('Nomenklatur komplett'!P608),"-",'Nomenklatur komplett'!P608)</f>
        <v>-</v>
      </c>
      <c r="B608" s="17" t="str">
        <f>IF(ISBLANK('Nomenklatur komplett'!Q608),"-",'Nomenklatur komplett'!Q608)</f>
        <v>-</v>
      </c>
      <c r="C608" s="115" t="str">
        <f>IF(ISBLANK('Nomenklatur komplett'!R608),"-",'Nomenklatur komplett'!R608)</f>
        <v>-</v>
      </c>
      <c r="D608" s="59" t="str">
        <f t="shared" si="9"/>
        <v>-</v>
      </c>
    </row>
    <row r="609" spans="1:4" x14ac:dyDescent="0.2">
      <c r="A609" s="25" t="str">
        <f>IF(ISBLANK('Nomenklatur komplett'!P609),"-",'Nomenklatur komplett'!P609)</f>
        <v>-</v>
      </c>
      <c r="B609" s="17" t="str">
        <f>IF(ISBLANK('Nomenklatur komplett'!Q609),"-",'Nomenklatur komplett'!Q609)</f>
        <v>-</v>
      </c>
      <c r="C609" s="115" t="str">
        <f>IF(ISBLANK('Nomenklatur komplett'!R609),"-",'Nomenklatur komplett'!R609)</f>
        <v>-</v>
      </c>
      <c r="D609" s="59" t="str">
        <f t="shared" si="9"/>
        <v>-</v>
      </c>
    </row>
    <row r="610" spans="1:4" x14ac:dyDescent="0.2">
      <c r="A610" s="25" t="str">
        <f>IF(ISBLANK('Nomenklatur komplett'!P610),"-",'Nomenklatur komplett'!P610)</f>
        <v>-</v>
      </c>
      <c r="B610" s="17" t="str">
        <f>IF(ISBLANK('Nomenklatur komplett'!Q610),"-",'Nomenklatur komplett'!Q610)</f>
        <v>-</v>
      </c>
      <c r="C610" s="115" t="str">
        <f>IF(ISBLANK('Nomenklatur komplett'!R610),"-",'Nomenklatur komplett'!R610)</f>
        <v>-</v>
      </c>
      <c r="D610" s="59" t="str">
        <f t="shared" si="9"/>
        <v>-</v>
      </c>
    </row>
    <row r="611" spans="1:4" x14ac:dyDescent="0.2">
      <c r="A611" s="25" t="str">
        <f>IF(ISBLANK('Nomenklatur komplett'!P611),"-",'Nomenklatur komplett'!P611)</f>
        <v>-</v>
      </c>
      <c r="B611" s="17" t="str">
        <f>IF(ISBLANK('Nomenklatur komplett'!Q611),"-",'Nomenklatur komplett'!Q611)</f>
        <v>-</v>
      </c>
      <c r="C611" s="115" t="str">
        <f>IF(ISBLANK('Nomenklatur komplett'!R611),"-",'Nomenklatur komplett'!R611)</f>
        <v>-</v>
      </c>
      <c r="D611" s="59" t="str">
        <f t="shared" si="9"/>
        <v>-</v>
      </c>
    </row>
    <row r="612" spans="1:4" x14ac:dyDescent="0.2">
      <c r="A612" s="25" t="str">
        <f>IF(ISBLANK('Nomenklatur komplett'!P612),"-",'Nomenklatur komplett'!P612)</f>
        <v>-</v>
      </c>
      <c r="B612" s="17" t="str">
        <f>IF(ISBLANK('Nomenklatur komplett'!Q612),"-",'Nomenklatur komplett'!Q612)</f>
        <v>-</v>
      </c>
      <c r="C612" s="115" t="str">
        <f>IF(ISBLANK('Nomenklatur komplett'!R612),"-",'Nomenklatur komplett'!R612)</f>
        <v>-</v>
      </c>
      <c r="D612" s="59" t="str">
        <f t="shared" si="9"/>
        <v>-</v>
      </c>
    </row>
    <row r="613" spans="1:4" x14ac:dyDescent="0.2">
      <c r="A613" s="25" t="str">
        <f>IF(ISBLANK('Nomenklatur komplett'!P613),"-",'Nomenklatur komplett'!P613)</f>
        <v>-</v>
      </c>
      <c r="B613" s="17" t="str">
        <f>IF(ISBLANK('Nomenklatur komplett'!Q613),"-",'Nomenklatur komplett'!Q613)</f>
        <v>-</v>
      </c>
      <c r="C613" s="115" t="str">
        <f>IF(ISBLANK('Nomenklatur komplett'!R613),"-",'Nomenklatur komplett'!R613)</f>
        <v>-</v>
      </c>
      <c r="D613" s="59" t="str">
        <f t="shared" si="9"/>
        <v>-</v>
      </c>
    </row>
    <row r="614" spans="1:4" x14ac:dyDescent="0.2">
      <c r="A614" s="25" t="str">
        <f>IF(ISBLANK('Nomenklatur komplett'!P614),"-",'Nomenklatur komplett'!P614)</f>
        <v>-</v>
      </c>
      <c r="B614" s="17" t="str">
        <f>IF(ISBLANK('Nomenklatur komplett'!Q614),"-",'Nomenklatur komplett'!Q614)</f>
        <v>-</v>
      </c>
      <c r="C614" s="115" t="str">
        <f>IF(ISBLANK('Nomenklatur komplett'!R614),"-",'Nomenklatur komplett'!R614)</f>
        <v>-</v>
      </c>
      <c r="D614" s="59" t="str">
        <f t="shared" si="9"/>
        <v>-</v>
      </c>
    </row>
    <row r="615" spans="1:4" x14ac:dyDescent="0.2">
      <c r="A615" s="25" t="str">
        <f>IF(ISBLANK('Nomenklatur komplett'!P615),"-",'Nomenklatur komplett'!P615)</f>
        <v>-</v>
      </c>
      <c r="B615" s="17" t="str">
        <f>IF(ISBLANK('Nomenklatur komplett'!Q615),"-",'Nomenklatur komplett'!Q615)</f>
        <v>-</v>
      </c>
      <c r="C615" s="115" t="str">
        <f>IF(ISBLANK('Nomenklatur komplett'!R615),"-",'Nomenklatur komplett'!R615)</f>
        <v>-</v>
      </c>
      <c r="D615" s="59" t="str">
        <f t="shared" si="9"/>
        <v>-</v>
      </c>
    </row>
    <row r="616" spans="1:4" x14ac:dyDescent="0.2">
      <c r="A616" s="25" t="str">
        <f>IF(ISBLANK('Nomenklatur komplett'!P616),"-",'Nomenklatur komplett'!P616)</f>
        <v>-</v>
      </c>
      <c r="B616" s="17" t="str">
        <f>IF(ISBLANK('Nomenklatur komplett'!Q616),"-",'Nomenklatur komplett'!Q616)</f>
        <v>-</v>
      </c>
      <c r="C616" s="115" t="str">
        <f>IF(ISBLANK('Nomenklatur komplett'!R616),"-",'Nomenklatur komplett'!R616)</f>
        <v>-</v>
      </c>
      <c r="D616" s="59" t="str">
        <f t="shared" si="9"/>
        <v>-</v>
      </c>
    </row>
    <row r="617" spans="1:4" x14ac:dyDescent="0.2">
      <c r="A617" s="25" t="str">
        <f>IF(ISBLANK('Nomenklatur komplett'!P617),"-",'Nomenklatur komplett'!P617)</f>
        <v>-</v>
      </c>
      <c r="B617" s="17" t="str">
        <f>IF(ISBLANK('Nomenklatur komplett'!Q617),"-",'Nomenklatur komplett'!Q617)</f>
        <v>-</v>
      </c>
      <c r="C617" s="115" t="str">
        <f>IF(ISBLANK('Nomenklatur komplett'!R617),"-",'Nomenklatur komplett'!R617)</f>
        <v>-</v>
      </c>
      <c r="D617" s="59" t="str">
        <f t="shared" si="9"/>
        <v>-</v>
      </c>
    </row>
    <row r="618" spans="1:4" x14ac:dyDescent="0.2">
      <c r="A618" s="25" t="str">
        <f>IF(ISBLANK('Nomenklatur komplett'!P618),"-",'Nomenklatur komplett'!P618)</f>
        <v>-</v>
      </c>
      <c r="B618" s="17" t="str">
        <f>IF(ISBLANK('Nomenklatur komplett'!Q618),"-",'Nomenklatur komplett'!Q618)</f>
        <v>-</v>
      </c>
      <c r="C618" s="115" t="str">
        <f>IF(ISBLANK('Nomenklatur komplett'!R618),"-",'Nomenklatur komplett'!R618)</f>
        <v>-</v>
      </c>
      <c r="D618" s="59" t="str">
        <f t="shared" si="9"/>
        <v>-</v>
      </c>
    </row>
    <row r="619" spans="1:4" x14ac:dyDescent="0.2">
      <c r="A619" s="25" t="str">
        <f>IF(ISBLANK('Nomenklatur komplett'!P619),"-",'Nomenklatur komplett'!P619)</f>
        <v>-</v>
      </c>
      <c r="B619" s="17" t="str">
        <f>IF(ISBLANK('Nomenklatur komplett'!Q619),"-",'Nomenklatur komplett'!Q619)</f>
        <v>-</v>
      </c>
      <c r="C619" s="115" t="str">
        <f>IF(ISBLANK('Nomenklatur komplett'!R619),"-",'Nomenklatur komplett'!R619)</f>
        <v>-</v>
      </c>
      <c r="D619" s="59" t="str">
        <f t="shared" si="9"/>
        <v>-</v>
      </c>
    </row>
    <row r="620" spans="1:4" x14ac:dyDescent="0.2">
      <c r="A620" s="25" t="str">
        <f>IF(ISBLANK('Nomenklatur komplett'!P620),"-",'Nomenklatur komplett'!P620)</f>
        <v>-</v>
      </c>
      <c r="B620" s="17" t="str">
        <f>IF(ISBLANK('Nomenklatur komplett'!Q620),"-",'Nomenklatur komplett'!Q620)</f>
        <v>-</v>
      </c>
      <c r="C620" s="115" t="str">
        <f>IF(ISBLANK('Nomenklatur komplett'!R620),"-",'Nomenklatur komplett'!R620)</f>
        <v>-</v>
      </c>
      <c r="D620" s="59" t="str">
        <f t="shared" si="9"/>
        <v>-</v>
      </c>
    </row>
    <row r="621" spans="1:4" x14ac:dyDescent="0.2">
      <c r="A621" s="25" t="str">
        <f>IF(ISBLANK('Nomenklatur komplett'!P621),"-",'Nomenklatur komplett'!P621)</f>
        <v>-</v>
      </c>
      <c r="B621" s="17" t="str">
        <f>IF(ISBLANK('Nomenklatur komplett'!Q621),"-",'Nomenklatur komplett'!Q621)</f>
        <v>-</v>
      </c>
      <c r="C621" s="115" t="str">
        <f>IF(ISBLANK('Nomenklatur komplett'!R621),"-",'Nomenklatur komplett'!R621)</f>
        <v>-</v>
      </c>
      <c r="D621" s="59" t="str">
        <f t="shared" si="9"/>
        <v>-</v>
      </c>
    </row>
    <row r="622" spans="1:4" x14ac:dyDescent="0.2">
      <c r="A622" s="25" t="str">
        <f>IF(ISBLANK('Nomenklatur komplett'!P622),"-",'Nomenklatur komplett'!P622)</f>
        <v>-</v>
      </c>
      <c r="B622" s="17" t="str">
        <f>IF(ISBLANK('Nomenklatur komplett'!Q622),"-",'Nomenklatur komplett'!Q622)</f>
        <v>-</v>
      </c>
      <c r="C622" s="115" t="str">
        <f>IF(ISBLANK('Nomenklatur komplett'!R622),"-",'Nomenklatur komplett'!R622)</f>
        <v>-</v>
      </c>
      <c r="D622" s="59" t="str">
        <f t="shared" si="9"/>
        <v>-</v>
      </c>
    </row>
    <row r="623" spans="1:4" x14ac:dyDescent="0.2">
      <c r="A623" s="25" t="str">
        <f>IF(ISBLANK('Nomenklatur komplett'!P623),"-",'Nomenklatur komplett'!P623)</f>
        <v>-</v>
      </c>
      <c r="B623" s="17" t="str">
        <f>IF(ISBLANK('Nomenklatur komplett'!Q623),"-",'Nomenklatur komplett'!Q623)</f>
        <v>-</v>
      </c>
      <c r="C623" s="115" t="str">
        <f>IF(ISBLANK('Nomenklatur komplett'!R623),"-",'Nomenklatur komplett'!R623)</f>
        <v>-</v>
      </c>
      <c r="D623" s="59" t="str">
        <f t="shared" si="9"/>
        <v>-</v>
      </c>
    </row>
    <row r="624" spans="1:4" x14ac:dyDescent="0.2">
      <c r="A624" s="25" t="str">
        <f>IF(ISBLANK('Nomenklatur komplett'!P624),"-",'Nomenklatur komplett'!P624)</f>
        <v>-</v>
      </c>
      <c r="B624" s="17" t="str">
        <f>IF(ISBLANK('Nomenklatur komplett'!Q624),"-",'Nomenklatur komplett'!Q624)</f>
        <v>-</v>
      </c>
      <c r="C624" s="115" t="str">
        <f>IF(ISBLANK('Nomenklatur komplett'!R624),"-",'Nomenklatur komplett'!R624)</f>
        <v>-</v>
      </c>
      <c r="D624" s="59" t="str">
        <f t="shared" si="9"/>
        <v>-</v>
      </c>
    </row>
    <row r="625" spans="1:4" x14ac:dyDescent="0.2">
      <c r="A625" s="25" t="str">
        <f>IF(ISBLANK('Nomenklatur komplett'!P625),"-",'Nomenklatur komplett'!P625)</f>
        <v>-</v>
      </c>
      <c r="B625" s="17" t="str">
        <f>IF(ISBLANK('Nomenklatur komplett'!Q625),"-",'Nomenklatur komplett'!Q625)</f>
        <v>-</v>
      </c>
      <c r="C625" s="115" t="str">
        <f>IF(ISBLANK('Nomenklatur komplett'!R625),"-",'Nomenklatur komplett'!R625)</f>
        <v>-</v>
      </c>
      <c r="D625" s="59" t="str">
        <f t="shared" si="9"/>
        <v>-</v>
      </c>
    </row>
    <row r="626" spans="1:4" x14ac:dyDescent="0.2">
      <c r="A626" s="25" t="str">
        <f>IF(ISBLANK('Nomenklatur komplett'!P626),"-",'Nomenklatur komplett'!P626)</f>
        <v>-</v>
      </c>
      <c r="B626" s="17" t="str">
        <f>IF(ISBLANK('Nomenklatur komplett'!Q626),"-",'Nomenklatur komplett'!Q626)</f>
        <v>-</v>
      </c>
      <c r="C626" s="115" t="str">
        <f>IF(ISBLANK('Nomenklatur komplett'!R626),"-",'Nomenklatur komplett'!R626)</f>
        <v>-</v>
      </c>
      <c r="D626" s="59" t="str">
        <f t="shared" si="9"/>
        <v>-</v>
      </c>
    </row>
    <row r="627" spans="1:4" x14ac:dyDescent="0.2">
      <c r="A627" s="25" t="str">
        <f>IF(ISBLANK('Nomenklatur komplett'!P627),"-",'Nomenklatur komplett'!P627)</f>
        <v>-</v>
      </c>
      <c r="B627" s="17" t="str">
        <f>IF(ISBLANK('Nomenklatur komplett'!Q627),"-",'Nomenklatur komplett'!Q627)</f>
        <v>-</v>
      </c>
      <c r="C627" s="115" t="str">
        <f>IF(ISBLANK('Nomenklatur komplett'!R627),"-",'Nomenklatur komplett'!R627)</f>
        <v>-</v>
      </c>
      <c r="D627" s="59" t="str">
        <f t="shared" si="9"/>
        <v>-</v>
      </c>
    </row>
    <row r="628" spans="1:4" x14ac:dyDescent="0.2">
      <c r="A628" s="25" t="str">
        <f>IF(ISBLANK('Nomenklatur komplett'!P628),"-",'Nomenklatur komplett'!P628)</f>
        <v>-</v>
      </c>
      <c r="B628" s="17" t="str">
        <f>IF(ISBLANK('Nomenklatur komplett'!Q628),"-",'Nomenklatur komplett'!Q628)</f>
        <v>-</v>
      </c>
      <c r="C628" s="115" t="str">
        <f>IF(ISBLANK('Nomenklatur komplett'!R628),"-",'Nomenklatur komplett'!R628)</f>
        <v>-</v>
      </c>
      <c r="D628" s="59" t="str">
        <f t="shared" si="9"/>
        <v>-</v>
      </c>
    </row>
    <row r="629" spans="1:4" x14ac:dyDescent="0.2">
      <c r="A629" s="25" t="str">
        <f>IF(ISBLANK('Nomenklatur komplett'!P629),"-",'Nomenklatur komplett'!P629)</f>
        <v>-</v>
      </c>
      <c r="B629" s="17" t="str">
        <f>IF(ISBLANK('Nomenklatur komplett'!Q629),"-",'Nomenklatur komplett'!Q629)</f>
        <v>-</v>
      </c>
      <c r="C629" s="115" t="str">
        <f>IF(ISBLANK('Nomenklatur komplett'!R629),"-",'Nomenklatur komplett'!R629)</f>
        <v>-</v>
      </c>
      <c r="D629" s="59" t="str">
        <f t="shared" si="9"/>
        <v>-</v>
      </c>
    </row>
    <row r="630" spans="1:4" x14ac:dyDescent="0.2">
      <c r="A630" s="25" t="str">
        <f>IF(ISBLANK('Nomenklatur komplett'!P630),"-",'Nomenklatur komplett'!P630)</f>
        <v>-</v>
      </c>
      <c r="B630" s="17" t="str">
        <f>IF(ISBLANK('Nomenklatur komplett'!Q630),"-",'Nomenklatur komplett'!Q630)</f>
        <v>-</v>
      </c>
      <c r="C630" s="115" t="str">
        <f>IF(ISBLANK('Nomenklatur komplett'!R630),"-",'Nomenklatur komplett'!R630)</f>
        <v>-</v>
      </c>
      <c r="D630" s="59" t="str">
        <f t="shared" si="9"/>
        <v>-</v>
      </c>
    </row>
    <row r="631" spans="1:4" x14ac:dyDescent="0.2">
      <c r="A631" s="25" t="str">
        <f>IF(ISBLANK('Nomenklatur komplett'!P631),"-",'Nomenklatur komplett'!P631)</f>
        <v>-</v>
      </c>
      <c r="B631" s="17" t="str">
        <f>IF(ISBLANK('Nomenklatur komplett'!Q631),"-",'Nomenklatur komplett'!Q631)</f>
        <v>-</v>
      </c>
      <c r="C631" s="115" t="str">
        <f>IF(ISBLANK('Nomenklatur komplett'!R631),"-",'Nomenklatur komplett'!R631)</f>
        <v>-</v>
      </c>
      <c r="D631" s="59" t="str">
        <f t="shared" si="9"/>
        <v>-</v>
      </c>
    </row>
    <row r="632" spans="1:4" x14ac:dyDescent="0.2">
      <c r="A632" s="25" t="str">
        <f>IF(ISBLANK('Nomenklatur komplett'!P632),"-",'Nomenklatur komplett'!P632)</f>
        <v>-</v>
      </c>
      <c r="B632" s="17" t="str">
        <f>IF(ISBLANK('Nomenklatur komplett'!Q632),"-",'Nomenklatur komplett'!Q632)</f>
        <v>-</v>
      </c>
      <c r="C632" s="115" t="str">
        <f>IF(ISBLANK('Nomenklatur komplett'!R632),"-",'Nomenklatur komplett'!R632)</f>
        <v>-</v>
      </c>
      <c r="D632" s="59" t="str">
        <f t="shared" si="9"/>
        <v>-</v>
      </c>
    </row>
    <row r="633" spans="1:4" x14ac:dyDescent="0.2">
      <c r="A633" s="25" t="str">
        <f>IF(ISBLANK('Nomenklatur komplett'!P633),"-",'Nomenklatur komplett'!P633)</f>
        <v>-</v>
      </c>
      <c r="B633" s="17" t="str">
        <f>IF(ISBLANK('Nomenklatur komplett'!Q633),"-",'Nomenklatur komplett'!Q633)</f>
        <v>-</v>
      </c>
      <c r="C633" s="115" t="str">
        <f>IF(ISBLANK('Nomenklatur komplett'!R633),"-",'Nomenklatur komplett'!R633)</f>
        <v>-</v>
      </c>
      <c r="D633" s="59" t="str">
        <f t="shared" si="9"/>
        <v>-</v>
      </c>
    </row>
    <row r="634" spans="1:4" x14ac:dyDescent="0.2">
      <c r="A634" s="25" t="str">
        <f>IF(ISBLANK('Nomenklatur komplett'!P634),"-",'Nomenklatur komplett'!P634)</f>
        <v>-</v>
      </c>
      <c r="B634" s="17" t="str">
        <f>IF(ISBLANK('Nomenklatur komplett'!Q634),"-",'Nomenklatur komplett'!Q634)</f>
        <v>-</v>
      </c>
      <c r="C634" s="115" t="str">
        <f>IF(ISBLANK('Nomenklatur komplett'!R634),"-",'Nomenklatur komplett'!R634)</f>
        <v>-</v>
      </c>
      <c r="D634" s="59" t="str">
        <f t="shared" si="9"/>
        <v>-</v>
      </c>
    </row>
    <row r="635" spans="1:4" x14ac:dyDescent="0.2">
      <c r="A635" s="25" t="str">
        <f>IF(ISBLANK('Nomenklatur komplett'!P635),"-",'Nomenklatur komplett'!P635)</f>
        <v>-</v>
      </c>
      <c r="B635" s="17" t="str">
        <f>IF(ISBLANK('Nomenklatur komplett'!Q635),"-",'Nomenklatur komplett'!Q635)</f>
        <v>-</v>
      </c>
      <c r="C635" s="115" t="str">
        <f>IF(ISBLANK('Nomenklatur komplett'!R635),"-",'Nomenklatur komplett'!R635)</f>
        <v>-</v>
      </c>
      <c r="D635" s="59" t="str">
        <f t="shared" si="9"/>
        <v>-</v>
      </c>
    </row>
    <row r="636" spans="1:4" x14ac:dyDescent="0.2">
      <c r="A636" s="25" t="str">
        <f>IF(ISBLANK('Nomenklatur komplett'!P636),"-",'Nomenklatur komplett'!P636)</f>
        <v>-</v>
      </c>
      <c r="B636" s="17" t="str">
        <f>IF(ISBLANK('Nomenklatur komplett'!Q636),"-",'Nomenklatur komplett'!Q636)</f>
        <v>-</v>
      </c>
      <c r="C636" s="115" t="str">
        <f>IF(ISBLANK('Nomenklatur komplett'!R636),"-",'Nomenklatur komplett'!R636)</f>
        <v>-</v>
      </c>
      <c r="D636" s="59" t="str">
        <f t="shared" si="9"/>
        <v>-</v>
      </c>
    </row>
    <row r="637" spans="1:4" x14ac:dyDescent="0.2">
      <c r="A637" s="25" t="str">
        <f>IF(ISBLANK('Nomenklatur komplett'!P637),"-",'Nomenklatur komplett'!P637)</f>
        <v>-</v>
      </c>
      <c r="B637" s="17" t="str">
        <f>IF(ISBLANK('Nomenklatur komplett'!Q637),"-",'Nomenklatur komplett'!Q637)</f>
        <v>-</v>
      </c>
      <c r="C637" s="115" t="str">
        <f>IF(ISBLANK('Nomenklatur komplett'!R637),"-",'Nomenklatur komplett'!R637)</f>
        <v>-</v>
      </c>
      <c r="D637" s="59" t="str">
        <f t="shared" si="9"/>
        <v>-</v>
      </c>
    </row>
    <row r="638" spans="1:4" x14ac:dyDescent="0.2">
      <c r="A638" s="25" t="str">
        <f>IF(ISBLANK('Nomenklatur komplett'!P638),"-",'Nomenklatur komplett'!P638)</f>
        <v>-</v>
      </c>
      <c r="B638" s="17" t="str">
        <f>IF(ISBLANK('Nomenklatur komplett'!Q638),"-",'Nomenklatur komplett'!Q638)</f>
        <v>-</v>
      </c>
      <c r="C638" s="115" t="str">
        <f>IF(ISBLANK('Nomenklatur komplett'!R638),"-",'Nomenklatur komplett'!R638)</f>
        <v>-</v>
      </c>
      <c r="D638" s="59" t="str">
        <f t="shared" si="9"/>
        <v>-</v>
      </c>
    </row>
    <row r="639" spans="1:4" x14ac:dyDescent="0.2">
      <c r="A639" s="25" t="str">
        <f>IF(ISBLANK('Nomenklatur komplett'!P639),"-",'Nomenklatur komplett'!P639)</f>
        <v>-</v>
      </c>
      <c r="B639" s="17" t="str">
        <f>IF(ISBLANK('Nomenklatur komplett'!Q639),"-",'Nomenklatur komplett'!Q639)</f>
        <v>-</v>
      </c>
      <c r="C639" s="115" t="str">
        <f>IF(ISBLANK('Nomenklatur komplett'!R639),"-",'Nomenklatur komplett'!R639)</f>
        <v>-</v>
      </c>
      <c r="D639" s="59" t="str">
        <f t="shared" si="9"/>
        <v>-</v>
      </c>
    </row>
    <row r="640" spans="1:4" x14ac:dyDescent="0.2">
      <c r="A640" s="25" t="str">
        <f>IF(ISBLANK('Nomenklatur komplett'!P640),"-",'Nomenklatur komplett'!P640)</f>
        <v>-</v>
      </c>
      <c r="B640" s="17" t="str">
        <f>IF(ISBLANK('Nomenklatur komplett'!Q640),"-",'Nomenklatur komplett'!Q640)</f>
        <v>-</v>
      </c>
      <c r="C640" s="115" t="str">
        <f>IF(ISBLANK('Nomenklatur komplett'!R640),"-",'Nomenklatur komplett'!R640)</f>
        <v>-</v>
      </c>
      <c r="D640" s="59" t="str">
        <f t="shared" si="9"/>
        <v>-</v>
      </c>
    </row>
    <row r="641" spans="1:4" x14ac:dyDescent="0.2">
      <c r="A641" s="25" t="str">
        <f>IF(ISBLANK('Nomenklatur komplett'!P641),"-",'Nomenklatur komplett'!P641)</f>
        <v>-</v>
      </c>
      <c r="B641" s="17" t="str">
        <f>IF(ISBLANK('Nomenklatur komplett'!Q641),"-",'Nomenklatur komplett'!Q641)</f>
        <v>-</v>
      </c>
      <c r="C641" s="115" t="str">
        <f>IF(ISBLANK('Nomenklatur komplett'!R641),"-",'Nomenklatur komplett'!R641)</f>
        <v>-</v>
      </c>
      <c r="D641" s="59" t="str">
        <f t="shared" si="9"/>
        <v>-</v>
      </c>
    </row>
    <row r="642" spans="1:4" x14ac:dyDescent="0.2">
      <c r="A642" s="25" t="str">
        <f>IF(ISBLANK('Nomenklatur komplett'!P642),"-",'Nomenklatur komplett'!P642)</f>
        <v>-</v>
      </c>
      <c r="B642" s="17" t="str">
        <f>IF(ISBLANK('Nomenklatur komplett'!Q642),"-",'Nomenklatur komplett'!Q642)</f>
        <v>-</v>
      </c>
      <c r="C642" s="115" t="str">
        <f>IF(ISBLANK('Nomenklatur komplett'!R642),"-",'Nomenklatur komplett'!R642)</f>
        <v>-</v>
      </c>
      <c r="D642" s="59" t="str">
        <f t="shared" si="9"/>
        <v>-</v>
      </c>
    </row>
    <row r="643" spans="1:4" x14ac:dyDescent="0.2">
      <c r="A643" s="25" t="str">
        <f>IF(ISBLANK('Nomenklatur komplett'!P643),"-",'Nomenklatur komplett'!P643)</f>
        <v>-</v>
      </c>
      <c r="B643" s="17" t="str">
        <f>IF(ISBLANK('Nomenklatur komplett'!Q643),"-",'Nomenklatur komplett'!Q643)</f>
        <v>-</v>
      </c>
      <c r="C643" s="115" t="str">
        <f>IF(ISBLANK('Nomenklatur komplett'!R643),"-",'Nomenklatur komplett'!R643)</f>
        <v>-</v>
      </c>
      <c r="D643" s="59" t="str">
        <f t="shared" si="9"/>
        <v>-</v>
      </c>
    </row>
    <row r="644" spans="1:4" x14ac:dyDescent="0.2">
      <c r="A644" s="25" t="str">
        <f>IF(ISBLANK('Nomenklatur komplett'!P644),"-",'Nomenklatur komplett'!P644)</f>
        <v>-</v>
      </c>
      <c r="B644" s="17" t="str">
        <f>IF(ISBLANK('Nomenklatur komplett'!Q644),"-",'Nomenklatur komplett'!Q644)</f>
        <v>-</v>
      </c>
      <c r="C644" s="115" t="str">
        <f>IF(ISBLANK('Nomenklatur komplett'!R644),"-",'Nomenklatur komplett'!R644)</f>
        <v>-</v>
      </c>
      <c r="D644" s="59" t="str">
        <f t="shared" si="9"/>
        <v>-</v>
      </c>
    </row>
    <row r="645" spans="1:4" x14ac:dyDescent="0.2">
      <c r="A645" s="25" t="str">
        <f>IF(ISBLANK('Nomenklatur komplett'!P645),"-",'Nomenklatur komplett'!P645)</f>
        <v>-</v>
      </c>
      <c r="B645" s="17" t="str">
        <f>IF(ISBLANK('Nomenklatur komplett'!Q645),"-",'Nomenklatur komplett'!Q645)</f>
        <v>-</v>
      </c>
      <c r="C645" s="115" t="str">
        <f>IF(ISBLANK('Nomenklatur komplett'!R645),"-",'Nomenklatur komplett'!R645)</f>
        <v>-</v>
      </c>
      <c r="D645" s="59" t="str">
        <f t="shared" ref="D645:D708" si="10">IF(B645="-",B645,TRIM(C645)&amp; " (" &amp;B645&amp;")")</f>
        <v>-</v>
      </c>
    </row>
    <row r="646" spans="1:4" x14ac:dyDescent="0.2">
      <c r="A646" s="25" t="str">
        <f>IF(ISBLANK('Nomenklatur komplett'!P646),"-",'Nomenklatur komplett'!P646)</f>
        <v>-</v>
      </c>
      <c r="B646" s="17" t="str">
        <f>IF(ISBLANK('Nomenklatur komplett'!Q646),"-",'Nomenklatur komplett'!Q646)</f>
        <v>-</v>
      </c>
      <c r="C646" s="115" t="str">
        <f>IF(ISBLANK('Nomenklatur komplett'!R646),"-",'Nomenklatur komplett'!R646)</f>
        <v>-</v>
      </c>
      <c r="D646" s="59" t="str">
        <f t="shared" si="10"/>
        <v>-</v>
      </c>
    </row>
    <row r="647" spans="1:4" x14ac:dyDescent="0.2">
      <c r="A647" s="25" t="str">
        <f>IF(ISBLANK('Nomenklatur komplett'!P647),"-",'Nomenklatur komplett'!P647)</f>
        <v>-</v>
      </c>
      <c r="B647" s="17" t="str">
        <f>IF(ISBLANK('Nomenklatur komplett'!Q647),"-",'Nomenklatur komplett'!Q647)</f>
        <v>-</v>
      </c>
      <c r="C647" s="115" t="str">
        <f>IF(ISBLANK('Nomenklatur komplett'!R647),"-",'Nomenklatur komplett'!R647)</f>
        <v>-</v>
      </c>
      <c r="D647" s="59" t="str">
        <f t="shared" si="10"/>
        <v>-</v>
      </c>
    </row>
    <row r="648" spans="1:4" x14ac:dyDescent="0.2">
      <c r="A648" s="25" t="str">
        <f>IF(ISBLANK('Nomenklatur komplett'!P648),"-",'Nomenklatur komplett'!P648)</f>
        <v>-</v>
      </c>
      <c r="B648" s="17" t="str">
        <f>IF(ISBLANK('Nomenklatur komplett'!Q648),"-",'Nomenklatur komplett'!Q648)</f>
        <v>-</v>
      </c>
      <c r="C648" s="115" t="str">
        <f>IF(ISBLANK('Nomenklatur komplett'!R648),"-",'Nomenklatur komplett'!R648)</f>
        <v>-</v>
      </c>
      <c r="D648" s="59" t="str">
        <f t="shared" si="10"/>
        <v>-</v>
      </c>
    </row>
    <row r="649" spans="1:4" x14ac:dyDescent="0.2">
      <c r="A649" s="25" t="str">
        <f>IF(ISBLANK('Nomenklatur komplett'!P649),"-",'Nomenklatur komplett'!P649)</f>
        <v>-</v>
      </c>
      <c r="B649" s="17" t="str">
        <f>IF(ISBLANK('Nomenklatur komplett'!Q649),"-",'Nomenklatur komplett'!Q649)</f>
        <v>-</v>
      </c>
      <c r="C649" s="115" t="str">
        <f>IF(ISBLANK('Nomenklatur komplett'!R649),"-",'Nomenklatur komplett'!R649)</f>
        <v>-</v>
      </c>
      <c r="D649" s="59" t="str">
        <f t="shared" si="10"/>
        <v>-</v>
      </c>
    </row>
    <row r="650" spans="1:4" x14ac:dyDescent="0.2">
      <c r="A650" s="25" t="str">
        <f>IF(ISBLANK('Nomenklatur komplett'!P650),"-",'Nomenklatur komplett'!P650)</f>
        <v>-</v>
      </c>
      <c r="B650" s="17" t="str">
        <f>IF(ISBLANK('Nomenklatur komplett'!Q650),"-",'Nomenklatur komplett'!Q650)</f>
        <v>-</v>
      </c>
      <c r="C650" s="115" t="str">
        <f>IF(ISBLANK('Nomenklatur komplett'!R650),"-",'Nomenklatur komplett'!R650)</f>
        <v>-</v>
      </c>
      <c r="D650" s="59" t="str">
        <f t="shared" si="10"/>
        <v>-</v>
      </c>
    </row>
    <row r="651" spans="1:4" x14ac:dyDescent="0.2">
      <c r="A651" s="25" t="str">
        <f>IF(ISBLANK('Nomenklatur komplett'!P651),"-",'Nomenklatur komplett'!P651)</f>
        <v>-</v>
      </c>
      <c r="B651" s="17" t="str">
        <f>IF(ISBLANK('Nomenklatur komplett'!Q651),"-",'Nomenklatur komplett'!Q651)</f>
        <v>-</v>
      </c>
      <c r="C651" s="115" t="str">
        <f>IF(ISBLANK('Nomenklatur komplett'!R651),"-",'Nomenklatur komplett'!R651)</f>
        <v>-</v>
      </c>
      <c r="D651" s="59" t="str">
        <f t="shared" si="10"/>
        <v>-</v>
      </c>
    </row>
    <row r="652" spans="1:4" x14ac:dyDescent="0.2">
      <c r="A652" s="25" t="str">
        <f>IF(ISBLANK('Nomenklatur komplett'!P652),"-",'Nomenklatur komplett'!P652)</f>
        <v>-</v>
      </c>
      <c r="B652" s="17" t="str">
        <f>IF(ISBLANK('Nomenklatur komplett'!Q652),"-",'Nomenklatur komplett'!Q652)</f>
        <v>-</v>
      </c>
      <c r="C652" s="115" t="str">
        <f>IF(ISBLANK('Nomenklatur komplett'!R652),"-",'Nomenklatur komplett'!R652)</f>
        <v>-</v>
      </c>
      <c r="D652" s="59" t="str">
        <f t="shared" si="10"/>
        <v>-</v>
      </c>
    </row>
    <row r="653" spans="1:4" x14ac:dyDescent="0.2">
      <c r="A653" s="25" t="str">
        <f>IF(ISBLANK('Nomenklatur komplett'!P653),"-",'Nomenklatur komplett'!P653)</f>
        <v>-</v>
      </c>
      <c r="B653" s="17" t="str">
        <f>IF(ISBLANK('Nomenklatur komplett'!Q653),"-",'Nomenklatur komplett'!Q653)</f>
        <v>-</v>
      </c>
      <c r="C653" s="115" t="str">
        <f>IF(ISBLANK('Nomenklatur komplett'!R653),"-",'Nomenklatur komplett'!R653)</f>
        <v>-</v>
      </c>
      <c r="D653" s="59" t="str">
        <f t="shared" si="10"/>
        <v>-</v>
      </c>
    </row>
    <row r="654" spans="1:4" x14ac:dyDescent="0.2">
      <c r="A654" s="25" t="str">
        <f>IF(ISBLANK('Nomenklatur komplett'!P654),"-",'Nomenklatur komplett'!P654)</f>
        <v>-</v>
      </c>
      <c r="B654" s="17" t="str">
        <f>IF(ISBLANK('Nomenklatur komplett'!Q654),"-",'Nomenklatur komplett'!Q654)</f>
        <v>-</v>
      </c>
      <c r="C654" s="115" t="str">
        <f>IF(ISBLANK('Nomenklatur komplett'!R654),"-",'Nomenklatur komplett'!R654)</f>
        <v>-</v>
      </c>
      <c r="D654" s="59" t="str">
        <f t="shared" si="10"/>
        <v>-</v>
      </c>
    </row>
    <row r="655" spans="1:4" x14ac:dyDescent="0.2">
      <c r="A655" s="25" t="str">
        <f>IF(ISBLANK('Nomenklatur komplett'!P655),"-",'Nomenklatur komplett'!P655)</f>
        <v>-</v>
      </c>
      <c r="B655" s="17" t="str">
        <f>IF(ISBLANK('Nomenklatur komplett'!Q655),"-",'Nomenklatur komplett'!Q655)</f>
        <v>-</v>
      </c>
      <c r="C655" s="115" t="str">
        <f>IF(ISBLANK('Nomenklatur komplett'!R655),"-",'Nomenklatur komplett'!R655)</f>
        <v>-</v>
      </c>
      <c r="D655" s="59" t="str">
        <f t="shared" si="10"/>
        <v>-</v>
      </c>
    </row>
    <row r="656" spans="1:4" x14ac:dyDescent="0.2">
      <c r="A656" s="25" t="str">
        <f>IF(ISBLANK('Nomenklatur komplett'!P656),"-",'Nomenklatur komplett'!P656)</f>
        <v>-</v>
      </c>
      <c r="B656" s="17" t="str">
        <f>IF(ISBLANK('Nomenklatur komplett'!Q656),"-",'Nomenklatur komplett'!Q656)</f>
        <v>-</v>
      </c>
      <c r="C656" s="115" t="str">
        <f>IF(ISBLANK('Nomenklatur komplett'!R656),"-",'Nomenklatur komplett'!R656)</f>
        <v>-</v>
      </c>
      <c r="D656" s="59" t="str">
        <f t="shared" si="10"/>
        <v>-</v>
      </c>
    </row>
    <row r="657" spans="1:4" x14ac:dyDescent="0.2">
      <c r="A657" s="25" t="str">
        <f>IF(ISBLANK('Nomenklatur komplett'!P657),"-",'Nomenklatur komplett'!P657)</f>
        <v>-</v>
      </c>
      <c r="B657" s="17" t="str">
        <f>IF(ISBLANK('Nomenklatur komplett'!Q657),"-",'Nomenklatur komplett'!Q657)</f>
        <v>-</v>
      </c>
      <c r="C657" s="115" t="str">
        <f>IF(ISBLANK('Nomenklatur komplett'!R657),"-",'Nomenklatur komplett'!R657)</f>
        <v>-</v>
      </c>
      <c r="D657" s="59" t="str">
        <f t="shared" si="10"/>
        <v>-</v>
      </c>
    </row>
    <row r="658" spans="1:4" x14ac:dyDescent="0.2">
      <c r="A658" s="25" t="str">
        <f>IF(ISBLANK('Nomenklatur komplett'!P658),"-",'Nomenklatur komplett'!P658)</f>
        <v>-</v>
      </c>
      <c r="B658" s="17" t="str">
        <f>IF(ISBLANK('Nomenklatur komplett'!Q658),"-",'Nomenklatur komplett'!Q658)</f>
        <v>-</v>
      </c>
      <c r="C658" s="115" t="str">
        <f>IF(ISBLANK('Nomenklatur komplett'!R658),"-",'Nomenklatur komplett'!R658)</f>
        <v>-</v>
      </c>
      <c r="D658" s="59" t="str">
        <f t="shared" si="10"/>
        <v>-</v>
      </c>
    </row>
    <row r="659" spans="1:4" x14ac:dyDescent="0.2">
      <c r="A659" s="25" t="str">
        <f>IF(ISBLANK('Nomenklatur komplett'!P659),"-",'Nomenklatur komplett'!P659)</f>
        <v>-</v>
      </c>
      <c r="B659" s="17" t="str">
        <f>IF(ISBLANK('Nomenklatur komplett'!Q659),"-",'Nomenklatur komplett'!Q659)</f>
        <v>-</v>
      </c>
      <c r="C659" s="115" t="str">
        <f>IF(ISBLANK('Nomenklatur komplett'!R659),"-",'Nomenklatur komplett'!R659)</f>
        <v>-</v>
      </c>
      <c r="D659" s="59" t="str">
        <f t="shared" si="10"/>
        <v>-</v>
      </c>
    </row>
    <row r="660" spans="1:4" x14ac:dyDescent="0.2">
      <c r="A660" s="25" t="str">
        <f>IF(ISBLANK('Nomenklatur komplett'!P660),"-",'Nomenklatur komplett'!P660)</f>
        <v>-</v>
      </c>
      <c r="B660" s="17" t="str">
        <f>IF(ISBLANK('Nomenklatur komplett'!Q660),"-",'Nomenklatur komplett'!Q660)</f>
        <v>-</v>
      </c>
      <c r="C660" s="115" t="str">
        <f>IF(ISBLANK('Nomenklatur komplett'!R660),"-",'Nomenklatur komplett'!R660)</f>
        <v>-</v>
      </c>
      <c r="D660" s="59" t="str">
        <f t="shared" si="10"/>
        <v>-</v>
      </c>
    </row>
    <row r="661" spans="1:4" x14ac:dyDescent="0.2">
      <c r="A661" s="25" t="str">
        <f>IF(ISBLANK('Nomenklatur komplett'!P661),"-",'Nomenklatur komplett'!P661)</f>
        <v>-</v>
      </c>
      <c r="B661" s="17" t="str">
        <f>IF(ISBLANK('Nomenklatur komplett'!Q661),"-",'Nomenklatur komplett'!Q661)</f>
        <v>-</v>
      </c>
      <c r="C661" s="115" t="str">
        <f>IF(ISBLANK('Nomenklatur komplett'!R661),"-",'Nomenklatur komplett'!R661)</f>
        <v>-</v>
      </c>
      <c r="D661" s="59" t="str">
        <f t="shared" si="10"/>
        <v>-</v>
      </c>
    </row>
    <row r="662" spans="1:4" x14ac:dyDescent="0.2">
      <c r="A662" s="25" t="str">
        <f>IF(ISBLANK('Nomenklatur komplett'!P662),"-",'Nomenklatur komplett'!P662)</f>
        <v>-</v>
      </c>
      <c r="B662" s="17" t="str">
        <f>IF(ISBLANK('Nomenklatur komplett'!Q662),"-",'Nomenklatur komplett'!Q662)</f>
        <v>-</v>
      </c>
      <c r="C662" s="115" t="str">
        <f>IF(ISBLANK('Nomenklatur komplett'!R662),"-",'Nomenklatur komplett'!R662)</f>
        <v>-</v>
      </c>
      <c r="D662" s="59" t="str">
        <f t="shared" si="10"/>
        <v>-</v>
      </c>
    </row>
    <row r="663" spans="1:4" x14ac:dyDescent="0.2">
      <c r="A663" s="25" t="str">
        <f>IF(ISBLANK('Nomenklatur komplett'!P663),"-",'Nomenklatur komplett'!P663)</f>
        <v>-</v>
      </c>
      <c r="B663" s="17" t="str">
        <f>IF(ISBLANK('Nomenklatur komplett'!Q663),"-",'Nomenklatur komplett'!Q663)</f>
        <v>-</v>
      </c>
      <c r="C663" s="115" t="str">
        <f>IF(ISBLANK('Nomenklatur komplett'!R663),"-",'Nomenklatur komplett'!R663)</f>
        <v>-</v>
      </c>
      <c r="D663" s="59" t="str">
        <f t="shared" si="10"/>
        <v>-</v>
      </c>
    </row>
    <row r="664" spans="1:4" x14ac:dyDescent="0.2">
      <c r="A664" s="25" t="str">
        <f>IF(ISBLANK('Nomenklatur komplett'!P664),"-",'Nomenklatur komplett'!P664)</f>
        <v>-</v>
      </c>
      <c r="B664" s="17" t="str">
        <f>IF(ISBLANK('Nomenklatur komplett'!Q664),"-",'Nomenklatur komplett'!Q664)</f>
        <v>-</v>
      </c>
      <c r="C664" s="115" t="str">
        <f>IF(ISBLANK('Nomenklatur komplett'!R664),"-",'Nomenklatur komplett'!R664)</f>
        <v>-</v>
      </c>
      <c r="D664" s="59" t="str">
        <f t="shared" si="10"/>
        <v>-</v>
      </c>
    </row>
    <row r="665" spans="1:4" x14ac:dyDescent="0.2">
      <c r="A665" s="25" t="str">
        <f>IF(ISBLANK('Nomenklatur komplett'!P665),"-",'Nomenklatur komplett'!P665)</f>
        <v>-</v>
      </c>
      <c r="B665" s="17" t="str">
        <f>IF(ISBLANK('Nomenklatur komplett'!Q665),"-",'Nomenklatur komplett'!Q665)</f>
        <v>-</v>
      </c>
      <c r="C665" s="115" t="str">
        <f>IF(ISBLANK('Nomenklatur komplett'!R665),"-",'Nomenklatur komplett'!R665)</f>
        <v>-</v>
      </c>
      <c r="D665" s="59" t="str">
        <f t="shared" si="10"/>
        <v>-</v>
      </c>
    </row>
    <row r="666" spans="1:4" x14ac:dyDescent="0.2">
      <c r="A666" s="25" t="str">
        <f>IF(ISBLANK('Nomenklatur komplett'!P666),"-",'Nomenklatur komplett'!P666)</f>
        <v>-</v>
      </c>
      <c r="B666" s="17" t="str">
        <f>IF(ISBLANK('Nomenklatur komplett'!Q666),"-",'Nomenklatur komplett'!Q666)</f>
        <v>-</v>
      </c>
      <c r="C666" s="115" t="str">
        <f>IF(ISBLANK('Nomenklatur komplett'!R666),"-",'Nomenklatur komplett'!R666)</f>
        <v>-</v>
      </c>
      <c r="D666" s="59" t="str">
        <f t="shared" si="10"/>
        <v>-</v>
      </c>
    </row>
    <row r="667" spans="1:4" x14ac:dyDescent="0.2">
      <c r="A667" s="25" t="str">
        <f>IF(ISBLANK('Nomenklatur komplett'!P667),"-",'Nomenklatur komplett'!P667)</f>
        <v>-</v>
      </c>
      <c r="B667" s="17" t="str">
        <f>IF(ISBLANK('Nomenklatur komplett'!Q667),"-",'Nomenklatur komplett'!Q667)</f>
        <v>-</v>
      </c>
      <c r="C667" s="115" t="str">
        <f>IF(ISBLANK('Nomenklatur komplett'!R667),"-",'Nomenklatur komplett'!R667)</f>
        <v>-</v>
      </c>
      <c r="D667" s="59" t="str">
        <f t="shared" si="10"/>
        <v>-</v>
      </c>
    </row>
    <row r="668" spans="1:4" x14ac:dyDescent="0.2">
      <c r="A668" s="25" t="str">
        <f>IF(ISBLANK('Nomenklatur komplett'!P668),"-",'Nomenklatur komplett'!P668)</f>
        <v>-</v>
      </c>
      <c r="B668" s="17" t="str">
        <f>IF(ISBLANK('Nomenklatur komplett'!Q668),"-",'Nomenklatur komplett'!Q668)</f>
        <v>-</v>
      </c>
      <c r="C668" s="115" t="str">
        <f>IF(ISBLANK('Nomenklatur komplett'!R668),"-",'Nomenklatur komplett'!R668)</f>
        <v>-</v>
      </c>
      <c r="D668" s="59" t="str">
        <f t="shared" si="10"/>
        <v>-</v>
      </c>
    </row>
    <row r="669" spans="1:4" x14ac:dyDescent="0.2">
      <c r="A669" s="25" t="str">
        <f>IF(ISBLANK('Nomenklatur komplett'!P669),"-",'Nomenklatur komplett'!P669)</f>
        <v>-</v>
      </c>
      <c r="B669" s="17" t="str">
        <f>IF(ISBLANK('Nomenklatur komplett'!Q669),"-",'Nomenklatur komplett'!Q669)</f>
        <v>-</v>
      </c>
      <c r="C669" s="115" t="str">
        <f>IF(ISBLANK('Nomenklatur komplett'!R669),"-",'Nomenklatur komplett'!R669)</f>
        <v>-</v>
      </c>
      <c r="D669" s="59" t="str">
        <f t="shared" si="10"/>
        <v>-</v>
      </c>
    </row>
    <row r="670" spans="1:4" x14ac:dyDescent="0.2">
      <c r="A670" s="25" t="str">
        <f>IF(ISBLANK('Nomenklatur komplett'!P670),"-",'Nomenklatur komplett'!P670)</f>
        <v>-</v>
      </c>
      <c r="B670" s="17" t="str">
        <f>IF(ISBLANK('Nomenklatur komplett'!Q670),"-",'Nomenklatur komplett'!Q670)</f>
        <v>-</v>
      </c>
      <c r="C670" s="115" t="str">
        <f>IF(ISBLANK('Nomenklatur komplett'!R670),"-",'Nomenklatur komplett'!R670)</f>
        <v>-</v>
      </c>
      <c r="D670" s="59" t="str">
        <f t="shared" si="10"/>
        <v>-</v>
      </c>
    </row>
    <row r="671" spans="1:4" x14ac:dyDescent="0.2">
      <c r="A671" s="25" t="str">
        <f>IF(ISBLANK('Nomenklatur komplett'!P671),"-",'Nomenklatur komplett'!P671)</f>
        <v>-</v>
      </c>
      <c r="B671" s="17" t="str">
        <f>IF(ISBLANK('Nomenklatur komplett'!Q671),"-",'Nomenklatur komplett'!Q671)</f>
        <v>-</v>
      </c>
      <c r="C671" s="115" t="str">
        <f>IF(ISBLANK('Nomenklatur komplett'!R671),"-",'Nomenklatur komplett'!R671)</f>
        <v>-</v>
      </c>
      <c r="D671" s="59" t="str">
        <f t="shared" si="10"/>
        <v>-</v>
      </c>
    </row>
    <row r="672" spans="1:4" x14ac:dyDescent="0.2">
      <c r="A672" s="25" t="str">
        <f>IF(ISBLANK('Nomenklatur komplett'!P672),"-",'Nomenklatur komplett'!P672)</f>
        <v>-</v>
      </c>
      <c r="B672" s="17" t="str">
        <f>IF(ISBLANK('Nomenklatur komplett'!Q672),"-",'Nomenklatur komplett'!Q672)</f>
        <v>-</v>
      </c>
      <c r="C672" s="115" t="str">
        <f>IF(ISBLANK('Nomenklatur komplett'!R672),"-",'Nomenklatur komplett'!R672)</f>
        <v>-</v>
      </c>
      <c r="D672" s="59" t="str">
        <f t="shared" si="10"/>
        <v>-</v>
      </c>
    </row>
    <row r="673" spans="1:4" x14ac:dyDescent="0.2">
      <c r="A673" s="25" t="str">
        <f>IF(ISBLANK('Nomenklatur komplett'!P673),"-",'Nomenklatur komplett'!P673)</f>
        <v>-</v>
      </c>
      <c r="B673" s="17" t="str">
        <f>IF(ISBLANK('Nomenklatur komplett'!Q673),"-",'Nomenklatur komplett'!Q673)</f>
        <v>-</v>
      </c>
      <c r="C673" s="115" t="str">
        <f>IF(ISBLANK('Nomenklatur komplett'!R673),"-",'Nomenklatur komplett'!R673)</f>
        <v>-</v>
      </c>
      <c r="D673" s="59" t="str">
        <f t="shared" si="10"/>
        <v>-</v>
      </c>
    </row>
    <row r="674" spans="1:4" x14ac:dyDescent="0.2">
      <c r="A674" s="25" t="str">
        <f>IF(ISBLANK('Nomenklatur komplett'!P674),"-",'Nomenklatur komplett'!P674)</f>
        <v>-</v>
      </c>
      <c r="B674" s="17" t="str">
        <f>IF(ISBLANK('Nomenklatur komplett'!Q674),"-",'Nomenklatur komplett'!Q674)</f>
        <v>-</v>
      </c>
      <c r="C674" s="115" t="str">
        <f>IF(ISBLANK('Nomenklatur komplett'!R674),"-",'Nomenklatur komplett'!R674)</f>
        <v>-</v>
      </c>
      <c r="D674" s="59" t="str">
        <f t="shared" si="10"/>
        <v>-</v>
      </c>
    </row>
    <row r="675" spans="1:4" x14ac:dyDescent="0.2">
      <c r="A675" s="25" t="str">
        <f>IF(ISBLANK('Nomenklatur komplett'!P675),"-",'Nomenklatur komplett'!P675)</f>
        <v>-</v>
      </c>
      <c r="B675" s="17" t="str">
        <f>IF(ISBLANK('Nomenklatur komplett'!Q675),"-",'Nomenklatur komplett'!Q675)</f>
        <v>-</v>
      </c>
      <c r="C675" s="115" t="str">
        <f>IF(ISBLANK('Nomenklatur komplett'!R675),"-",'Nomenklatur komplett'!R675)</f>
        <v>-</v>
      </c>
      <c r="D675" s="59" t="str">
        <f t="shared" si="10"/>
        <v>-</v>
      </c>
    </row>
    <row r="676" spans="1:4" x14ac:dyDescent="0.2">
      <c r="A676" s="25" t="str">
        <f>IF(ISBLANK('Nomenklatur komplett'!P676),"-",'Nomenklatur komplett'!P676)</f>
        <v>-</v>
      </c>
      <c r="B676" s="17" t="str">
        <f>IF(ISBLANK('Nomenklatur komplett'!Q676),"-",'Nomenklatur komplett'!Q676)</f>
        <v>-</v>
      </c>
      <c r="C676" s="115" t="str">
        <f>IF(ISBLANK('Nomenklatur komplett'!R676),"-",'Nomenklatur komplett'!R676)</f>
        <v>-</v>
      </c>
      <c r="D676" s="59" t="str">
        <f t="shared" si="10"/>
        <v>-</v>
      </c>
    </row>
    <row r="677" spans="1:4" x14ac:dyDescent="0.2">
      <c r="A677" s="25" t="str">
        <f>IF(ISBLANK('Nomenklatur komplett'!P677),"-",'Nomenklatur komplett'!P677)</f>
        <v>-</v>
      </c>
      <c r="B677" s="17" t="str">
        <f>IF(ISBLANK('Nomenklatur komplett'!Q677),"-",'Nomenklatur komplett'!Q677)</f>
        <v>-</v>
      </c>
      <c r="C677" s="115" t="str">
        <f>IF(ISBLANK('Nomenklatur komplett'!R677),"-",'Nomenklatur komplett'!R677)</f>
        <v>-</v>
      </c>
      <c r="D677" s="59" t="str">
        <f t="shared" si="10"/>
        <v>-</v>
      </c>
    </row>
    <row r="678" spans="1:4" x14ac:dyDescent="0.2">
      <c r="A678" s="25" t="str">
        <f>IF(ISBLANK('Nomenklatur komplett'!P678),"-",'Nomenklatur komplett'!P678)</f>
        <v>-</v>
      </c>
      <c r="B678" s="17" t="str">
        <f>IF(ISBLANK('Nomenklatur komplett'!Q678),"-",'Nomenklatur komplett'!Q678)</f>
        <v>-</v>
      </c>
      <c r="C678" s="115" t="str">
        <f>IF(ISBLANK('Nomenklatur komplett'!R678),"-",'Nomenklatur komplett'!R678)</f>
        <v>-</v>
      </c>
      <c r="D678" s="59" t="str">
        <f t="shared" si="10"/>
        <v>-</v>
      </c>
    </row>
    <row r="679" spans="1:4" x14ac:dyDescent="0.2">
      <c r="A679" s="25" t="str">
        <f>IF(ISBLANK('Nomenklatur komplett'!P679),"-",'Nomenklatur komplett'!P679)</f>
        <v>-</v>
      </c>
      <c r="B679" s="17" t="str">
        <f>IF(ISBLANK('Nomenklatur komplett'!Q679),"-",'Nomenklatur komplett'!Q679)</f>
        <v>-</v>
      </c>
      <c r="C679" s="115" t="str">
        <f>IF(ISBLANK('Nomenklatur komplett'!R679),"-",'Nomenklatur komplett'!R679)</f>
        <v>-</v>
      </c>
      <c r="D679" s="59" t="str">
        <f t="shared" si="10"/>
        <v>-</v>
      </c>
    </row>
    <row r="680" spans="1:4" x14ac:dyDescent="0.2">
      <c r="A680" s="25" t="str">
        <f>IF(ISBLANK('Nomenklatur komplett'!P680),"-",'Nomenklatur komplett'!P680)</f>
        <v>-</v>
      </c>
      <c r="B680" s="17" t="str">
        <f>IF(ISBLANK('Nomenklatur komplett'!Q680),"-",'Nomenklatur komplett'!Q680)</f>
        <v>-</v>
      </c>
      <c r="C680" s="115" t="str">
        <f>IF(ISBLANK('Nomenklatur komplett'!R680),"-",'Nomenklatur komplett'!R680)</f>
        <v>-</v>
      </c>
      <c r="D680" s="59" t="str">
        <f t="shared" si="10"/>
        <v>-</v>
      </c>
    </row>
    <row r="681" spans="1:4" x14ac:dyDescent="0.2">
      <c r="A681" s="25" t="str">
        <f>IF(ISBLANK('Nomenklatur komplett'!P681),"-",'Nomenklatur komplett'!P681)</f>
        <v>-</v>
      </c>
      <c r="B681" s="17" t="str">
        <f>IF(ISBLANK('Nomenklatur komplett'!Q681),"-",'Nomenklatur komplett'!Q681)</f>
        <v>-</v>
      </c>
      <c r="C681" s="115" t="str">
        <f>IF(ISBLANK('Nomenklatur komplett'!R681),"-",'Nomenklatur komplett'!R681)</f>
        <v>-</v>
      </c>
      <c r="D681" s="59" t="str">
        <f t="shared" si="10"/>
        <v>-</v>
      </c>
    </row>
    <row r="682" spans="1:4" x14ac:dyDescent="0.2">
      <c r="A682" s="25" t="str">
        <f>IF(ISBLANK('Nomenklatur komplett'!P682),"-",'Nomenklatur komplett'!P682)</f>
        <v>-</v>
      </c>
      <c r="B682" s="17" t="str">
        <f>IF(ISBLANK('Nomenklatur komplett'!Q682),"-",'Nomenklatur komplett'!Q682)</f>
        <v>-</v>
      </c>
      <c r="C682" s="115" t="str">
        <f>IF(ISBLANK('Nomenklatur komplett'!R682),"-",'Nomenklatur komplett'!R682)</f>
        <v>-</v>
      </c>
      <c r="D682" s="59" t="str">
        <f t="shared" si="10"/>
        <v>-</v>
      </c>
    </row>
    <row r="683" spans="1:4" x14ac:dyDescent="0.2">
      <c r="A683" s="25" t="str">
        <f>IF(ISBLANK('Nomenklatur komplett'!P683),"-",'Nomenklatur komplett'!P683)</f>
        <v>-</v>
      </c>
      <c r="B683" s="17" t="str">
        <f>IF(ISBLANK('Nomenklatur komplett'!Q683),"-",'Nomenklatur komplett'!Q683)</f>
        <v>-</v>
      </c>
      <c r="C683" s="115" t="str">
        <f>IF(ISBLANK('Nomenklatur komplett'!R683),"-",'Nomenklatur komplett'!R683)</f>
        <v>-</v>
      </c>
      <c r="D683" s="59" t="str">
        <f t="shared" si="10"/>
        <v>-</v>
      </c>
    </row>
    <row r="684" spans="1:4" x14ac:dyDescent="0.2">
      <c r="A684" s="25" t="str">
        <f>IF(ISBLANK('Nomenklatur komplett'!P684),"-",'Nomenklatur komplett'!P684)</f>
        <v>-</v>
      </c>
      <c r="B684" s="17" t="str">
        <f>IF(ISBLANK('Nomenklatur komplett'!Q684),"-",'Nomenklatur komplett'!Q684)</f>
        <v>-</v>
      </c>
      <c r="C684" s="115" t="str">
        <f>IF(ISBLANK('Nomenklatur komplett'!R684),"-",'Nomenklatur komplett'!R684)</f>
        <v>-</v>
      </c>
      <c r="D684" s="59" t="str">
        <f t="shared" si="10"/>
        <v>-</v>
      </c>
    </row>
    <row r="685" spans="1:4" x14ac:dyDescent="0.2">
      <c r="A685" s="25" t="str">
        <f>IF(ISBLANK('Nomenklatur komplett'!P685),"-",'Nomenklatur komplett'!P685)</f>
        <v>-</v>
      </c>
      <c r="B685" s="17" t="str">
        <f>IF(ISBLANK('Nomenklatur komplett'!Q685),"-",'Nomenklatur komplett'!Q685)</f>
        <v>-</v>
      </c>
      <c r="C685" s="115" t="str">
        <f>IF(ISBLANK('Nomenklatur komplett'!R685),"-",'Nomenklatur komplett'!R685)</f>
        <v>-</v>
      </c>
      <c r="D685" s="59" t="str">
        <f t="shared" si="10"/>
        <v>-</v>
      </c>
    </row>
    <row r="686" spans="1:4" x14ac:dyDescent="0.2">
      <c r="A686" s="25" t="str">
        <f>IF(ISBLANK('Nomenklatur komplett'!P686),"-",'Nomenklatur komplett'!P686)</f>
        <v>-</v>
      </c>
      <c r="B686" s="17" t="str">
        <f>IF(ISBLANK('Nomenklatur komplett'!Q686),"-",'Nomenklatur komplett'!Q686)</f>
        <v>-</v>
      </c>
      <c r="C686" s="115" t="str">
        <f>IF(ISBLANK('Nomenklatur komplett'!R686),"-",'Nomenklatur komplett'!R686)</f>
        <v>-</v>
      </c>
      <c r="D686" s="59" t="str">
        <f t="shared" si="10"/>
        <v>-</v>
      </c>
    </row>
    <row r="687" spans="1:4" x14ac:dyDescent="0.2">
      <c r="A687" s="25" t="str">
        <f>IF(ISBLANK('Nomenklatur komplett'!P687),"-",'Nomenklatur komplett'!P687)</f>
        <v>-</v>
      </c>
      <c r="B687" s="17" t="str">
        <f>IF(ISBLANK('Nomenklatur komplett'!Q687),"-",'Nomenklatur komplett'!Q687)</f>
        <v>-</v>
      </c>
      <c r="C687" s="115" t="str">
        <f>IF(ISBLANK('Nomenklatur komplett'!R687),"-",'Nomenklatur komplett'!R687)</f>
        <v>-</v>
      </c>
      <c r="D687" s="59" t="str">
        <f t="shared" si="10"/>
        <v>-</v>
      </c>
    </row>
    <row r="688" spans="1:4" x14ac:dyDescent="0.2">
      <c r="A688" s="25" t="str">
        <f>IF(ISBLANK('Nomenklatur komplett'!P688),"-",'Nomenklatur komplett'!P688)</f>
        <v>-</v>
      </c>
      <c r="B688" s="17" t="str">
        <f>IF(ISBLANK('Nomenklatur komplett'!Q688),"-",'Nomenklatur komplett'!Q688)</f>
        <v>-</v>
      </c>
      <c r="C688" s="115" t="str">
        <f>IF(ISBLANK('Nomenklatur komplett'!R688),"-",'Nomenklatur komplett'!R688)</f>
        <v>-</v>
      </c>
      <c r="D688" s="59" t="str">
        <f t="shared" si="10"/>
        <v>-</v>
      </c>
    </row>
    <row r="689" spans="1:4" x14ac:dyDescent="0.2">
      <c r="A689" s="25" t="str">
        <f>IF(ISBLANK('Nomenklatur komplett'!P689),"-",'Nomenklatur komplett'!P689)</f>
        <v>-</v>
      </c>
      <c r="B689" s="17" t="str">
        <f>IF(ISBLANK('Nomenklatur komplett'!Q689),"-",'Nomenklatur komplett'!Q689)</f>
        <v>-</v>
      </c>
      <c r="C689" s="115" t="str">
        <f>IF(ISBLANK('Nomenklatur komplett'!R689),"-",'Nomenklatur komplett'!R689)</f>
        <v>-</v>
      </c>
      <c r="D689" s="59" t="str">
        <f t="shared" si="10"/>
        <v>-</v>
      </c>
    </row>
    <row r="690" spans="1:4" x14ac:dyDescent="0.2">
      <c r="A690" s="25" t="str">
        <f>IF(ISBLANK('Nomenklatur komplett'!P690),"-",'Nomenklatur komplett'!P690)</f>
        <v>-</v>
      </c>
      <c r="B690" s="17" t="str">
        <f>IF(ISBLANK('Nomenklatur komplett'!Q690),"-",'Nomenklatur komplett'!Q690)</f>
        <v>-</v>
      </c>
      <c r="C690" s="115" t="str">
        <f>IF(ISBLANK('Nomenklatur komplett'!R690),"-",'Nomenklatur komplett'!R690)</f>
        <v>-</v>
      </c>
      <c r="D690" s="59" t="str">
        <f t="shared" si="10"/>
        <v>-</v>
      </c>
    </row>
    <row r="691" spans="1:4" x14ac:dyDescent="0.2">
      <c r="A691" s="25" t="str">
        <f>IF(ISBLANK('Nomenklatur komplett'!P691),"-",'Nomenklatur komplett'!P691)</f>
        <v>-</v>
      </c>
      <c r="B691" s="17" t="str">
        <f>IF(ISBLANK('Nomenklatur komplett'!Q691),"-",'Nomenklatur komplett'!Q691)</f>
        <v>-</v>
      </c>
      <c r="C691" s="115" t="str">
        <f>IF(ISBLANK('Nomenklatur komplett'!R691),"-",'Nomenklatur komplett'!R691)</f>
        <v>-</v>
      </c>
      <c r="D691" s="59" t="str">
        <f t="shared" si="10"/>
        <v>-</v>
      </c>
    </row>
    <row r="692" spans="1:4" x14ac:dyDescent="0.2">
      <c r="A692" s="25" t="str">
        <f>IF(ISBLANK('Nomenklatur komplett'!P692),"-",'Nomenklatur komplett'!P692)</f>
        <v>-</v>
      </c>
      <c r="B692" s="17" t="str">
        <f>IF(ISBLANK('Nomenklatur komplett'!Q692),"-",'Nomenklatur komplett'!Q692)</f>
        <v>-</v>
      </c>
      <c r="C692" s="115" t="str">
        <f>IF(ISBLANK('Nomenklatur komplett'!R692),"-",'Nomenklatur komplett'!R692)</f>
        <v>-</v>
      </c>
      <c r="D692" s="59" t="str">
        <f t="shared" si="10"/>
        <v>-</v>
      </c>
    </row>
    <row r="693" spans="1:4" x14ac:dyDescent="0.2">
      <c r="A693" s="25" t="str">
        <f>IF(ISBLANK('Nomenklatur komplett'!P693),"-",'Nomenklatur komplett'!P693)</f>
        <v>-</v>
      </c>
      <c r="B693" s="17" t="str">
        <f>IF(ISBLANK('Nomenklatur komplett'!Q693),"-",'Nomenklatur komplett'!Q693)</f>
        <v>-</v>
      </c>
      <c r="C693" s="115" t="str">
        <f>IF(ISBLANK('Nomenklatur komplett'!R693),"-",'Nomenklatur komplett'!R693)</f>
        <v>-</v>
      </c>
      <c r="D693" s="59" t="str">
        <f t="shared" si="10"/>
        <v>-</v>
      </c>
    </row>
    <row r="694" spans="1:4" x14ac:dyDescent="0.2">
      <c r="A694" s="25" t="str">
        <f>IF(ISBLANK('Nomenklatur komplett'!P694),"-",'Nomenklatur komplett'!P694)</f>
        <v>-</v>
      </c>
      <c r="B694" s="17" t="str">
        <f>IF(ISBLANK('Nomenklatur komplett'!Q694),"-",'Nomenklatur komplett'!Q694)</f>
        <v>-</v>
      </c>
      <c r="C694" s="115" t="str">
        <f>IF(ISBLANK('Nomenklatur komplett'!R694),"-",'Nomenklatur komplett'!R694)</f>
        <v>-</v>
      </c>
      <c r="D694" s="59" t="str">
        <f t="shared" si="10"/>
        <v>-</v>
      </c>
    </row>
    <row r="695" spans="1:4" x14ac:dyDescent="0.2">
      <c r="A695" s="25" t="str">
        <f>IF(ISBLANK('Nomenklatur komplett'!P695),"-",'Nomenklatur komplett'!P695)</f>
        <v>-</v>
      </c>
      <c r="B695" s="17" t="str">
        <f>IF(ISBLANK('Nomenklatur komplett'!Q695),"-",'Nomenklatur komplett'!Q695)</f>
        <v>-</v>
      </c>
      <c r="C695" s="115" t="str">
        <f>IF(ISBLANK('Nomenklatur komplett'!R695),"-",'Nomenklatur komplett'!R695)</f>
        <v>-</v>
      </c>
      <c r="D695" s="59" t="str">
        <f t="shared" si="10"/>
        <v>-</v>
      </c>
    </row>
    <row r="696" spans="1:4" x14ac:dyDescent="0.2">
      <c r="A696" s="25" t="str">
        <f>IF(ISBLANK('Nomenklatur komplett'!P696),"-",'Nomenklatur komplett'!P696)</f>
        <v>-</v>
      </c>
      <c r="B696" s="17" t="str">
        <f>IF(ISBLANK('Nomenklatur komplett'!Q696),"-",'Nomenklatur komplett'!Q696)</f>
        <v>-</v>
      </c>
      <c r="C696" s="115" t="str">
        <f>IF(ISBLANK('Nomenklatur komplett'!R696),"-",'Nomenklatur komplett'!R696)</f>
        <v>-</v>
      </c>
      <c r="D696" s="59" t="str">
        <f t="shared" si="10"/>
        <v>-</v>
      </c>
    </row>
    <row r="697" spans="1:4" x14ac:dyDescent="0.2">
      <c r="A697" s="25" t="str">
        <f>IF(ISBLANK('Nomenklatur komplett'!P697),"-",'Nomenklatur komplett'!P697)</f>
        <v>-</v>
      </c>
      <c r="B697" s="17" t="str">
        <f>IF(ISBLANK('Nomenklatur komplett'!Q697),"-",'Nomenklatur komplett'!Q697)</f>
        <v>-</v>
      </c>
      <c r="C697" s="115" t="str">
        <f>IF(ISBLANK('Nomenklatur komplett'!R697),"-",'Nomenklatur komplett'!R697)</f>
        <v>-</v>
      </c>
      <c r="D697" s="59" t="str">
        <f t="shared" si="10"/>
        <v>-</v>
      </c>
    </row>
    <row r="698" spans="1:4" x14ac:dyDescent="0.2">
      <c r="A698" s="25" t="str">
        <f>IF(ISBLANK('Nomenklatur komplett'!P698),"-",'Nomenklatur komplett'!P698)</f>
        <v>-</v>
      </c>
      <c r="B698" s="17" t="str">
        <f>IF(ISBLANK('Nomenklatur komplett'!Q698),"-",'Nomenklatur komplett'!Q698)</f>
        <v>-</v>
      </c>
      <c r="C698" s="115" t="str">
        <f>IF(ISBLANK('Nomenklatur komplett'!R698),"-",'Nomenklatur komplett'!R698)</f>
        <v>-</v>
      </c>
      <c r="D698" s="59" t="str">
        <f t="shared" si="10"/>
        <v>-</v>
      </c>
    </row>
    <row r="699" spans="1:4" x14ac:dyDescent="0.2">
      <c r="A699" s="25" t="str">
        <f>IF(ISBLANK('Nomenklatur komplett'!P699),"-",'Nomenklatur komplett'!P699)</f>
        <v>-</v>
      </c>
      <c r="B699" s="17" t="str">
        <f>IF(ISBLANK('Nomenklatur komplett'!Q699),"-",'Nomenklatur komplett'!Q699)</f>
        <v>-</v>
      </c>
      <c r="C699" s="115" t="str">
        <f>IF(ISBLANK('Nomenklatur komplett'!R699),"-",'Nomenklatur komplett'!R699)</f>
        <v>-</v>
      </c>
      <c r="D699" s="59" t="str">
        <f t="shared" si="10"/>
        <v>-</v>
      </c>
    </row>
    <row r="700" spans="1:4" x14ac:dyDescent="0.2">
      <c r="A700" s="25" t="str">
        <f>IF(ISBLANK('Nomenklatur komplett'!P700),"-",'Nomenklatur komplett'!P700)</f>
        <v>-</v>
      </c>
      <c r="B700" s="17" t="str">
        <f>IF(ISBLANK('Nomenklatur komplett'!Q700),"-",'Nomenklatur komplett'!Q700)</f>
        <v>-</v>
      </c>
      <c r="C700" s="115" t="str">
        <f>IF(ISBLANK('Nomenklatur komplett'!R700),"-",'Nomenklatur komplett'!R700)</f>
        <v>-</v>
      </c>
      <c r="D700" s="59" t="str">
        <f t="shared" si="10"/>
        <v>-</v>
      </c>
    </row>
    <row r="701" spans="1:4" x14ac:dyDescent="0.2">
      <c r="A701" s="25" t="str">
        <f>IF(ISBLANK('Nomenklatur komplett'!P701),"-",'Nomenklatur komplett'!P701)</f>
        <v>-</v>
      </c>
      <c r="B701" s="17" t="str">
        <f>IF(ISBLANK('Nomenklatur komplett'!Q701),"-",'Nomenklatur komplett'!Q701)</f>
        <v>-</v>
      </c>
      <c r="C701" s="115" t="str">
        <f>IF(ISBLANK('Nomenklatur komplett'!R701),"-",'Nomenklatur komplett'!R701)</f>
        <v>-</v>
      </c>
      <c r="D701" s="59" t="str">
        <f t="shared" si="10"/>
        <v>-</v>
      </c>
    </row>
    <row r="702" spans="1:4" x14ac:dyDescent="0.2">
      <c r="A702" s="25" t="str">
        <f>IF(ISBLANK('Nomenklatur komplett'!P702),"-",'Nomenklatur komplett'!P702)</f>
        <v>-</v>
      </c>
      <c r="B702" s="17" t="str">
        <f>IF(ISBLANK('Nomenklatur komplett'!Q702),"-",'Nomenklatur komplett'!Q702)</f>
        <v>-</v>
      </c>
      <c r="C702" s="115" t="str">
        <f>IF(ISBLANK('Nomenklatur komplett'!R702),"-",'Nomenklatur komplett'!R702)</f>
        <v>-</v>
      </c>
      <c r="D702" s="59" t="str">
        <f t="shared" si="10"/>
        <v>-</v>
      </c>
    </row>
    <row r="703" spans="1:4" x14ac:dyDescent="0.2">
      <c r="A703" s="25" t="str">
        <f>IF(ISBLANK('Nomenklatur komplett'!P703),"-",'Nomenklatur komplett'!P703)</f>
        <v>-</v>
      </c>
      <c r="B703" s="17" t="str">
        <f>IF(ISBLANK('Nomenklatur komplett'!Q703),"-",'Nomenklatur komplett'!Q703)</f>
        <v>-</v>
      </c>
      <c r="C703" s="115" t="str">
        <f>IF(ISBLANK('Nomenklatur komplett'!R703),"-",'Nomenklatur komplett'!R703)</f>
        <v>-</v>
      </c>
      <c r="D703" s="59" t="str">
        <f t="shared" si="10"/>
        <v>-</v>
      </c>
    </row>
    <row r="704" spans="1:4" x14ac:dyDescent="0.2">
      <c r="A704" s="25" t="str">
        <f>IF(ISBLANK('Nomenklatur komplett'!P704),"-",'Nomenklatur komplett'!P704)</f>
        <v>-</v>
      </c>
      <c r="B704" s="17" t="str">
        <f>IF(ISBLANK('Nomenklatur komplett'!Q704),"-",'Nomenklatur komplett'!Q704)</f>
        <v>-</v>
      </c>
      <c r="C704" s="115" t="str">
        <f>IF(ISBLANK('Nomenklatur komplett'!R704),"-",'Nomenklatur komplett'!R704)</f>
        <v>-</v>
      </c>
      <c r="D704" s="59" t="str">
        <f t="shared" si="10"/>
        <v>-</v>
      </c>
    </row>
    <row r="705" spans="1:4" x14ac:dyDescent="0.2">
      <c r="A705" s="25" t="str">
        <f>IF(ISBLANK('Nomenklatur komplett'!P705),"-",'Nomenklatur komplett'!P705)</f>
        <v>-</v>
      </c>
      <c r="B705" s="17" t="str">
        <f>IF(ISBLANK('Nomenklatur komplett'!Q705),"-",'Nomenklatur komplett'!Q705)</f>
        <v>-</v>
      </c>
      <c r="C705" s="115" t="str">
        <f>IF(ISBLANK('Nomenklatur komplett'!R705),"-",'Nomenklatur komplett'!R705)</f>
        <v>-</v>
      </c>
      <c r="D705" s="59" t="str">
        <f t="shared" si="10"/>
        <v>-</v>
      </c>
    </row>
    <row r="706" spans="1:4" x14ac:dyDescent="0.2">
      <c r="A706" s="25" t="str">
        <f>IF(ISBLANK('Nomenklatur komplett'!P706),"-",'Nomenklatur komplett'!P706)</f>
        <v>-</v>
      </c>
      <c r="B706" s="17" t="str">
        <f>IF(ISBLANK('Nomenklatur komplett'!Q706),"-",'Nomenklatur komplett'!Q706)</f>
        <v>-</v>
      </c>
      <c r="C706" s="115" t="str">
        <f>IF(ISBLANK('Nomenklatur komplett'!R706),"-",'Nomenklatur komplett'!R706)</f>
        <v>-</v>
      </c>
      <c r="D706" s="59" t="str">
        <f t="shared" si="10"/>
        <v>-</v>
      </c>
    </row>
    <row r="707" spans="1:4" x14ac:dyDescent="0.2">
      <c r="A707" s="25" t="str">
        <f>IF(ISBLANK('Nomenklatur komplett'!P707),"-",'Nomenklatur komplett'!P707)</f>
        <v>-</v>
      </c>
      <c r="B707" s="17" t="str">
        <f>IF(ISBLANK('Nomenklatur komplett'!Q707),"-",'Nomenklatur komplett'!Q707)</f>
        <v>-</v>
      </c>
      <c r="C707" s="115" t="str">
        <f>IF(ISBLANK('Nomenklatur komplett'!R707),"-",'Nomenklatur komplett'!R707)</f>
        <v>-</v>
      </c>
      <c r="D707" s="59" t="str">
        <f t="shared" si="10"/>
        <v>-</v>
      </c>
    </row>
    <row r="708" spans="1:4" x14ac:dyDescent="0.2">
      <c r="A708" s="25" t="str">
        <f>IF(ISBLANK('Nomenklatur komplett'!P708),"-",'Nomenklatur komplett'!P708)</f>
        <v>-</v>
      </c>
      <c r="B708" s="17" t="str">
        <f>IF(ISBLANK('Nomenklatur komplett'!Q708),"-",'Nomenklatur komplett'!Q708)</f>
        <v>-</v>
      </c>
      <c r="C708" s="115" t="str">
        <f>IF(ISBLANK('Nomenklatur komplett'!R708),"-",'Nomenklatur komplett'!R708)</f>
        <v>-</v>
      </c>
      <c r="D708" s="59" t="str">
        <f t="shared" si="10"/>
        <v>-</v>
      </c>
    </row>
    <row r="709" spans="1:4" x14ac:dyDescent="0.2">
      <c r="A709" s="25" t="str">
        <f>IF(ISBLANK('Nomenklatur komplett'!P709),"-",'Nomenklatur komplett'!P709)</f>
        <v>-</v>
      </c>
      <c r="B709" s="17" t="str">
        <f>IF(ISBLANK('Nomenklatur komplett'!Q709),"-",'Nomenklatur komplett'!Q709)</f>
        <v>-</v>
      </c>
      <c r="C709" s="115" t="str">
        <f>IF(ISBLANK('Nomenklatur komplett'!R709),"-",'Nomenklatur komplett'!R709)</f>
        <v>-</v>
      </c>
      <c r="D709" s="59" t="str">
        <f t="shared" ref="D709:D772" si="11">IF(B709="-",B709,TRIM(C709)&amp; " (" &amp;B709&amp;")")</f>
        <v>-</v>
      </c>
    </row>
    <row r="710" spans="1:4" x14ac:dyDescent="0.2">
      <c r="A710" s="25" t="str">
        <f>IF(ISBLANK('Nomenklatur komplett'!P710),"-",'Nomenklatur komplett'!P710)</f>
        <v>-</v>
      </c>
      <c r="B710" s="17" t="str">
        <f>IF(ISBLANK('Nomenklatur komplett'!Q710),"-",'Nomenklatur komplett'!Q710)</f>
        <v>-</v>
      </c>
      <c r="C710" s="115" t="str">
        <f>IF(ISBLANK('Nomenklatur komplett'!R710),"-",'Nomenklatur komplett'!R710)</f>
        <v>-</v>
      </c>
      <c r="D710" s="59" t="str">
        <f t="shared" si="11"/>
        <v>-</v>
      </c>
    </row>
    <row r="711" spans="1:4" x14ac:dyDescent="0.2">
      <c r="A711" s="25" t="str">
        <f>IF(ISBLANK('Nomenklatur komplett'!P711),"-",'Nomenklatur komplett'!P711)</f>
        <v>-</v>
      </c>
      <c r="B711" s="17" t="str">
        <f>IF(ISBLANK('Nomenklatur komplett'!Q711),"-",'Nomenklatur komplett'!Q711)</f>
        <v>-</v>
      </c>
      <c r="C711" s="115" t="str">
        <f>IF(ISBLANK('Nomenklatur komplett'!R711),"-",'Nomenklatur komplett'!R711)</f>
        <v>-</v>
      </c>
      <c r="D711" s="59" t="str">
        <f t="shared" si="11"/>
        <v>-</v>
      </c>
    </row>
    <row r="712" spans="1:4" x14ac:dyDescent="0.2">
      <c r="A712" s="25" t="str">
        <f>IF(ISBLANK('Nomenklatur komplett'!P712),"-",'Nomenklatur komplett'!P712)</f>
        <v>-</v>
      </c>
      <c r="B712" s="17" t="str">
        <f>IF(ISBLANK('Nomenklatur komplett'!Q712),"-",'Nomenklatur komplett'!Q712)</f>
        <v>-</v>
      </c>
      <c r="C712" s="115" t="str">
        <f>IF(ISBLANK('Nomenklatur komplett'!R712),"-",'Nomenklatur komplett'!R712)</f>
        <v>-</v>
      </c>
      <c r="D712" s="59" t="str">
        <f t="shared" si="11"/>
        <v>-</v>
      </c>
    </row>
    <row r="713" spans="1:4" x14ac:dyDescent="0.2">
      <c r="A713" s="25" t="str">
        <f>IF(ISBLANK('Nomenklatur komplett'!P713),"-",'Nomenklatur komplett'!P713)</f>
        <v>-</v>
      </c>
      <c r="B713" s="17" t="str">
        <f>IF(ISBLANK('Nomenklatur komplett'!Q713),"-",'Nomenklatur komplett'!Q713)</f>
        <v>-</v>
      </c>
      <c r="C713" s="115" t="str">
        <f>IF(ISBLANK('Nomenklatur komplett'!R713),"-",'Nomenklatur komplett'!R713)</f>
        <v>-</v>
      </c>
      <c r="D713" s="59" t="str">
        <f t="shared" si="11"/>
        <v>-</v>
      </c>
    </row>
    <row r="714" spans="1:4" x14ac:dyDescent="0.2">
      <c r="A714" s="25" t="str">
        <f>IF(ISBLANK('Nomenklatur komplett'!P714),"-",'Nomenklatur komplett'!P714)</f>
        <v>-</v>
      </c>
      <c r="B714" s="17" t="str">
        <f>IF(ISBLANK('Nomenklatur komplett'!Q714),"-",'Nomenklatur komplett'!Q714)</f>
        <v>-</v>
      </c>
      <c r="C714" s="115" t="str">
        <f>IF(ISBLANK('Nomenklatur komplett'!R714),"-",'Nomenklatur komplett'!R714)</f>
        <v>-</v>
      </c>
      <c r="D714" s="59" t="str">
        <f t="shared" si="11"/>
        <v>-</v>
      </c>
    </row>
    <row r="715" spans="1:4" x14ac:dyDescent="0.2">
      <c r="A715" s="25" t="str">
        <f>IF(ISBLANK('Nomenklatur komplett'!P715),"-",'Nomenklatur komplett'!P715)</f>
        <v>-</v>
      </c>
      <c r="B715" s="17" t="str">
        <f>IF(ISBLANK('Nomenklatur komplett'!Q715),"-",'Nomenklatur komplett'!Q715)</f>
        <v>-</v>
      </c>
      <c r="C715" s="115" t="str">
        <f>IF(ISBLANK('Nomenklatur komplett'!R715),"-",'Nomenklatur komplett'!R715)</f>
        <v>-</v>
      </c>
      <c r="D715" s="59" t="str">
        <f t="shared" si="11"/>
        <v>-</v>
      </c>
    </row>
    <row r="716" spans="1:4" x14ac:dyDescent="0.2">
      <c r="A716" s="25" t="str">
        <f>IF(ISBLANK('Nomenklatur komplett'!P716),"-",'Nomenklatur komplett'!P716)</f>
        <v>-</v>
      </c>
      <c r="B716" s="17" t="str">
        <f>IF(ISBLANK('Nomenklatur komplett'!Q716),"-",'Nomenklatur komplett'!Q716)</f>
        <v>-</v>
      </c>
      <c r="C716" s="115" t="str">
        <f>IF(ISBLANK('Nomenklatur komplett'!R716),"-",'Nomenklatur komplett'!R716)</f>
        <v>-</v>
      </c>
      <c r="D716" s="59" t="str">
        <f t="shared" si="11"/>
        <v>-</v>
      </c>
    </row>
    <row r="717" spans="1:4" x14ac:dyDescent="0.2">
      <c r="A717" s="25" t="str">
        <f>IF(ISBLANK('Nomenklatur komplett'!P717),"-",'Nomenklatur komplett'!P717)</f>
        <v>-</v>
      </c>
      <c r="B717" s="17" t="str">
        <f>IF(ISBLANK('Nomenklatur komplett'!Q717),"-",'Nomenklatur komplett'!Q717)</f>
        <v>-</v>
      </c>
      <c r="C717" s="115" t="str">
        <f>IF(ISBLANK('Nomenklatur komplett'!R717),"-",'Nomenklatur komplett'!R717)</f>
        <v>-</v>
      </c>
      <c r="D717" s="59" t="str">
        <f t="shared" si="11"/>
        <v>-</v>
      </c>
    </row>
    <row r="718" spans="1:4" x14ac:dyDescent="0.2">
      <c r="A718" s="25" t="str">
        <f>IF(ISBLANK('Nomenklatur komplett'!P718),"-",'Nomenklatur komplett'!P718)</f>
        <v>-</v>
      </c>
      <c r="B718" s="17" t="str">
        <f>IF(ISBLANK('Nomenklatur komplett'!Q718),"-",'Nomenklatur komplett'!Q718)</f>
        <v>-</v>
      </c>
      <c r="C718" s="115" t="str">
        <f>IF(ISBLANK('Nomenklatur komplett'!R718),"-",'Nomenklatur komplett'!R718)</f>
        <v>-</v>
      </c>
      <c r="D718" s="59" t="str">
        <f t="shared" si="11"/>
        <v>-</v>
      </c>
    </row>
    <row r="719" spans="1:4" x14ac:dyDescent="0.2">
      <c r="A719" s="25" t="str">
        <f>IF(ISBLANK('Nomenklatur komplett'!P719),"-",'Nomenklatur komplett'!P719)</f>
        <v>-</v>
      </c>
      <c r="B719" s="17" t="str">
        <f>IF(ISBLANK('Nomenklatur komplett'!Q719),"-",'Nomenklatur komplett'!Q719)</f>
        <v>-</v>
      </c>
      <c r="C719" s="115" t="str">
        <f>IF(ISBLANK('Nomenklatur komplett'!R719),"-",'Nomenklatur komplett'!R719)</f>
        <v>-</v>
      </c>
      <c r="D719" s="59" t="str">
        <f t="shared" si="11"/>
        <v>-</v>
      </c>
    </row>
    <row r="720" spans="1:4" x14ac:dyDescent="0.2">
      <c r="A720" s="25" t="str">
        <f>IF(ISBLANK('Nomenklatur komplett'!P720),"-",'Nomenklatur komplett'!P720)</f>
        <v>-</v>
      </c>
      <c r="B720" s="17" t="str">
        <f>IF(ISBLANK('Nomenklatur komplett'!Q720),"-",'Nomenklatur komplett'!Q720)</f>
        <v>-</v>
      </c>
      <c r="C720" s="115" t="str">
        <f>IF(ISBLANK('Nomenklatur komplett'!R720),"-",'Nomenklatur komplett'!R720)</f>
        <v>-</v>
      </c>
      <c r="D720" s="59" t="str">
        <f t="shared" si="11"/>
        <v>-</v>
      </c>
    </row>
    <row r="721" spans="1:4" x14ac:dyDescent="0.2">
      <c r="A721" s="25" t="str">
        <f>IF(ISBLANK('Nomenklatur komplett'!P721),"-",'Nomenklatur komplett'!P721)</f>
        <v>-</v>
      </c>
      <c r="B721" s="17" t="str">
        <f>IF(ISBLANK('Nomenklatur komplett'!Q721),"-",'Nomenklatur komplett'!Q721)</f>
        <v>-</v>
      </c>
      <c r="C721" s="115" t="str">
        <f>IF(ISBLANK('Nomenklatur komplett'!R721),"-",'Nomenklatur komplett'!R721)</f>
        <v>-</v>
      </c>
      <c r="D721" s="59" t="str">
        <f t="shared" si="11"/>
        <v>-</v>
      </c>
    </row>
    <row r="722" spans="1:4" x14ac:dyDescent="0.2">
      <c r="A722" s="25" t="str">
        <f>IF(ISBLANK('Nomenklatur komplett'!P722),"-",'Nomenklatur komplett'!P722)</f>
        <v>-</v>
      </c>
      <c r="B722" s="17" t="str">
        <f>IF(ISBLANK('Nomenklatur komplett'!Q722),"-",'Nomenklatur komplett'!Q722)</f>
        <v>-</v>
      </c>
      <c r="C722" s="115" t="str">
        <f>IF(ISBLANK('Nomenklatur komplett'!R722),"-",'Nomenklatur komplett'!R722)</f>
        <v>-</v>
      </c>
      <c r="D722" s="59" t="str">
        <f t="shared" si="11"/>
        <v>-</v>
      </c>
    </row>
    <row r="723" spans="1:4" x14ac:dyDescent="0.2">
      <c r="A723" s="25" t="str">
        <f>IF(ISBLANK('Nomenklatur komplett'!P723),"-",'Nomenklatur komplett'!P723)</f>
        <v>-</v>
      </c>
      <c r="B723" s="17" t="str">
        <f>IF(ISBLANK('Nomenklatur komplett'!Q723),"-",'Nomenklatur komplett'!Q723)</f>
        <v>-</v>
      </c>
      <c r="C723" s="115" t="str">
        <f>IF(ISBLANK('Nomenklatur komplett'!R723),"-",'Nomenklatur komplett'!R723)</f>
        <v>-</v>
      </c>
      <c r="D723" s="59" t="str">
        <f t="shared" si="11"/>
        <v>-</v>
      </c>
    </row>
    <row r="724" spans="1:4" x14ac:dyDescent="0.2">
      <c r="A724" s="25" t="str">
        <f>IF(ISBLANK('Nomenklatur komplett'!P724),"-",'Nomenklatur komplett'!P724)</f>
        <v>-</v>
      </c>
      <c r="B724" s="17" t="str">
        <f>IF(ISBLANK('Nomenklatur komplett'!Q724),"-",'Nomenklatur komplett'!Q724)</f>
        <v>-</v>
      </c>
      <c r="C724" s="115" t="str">
        <f>IF(ISBLANK('Nomenklatur komplett'!R724),"-",'Nomenklatur komplett'!R724)</f>
        <v>-</v>
      </c>
      <c r="D724" s="59" t="str">
        <f t="shared" si="11"/>
        <v>-</v>
      </c>
    </row>
    <row r="725" spans="1:4" x14ac:dyDescent="0.2">
      <c r="A725" s="25" t="str">
        <f>IF(ISBLANK('Nomenklatur komplett'!P725),"-",'Nomenklatur komplett'!P725)</f>
        <v>-</v>
      </c>
      <c r="B725" s="17" t="str">
        <f>IF(ISBLANK('Nomenklatur komplett'!Q725),"-",'Nomenklatur komplett'!Q725)</f>
        <v>-</v>
      </c>
      <c r="C725" s="115" t="str">
        <f>IF(ISBLANK('Nomenklatur komplett'!R725),"-",'Nomenklatur komplett'!R725)</f>
        <v>-</v>
      </c>
      <c r="D725" s="59" t="str">
        <f t="shared" si="11"/>
        <v>-</v>
      </c>
    </row>
    <row r="726" spans="1:4" x14ac:dyDescent="0.2">
      <c r="A726" s="25" t="str">
        <f>IF(ISBLANK('Nomenklatur komplett'!P726),"-",'Nomenklatur komplett'!P726)</f>
        <v>-</v>
      </c>
      <c r="B726" s="17" t="str">
        <f>IF(ISBLANK('Nomenklatur komplett'!Q726),"-",'Nomenklatur komplett'!Q726)</f>
        <v>-</v>
      </c>
      <c r="C726" s="115" t="str">
        <f>IF(ISBLANK('Nomenklatur komplett'!R726),"-",'Nomenklatur komplett'!R726)</f>
        <v>-</v>
      </c>
      <c r="D726" s="59" t="str">
        <f t="shared" si="11"/>
        <v>-</v>
      </c>
    </row>
    <row r="727" spans="1:4" x14ac:dyDescent="0.2">
      <c r="A727" s="25" t="str">
        <f>IF(ISBLANK('Nomenklatur komplett'!P727),"-",'Nomenklatur komplett'!P727)</f>
        <v>-</v>
      </c>
      <c r="B727" s="17" t="str">
        <f>IF(ISBLANK('Nomenklatur komplett'!Q727),"-",'Nomenklatur komplett'!Q727)</f>
        <v>-</v>
      </c>
      <c r="C727" s="115" t="str">
        <f>IF(ISBLANK('Nomenklatur komplett'!R727),"-",'Nomenklatur komplett'!R727)</f>
        <v>-</v>
      </c>
      <c r="D727" s="59" t="str">
        <f t="shared" si="11"/>
        <v>-</v>
      </c>
    </row>
    <row r="728" spans="1:4" x14ac:dyDescent="0.2">
      <c r="A728" s="25" t="str">
        <f>IF(ISBLANK('Nomenklatur komplett'!P728),"-",'Nomenklatur komplett'!P728)</f>
        <v>-</v>
      </c>
      <c r="B728" s="17" t="str">
        <f>IF(ISBLANK('Nomenklatur komplett'!Q728),"-",'Nomenklatur komplett'!Q728)</f>
        <v>-</v>
      </c>
      <c r="C728" s="115" t="str">
        <f>IF(ISBLANK('Nomenklatur komplett'!R728),"-",'Nomenklatur komplett'!R728)</f>
        <v>-</v>
      </c>
      <c r="D728" s="59" t="str">
        <f t="shared" si="11"/>
        <v>-</v>
      </c>
    </row>
    <row r="729" spans="1:4" x14ac:dyDescent="0.2">
      <c r="A729" s="25" t="str">
        <f>IF(ISBLANK('Nomenklatur komplett'!P729),"-",'Nomenklatur komplett'!P729)</f>
        <v>-</v>
      </c>
      <c r="B729" s="17" t="str">
        <f>IF(ISBLANK('Nomenklatur komplett'!Q729),"-",'Nomenklatur komplett'!Q729)</f>
        <v>-</v>
      </c>
      <c r="C729" s="115" t="str">
        <f>IF(ISBLANK('Nomenklatur komplett'!R729),"-",'Nomenklatur komplett'!R729)</f>
        <v>-</v>
      </c>
      <c r="D729" s="59" t="str">
        <f t="shared" si="11"/>
        <v>-</v>
      </c>
    </row>
    <row r="730" spans="1:4" x14ac:dyDescent="0.2">
      <c r="A730" s="25" t="str">
        <f>IF(ISBLANK('Nomenklatur komplett'!P730),"-",'Nomenklatur komplett'!P730)</f>
        <v>-</v>
      </c>
      <c r="B730" s="17" t="str">
        <f>IF(ISBLANK('Nomenklatur komplett'!Q730),"-",'Nomenklatur komplett'!Q730)</f>
        <v>-</v>
      </c>
      <c r="C730" s="115" t="str">
        <f>IF(ISBLANK('Nomenklatur komplett'!R730),"-",'Nomenklatur komplett'!R730)</f>
        <v>-</v>
      </c>
      <c r="D730" s="59" t="str">
        <f t="shared" si="11"/>
        <v>-</v>
      </c>
    </row>
    <row r="731" spans="1:4" x14ac:dyDescent="0.2">
      <c r="A731" s="25" t="str">
        <f>IF(ISBLANK('Nomenklatur komplett'!P731),"-",'Nomenklatur komplett'!P731)</f>
        <v>-</v>
      </c>
      <c r="B731" s="17" t="str">
        <f>IF(ISBLANK('Nomenklatur komplett'!Q731),"-",'Nomenklatur komplett'!Q731)</f>
        <v>-</v>
      </c>
      <c r="C731" s="115" t="str">
        <f>IF(ISBLANK('Nomenklatur komplett'!R731),"-",'Nomenklatur komplett'!R731)</f>
        <v>-</v>
      </c>
      <c r="D731" s="59" t="str">
        <f t="shared" si="11"/>
        <v>-</v>
      </c>
    </row>
    <row r="732" spans="1:4" x14ac:dyDescent="0.2">
      <c r="A732" s="25" t="str">
        <f>IF(ISBLANK('Nomenklatur komplett'!P732),"-",'Nomenklatur komplett'!P732)</f>
        <v>-</v>
      </c>
      <c r="B732" s="17" t="str">
        <f>IF(ISBLANK('Nomenklatur komplett'!Q732),"-",'Nomenklatur komplett'!Q732)</f>
        <v>-</v>
      </c>
      <c r="C732" s="115" t="str">
        <f>IF(ISBLANK('Nomenklatur komplett'!R732),"-",'Nomenklatur komplett'!R732)</f>
        <v>-</v>
      </c>
      <c r="D732" s="59" t="str">
        <f t="shared" si="11"/>
        <v>-</v>
      </c>
    </row>
    <row r="733" spans="1:4" x14ac:dyDescent="0.2">
      <c r="A733" s="25" t="str">
        <f>IF(ISBLANK('Nomenklatur komplett'!P733),"-",'Nomenklatur komplett'!P733)</f>
        <v>-</v>
      </c>
      <c r="B733" s="17" t="str">
        <f>IF(ISBLANK('Nomenklatur komplett'!Q733),"-",'Nomenklatur komplett'!Q733)</f>
        <v>-</v>
      </c>
      <c r="C733" s="115" t="str">
        <f>IF(ISBLANK('Nomenklatur komplett'!R733),"-",'Nomenklatur komplett'!R733)</f>
        <v>-</v>
      </c>
      <c r="D733" s="59" t="str">
        <f t="shared" si="11"/>
        <v>-</v>
      </c>
    </row>
    <row r="734" spans="1:4" x14ac:dyDescent="0.2">
      <c r="A734" s="25" t="str">
        <f>IF(ISBLANK('Nomenklatur komplett'!P734),"-",'Nomenklatur komplett'!P734)</f>
        <v>-</v>
      </c>
      <c r="B734" s="17" t="str">
        <f>IF(ISBLANK('Nomenklatur komplett'!Q734),"-",'Nomenklatur komplett'!Q734)</f>
        <v>-</v>
      </c>
      <c r="C734" s="115" t="str">
        <f>IF(ISBLANK('Nomenklatur komplett'!R734),"-",'Nomenklatur komplett'!R734)</f>
        <v>-</v>
      </c>
      <c r="D734" s="59" t="str">
        <f t="shared" si="11"/>
        <v>-</v>
      </c>
    </row>
    <row r="735" spans="1:4" x14ac:dyDescent="0.2">
      <c r="A735" s="25" t="str">
        <f>IF(ISBLANK('Nomenklatur komplett'!P735),"-",'Nomenklatur komplett'!P735)</f>
        <v>-</v>
      </c>
      <c r="B735" s="17" t="str">
        <f>IF(ISBLANK('Nomenklatur komplett'!Q735),"-",'Nomenklatur komplett'!Q735)</f>
        <v>-</v>
      </c>
      <c r="C735" s="115" t="str">
        <f>IF(ISBLANK('Nomenklatur komplett'!R735),"-",'Nomenklatur komplett'!R735)</f>
        <v>-</v>
      </c>
      <c r="D735" s="59" t="str">
        <f t="shared" si="11"/>
        <v>-</v>
      </c>
    </row>
    <row r="736" spans="1:4" x14ac:dyDescent="0.2">
      <c r="A736" s="25" t="str">
        <f>IF(ISBLANK('Nomenklatur komplett'!P736),"-",'Nomenklatur komplett'!P736)</f>
        <v>-</v>
      </c>
      <c r="B736" s="17" t="str">
        <f>IF(ISBLANK('Nomenklatur komplett'!Q736),"-",'Nomenklatur komplett'!Q736)</f>
        <v>-</v>
      </c>
      <c r="C736" s="115" t="str">
        <f>IF(ISBLANK('Nomenklatur komplett'!R736),"-",'Nomenklatur komplett'!R736)</f>
        <v>-</v>
      </c>
      <c r="D736" s="59" t="str">
        <f t="shared" si="11"/>
        <v>-</v>
      </c>
    </row>
    <row r="737" spans="1:4" x14ac:dyDescent="0.2">
      <c r="A737" s="25" t="str">
        <f>IF(ISBLANK('Nomenklatur komplett'!P737),"-",'Nomenklatur komplett'!P737)</f>
        <v>-</v>
      </c>
      <c r="B737" s="17" t="str">
        <f>IF(ISBLANK('Nomenklatur komplett'!Q737),"-",'Nomenklatur komplett'!Q737)</f>
        <v>-</v>
      </c>
      <c r="C737" s="115" t="str">
        <f>IF(ISBLANK('Nomenklatur komplett'!R737),"-",'Nomenklatur komplett'!R737)</f>
        <v>-</v>
      </c>
      <c r="D737" s="59" t="str">
        <f t="shared" si="11"/>
        <v>-</v>
      </c>
    </row>
    <row r="738" spans="1:4" x14ac:dyDescent="0.2">
      <c r="A738" s="25" t="str">
        <f>IF(ISBLANK('Nomenklatur komplett'!P738),"-",'Nomenklatur komplett'!P738)</f>
        <v>-</v>
      </c>
      <c r="B738" s="17" t="str">
        <f>IF(ISBLANK('Nomenklatur komplett'!Q738),"-",'Nomenklatur komplett'!Q738)</f>
        <v>-</v>
      </c>
      <c r="C738" s="115" t="str">
        <f>IF(ISBLANK('Nomenklatur komplett'!R738),"-",'Nomenklatur komplett'!R738)</f>
        <v>-</v>
      </c>
      <c r="D738" s="59" t="str">
        <f t="shared" si="11"/>
        <v>-</v>
      </c>
    </row>
    <row r="739" spans="1:4" x14ac:dyDescent="0.2">
      <c r="A739" s="25" t="str">
        <f>IF(ISBLANK('Nomenklatur komplett'!P739),"-",'Nomenklatur komplett'!P739)</f>
        <v>-</v>
      </c>
      <c r="B739" s="17" t="str">
        <f>IF(ISBLANK('Nomenklatur komplett'!Q739),"-",'Nomenklatur komplett'!Q739)</f>
        <v>-</v>
      </c>
      <c r="C739" s="115" t="str">
        <f>IF(ISBLANK('Nomenklatur komplett'!R739),"-",'Nomenklatur komplett'!R739)</f>
        <v>-</v>
      </c>
      <c r="D739" s="59" t="str">
        <f t="shared" si="11"/>
        <v>-</v>
      </c>
    </row>
    <row r="740" spans="1:4" x14ac:dyDescent="0.2">
      <c r="A740" s="25" t="str">
        <f>IF(ISBLANK('Nomenklatur komplett'!P740),"-",'Nomenklatur komplett'!P740)</f>
        <v>-</v>
      </c>
      <c r="B740" s="17" t="str">
        <f>IF(ISBLANK('Nomenklatur komplett'!Q740),"-",'Nomenklatur komplett'!Q740)</f>
        <v>-</v>
      </c>
      <c r="C740" s="115" t="str">
        <f>IF(ISBLANK('Nomenklatur komplett'!R740),"-",'Nomenklatur komplett'!R740)</f>
        <v>-</v>
      </c>
      <c r="D740" s="59" t="str">
        <f t="shared" si="11"/>
        <v>-</v>
      </c>
    </row>
    <row r="741" spans="1:4" x14ac:dyDescent="0.2">
      <c r="A741" s="25" t="str">
        <f>IF(ISBLANK('Nomenklatur komplett'!P741),"-",'Nomenklatur komplett'!P741)</f>
        <v>-</v>
      </c>
      <c r="B741" s="17" t="str">
        <f>IF(ISBLANK('Nomenklatur komplett'!Q741),"-",'Nomenklatur komplett'!Q741)</f>
        <v>-</v>
      </c>
      <c r="C741" s="115" t="str">
        <f>IF(ISBLANK('Nomenklatur komplett'!R741),"-",'Nomenklatur komplett'!R741)</f>
        <v>-</v>
      </c>
      <c r="D741" s="59" t="str">
        <f t="shared" si="11"/>
        <v>-</v>
      </c>
    </row>
    <row r="742" spans="1:4" x14ac:dyDescent="0.2">
      <c r="A742" s="25" t="str">
        <f>IF(ISBLANK('Nomenklatur komplett'!P742),"-",'Nomenklatur komplett'!P742)</f>
        <v>-</v>
      </c>
      <c r="B742" s="17" t="str">
        <f>IF(ISBLANK('Nomenklatur komplett'!Q742),"-",'Nomenklatur komplett'!Q742)</f>
        <v>-</v>
      </c>
      <c r="C742" s="115" t="str">
        <f>IF(ISBLANK('Nomenklatur komplett'!R742),"-",'Nomenklatur komplett'!R742)</f>
        <v>-</v>
      </c>
      <c r="D742" s="59" t="str">
        <f t="shared" si="11"/>
        <v>-</v>
      </c>
    </row>
    <row r="743" spans="1:4" x14ac:dyDescent="0.2">
      <c r="A743" s="25" t="str">
        <f>IF(ISBLANK('Nomenklatur komplett'!P743),"-",'Nomenklatur komplett'!P743)</f>
        <v>-</v>
      </c>
      <c r="B743" s="17" t="str">
        <f>IF(ISBLANK('Nomenklatur komplett'!Q743),"-",'Nomenklatur komplett'!Q743)</f>
        <v>-</v>
      </c>
      <c r="C743" s="115" t="str">
        <f>IF(ISBLANK('Nomenklatur komplett'!R743),"-",'Nomenklatur komplett'!R743)</f>
        <v>-</v>
      </c>
      <c r="D743" s="59" t="str">
        <f t="shared" si="11"/>
        <v>-</v>
      </c>
    </row>
    <row r="744" spans="1:4" x14ac:dyDescent="0.2">
      <c r="A744" s="25" t="str">
        <f>IF(ISBLANK('Nomenklatur komplett'!P744),"-",'Nomenklatur komplett'!P744)</f>
        <v>-</v>
      </c>
      <c r="B744" s="17" t="str">
        <f>IF(ISBLANK('Nomenklatur komplett'!Q744),"-",'Nomenklatur komplett'!Q744)</f>
        <v>-</v>
      </c>
      <c r="C744" s="115" t="str">
        <f>IF(ISBLANK('Nomenklatur komplett'!R744),"-",'Nomenklatur komplett'!R744)</f>
        <v>-</v>
      </c>
      <c r="D744" s="59" t="str">
        <f t="shared" si="11"/>
        <v>-</v>
      </c>
    </row>
    <row r="745" spans="1:4" x14ac:dyDescent="0.2">
      <c r="A745" s="25" t="str">
        <f>IF(ISBLANK('Nomenklatur komplett'!P745),"-",'Nomenklatur komplett'!P745)</f>
        <v>-</v>
      </c>
      <c r="B745" s="17" t="str">
        <f>IF(ISBLANK('Nomenklatur komplett'!Q745),"-",'Nomenklatur komplett'!Q745)</f>
        <v>-</v>
      </c>
      <c r="C745" s="115" t="str">
        <f>IF(ISBLANK('Nomenklatur komplett'!R745),"-",'Nomenklatur komplett'!R745)</f>
        <v>-</v>
      </c>
      <c r="D745" s="59" t="str">
        <f t="shared" si="11"/>
        <v>-</v>
      </c>
    </row>
    <row r="746" spans="1:4" x14ac:dyDescent="0.2">
      <c r="A746" s="25" t="str">
        <f>IF(ISBLANK('Nomenklatur komplett'!P746),"-",'Nomenklatur komplett'!P746)</f>
        <v>-</v>
      </c>
      <c r="B746" s="17" t="str">
        <f>IF(ISBLANK('Nomenklatur komplett'!Q746),"-",'Nomenklatur komplett'!Q746)</f>
        <v>-</v>
      </c>
      <c r="C746" s="115" t="str">
        <f>IF(ISBLANK('Nomenklatur komplett'!R746),"-",'Nomenklatur komplett'!R746)</f>
        <v>-</v>
      </c>
      <c r="D746" s="59" t="str">
        <f t="shared" si="11"/>
        <v>-</v>
      </c>
    </row>
    <row r="747" spans="1:4" x14ac:dyDescent="0.2">
      <c r="A747" s="25" t="str">
        <f>IF(ISBLANK('Nomenklatur komplett'!P747),"-",'Nomenklatur komplett'!P747)</f>
        <v>-</v>
      </c>
      <c r="B747" s="17" t="str">
        <f>IF(ISBLANK('Nomenklatur komplett'!Q747),"-",'Nomenklatur komplett'!Q747)</f>
        <v>-</v>
      </c>
      <c r="C747" s="115" t="str">
        <f>IF(ISBLANK('Nomenklatur komplett'!R747),"-",'Nomenklatur komplett'!R747)</f>
        <v>-</v>
      </c>
      <c r="D747" s="59" t="str">
        <f t="shared" si="11"/>
        <v>-</v>
      </c>
    </row>
    <row r="748" spans="1:4" x14ac:dyDescent="0.2">
      <c r="A748" s="25" t="str">
        <f>IF(ISBLANK('Nomenklatur komplett'!P748),"-",'Nomenklatur komplett'!P748)</f>
        <v>-</v>
      </c>
      <c r="B748" s="17" t="str">
        <f>IF(ISBLANK('Nomenklatur komplett'!Q748),"-",'Nomenklatur komplett'!Q748)</f>
        <v>-</v>
      </c>
      <c r="C748" s="115" t="str">
        <f>IF(ISBLANK('Nomenklatur komplett'!R748),"-",'Nomenklatur komplett'!R748)</f>
        <v>-</v>
      </c>
      <c r="D748" s="59" t="str">
        <f t="shared" si="11"/>
        <v>-</v>
      </c>
    </row>
    <row r="749" spans="1:4" x14ac:dyDescent="0.2">
      <c r="A749" s="25" t="str">
        <f>IF(ISBLANK('Nomenklatur komplett'!P749),"-",'Nomenklatur komplett'!P749)</f>
        <v>-</v>
      </c>
      <c r="B749" s="17" t="str">
        <f>IF(ISBLANK('Nomenklatur komplett'!Q749),"-",'Nomenklatur komplett'!Q749)</f>
        <v>-</v>
      </c>
      <c r="C749" s="115" t="str">
        <f>IF(ISBLANK('Nomenklatur komplett'!R749),"-",'Nomenklatur komplett'!R749)</f>
        <v>-</v>
      </c>
      <c r="D749" s="59" t="str">
        <f t="shared" si="11"/>
        <v>-</v>
      </c>
    </row>
    <row r="750" spans="1:4" x14ac:dyDescent="0.2">
      <c r="A750" s="25" t="str">
        <f>IF(ISBLANK('Nomenklatur komplett'!P750),"-",'Nomenklatur komplett'!P750)</f>
        <v>-</v>
      </c>
      <c r="B750" s="17" t="str">
        <f>IF(ISBLANK('Nomenklatur komplett'!Q750),"-",'Nomenklatur komplett'!Q750)</f>
        <v>-</v>
      </c>
      <c r="C750" s="115" t="str">
        <f>IF(ISBLANK('Nomenklatur komplett'!R750),"-",'Nomenklatur komplett'!R750)</f>
        <v>-</v>
      </c>
      <c r="D750" s="59" t="str">
        <f t="shared" si="11"/>
        <v>-</v>
      </c>
    </row>
    <row r="751" spans="1:4" x14ac:dyDescent="0.2">
      <c r="A751" s="25" t="str">
        <f>IF(ISBLANK('Nomenklatur komplett'!P751),"-",'Nomenklatur komplett'!P751)</f>
        <v>-</v>
      </c>
      <c r="B751" s="17" t="str">
        <f>IF(ISBLANK('Nomenklatur komplett'!Q751),"-",'Nomenklatur komplett'!Q751)</f>
        <v>-</v>
      </c>
      <c r="C751" s="115" t="str">
        <f>IF(ISBLANK('Nomenklatur komplett'!R751),"-",'Nomenklatur komplett'!R751)</f>
        <v>-</v>
      </c>
      <c r="D751" s="59" t="str">
        <f t="shared" si="11"/>
        <v>-</v>
      </c>
    </row>
    <row r="752" spans="1:4" x14ac:dyDescent="0.2">
      <c r="A752" s="25" t="str">
        <f>IF(ISBLANK('Nomenklatur komplett'!P752),"-",'Nomenklatur komplett'!P752)</f>
        <v>-</v>
      </c>
      <c r="B752" s="17" t="str">
        <f>IF(ISBLANK('Nomenklatur komplett'!Q752),"-",'Nomenklatur komplett'!Q752)</f>
        <v>-</v>
      </c>
      <c r="C752" s="115" t="str">
        <f>IF(ISBLANK('Nomenklatur komplett'!R752),"-",'Nomenklatur komplett'!R752)</f>
        <v>-</v>
      </c>
      <c r="D752" s="59" t="str">
        <f t="shared" si="11"/>
        <v>-</v>
      </c>
    </row>
    <row r="753" spans="1:4" x14ac:dyDescent="0.2">
      <c r="A753" s="25" t="str">
        <f>IF(ISBLANK('Nomenklatur komplett'!P753),"-",'Nomenklatur komplett'!P753)</f>
        <v>-</v>
      </c>
      <c r="B753" s="17" t="str">
        <f>IF(ISBLANK('Nomenklatur komplett'!Q753),"-",'Nomenklatur komplett'!Q753)</f>
        <v>-</v>
      </c>
      <c r="C753" s="115" t="str">
        <f>IF(ISBLANK('Nomenklatur komplett'!R753),"-",'Nomenklatur komplett'!R753)</f>
        <v>-</v>
      </c>
      <c r="D753" s="59" t="str">
        <f t="shared" si="11"/>
        <v>-</v>
      </c>
    </row>
    <row r="754" spans="1:4" x14ac:dyDescent="0.2">
      <c r="A754" s="25" t="str">
        <f>IF(ISBLANK('Nomenklatur komplett'!P754),"-",'Nomenklatur komplett'!P754)</f>
        <v>-</v>
      </c>
      <c r="B754" s="17" t="str">
        <f>IF(ISBLANK('Nomenklatur komplett'!Q754),"-",'Nomenklatur komplett'!Q754)</f>
        <v>-</v>
      </c>
      <c r="C754" s="115" t="str">
        <f>IF(ISBLANK('Nomenklatur komplett'!R754),"-",'Nomenklatur komplett'!R754)</f>
        <v>-</v>
      </c>
      <c r="D754" s="59" t="str">
        <f t="shared" si="11"/>
        <v>-</v>
      </c>
    </row>
    <row r="755" spans="1:4" x14ac:dyDescent="0.2">
      <c r="A755" s="25" t="str">
        <f>IF(ISBLANK('Nomenklatur komplett'!P755),"-",'Nomenklatur komplett'!P755)</f>
        <v>-</v>
      </c>
      <c r="B755" s="17" t="str">
        <f>IF(ISBLANK('Nomenklatur komplett'!Q755),"-",'Nomenklatur komplett'!Q755)</f>
        <v>-</v>
      </c>
      <c r="C755" s="115" t="str">
        <f>IF(ISBLANK('Nomenklatur komplett'!R755),"-",'Nomenklatur komplett'!R755)</f>
        <v>-</v>
      </c>
      <c r="D755" s="59" t="str">
        <f t="shared" si="11"/>
        <v>-</v>
      </c>
    </row>
    <row r="756" spans="1:4" x14ac:dyDescent="0.2">
      <c r="A756" s="25" t="str">
        <f>IF(ISBLANK('Nomenklatur komplett'!P756),"-",'Nomenklatur komplett'!P756)</f>
        <v>-</v>
      </c>
      <c r="B756" s="17" t="str">
        <f>IF(ISBLANK('Nomenklatur komplett'!Q756),"-",'Nomenklatur komplett'!Q756)</f>
        <v>-</v>
      </c>
      <c r="C756" s="115" t="str">
        <f>IF(ISBLANK('Nomenklatur komplett'!R756),"-",'Nomenklatur komplett'!R756)</f>
        <v>-</v>
      </c>
      <c r="D756" s="59" t="str">
        <f t="shared" si="11"/>
        <v>-</v>
      </c>
    </row>
    <row r="757" spans="1:4" x14ac:dyDescent="0.2">
      <c r="A757" s="25" t="str">
        <f>IF(ISBLANK('Nomenklatur komplett'!P757),"-",'Nomenklatur komplett'!P757)</f>
        <v>-</v>
      </c>
      <c r="B757" s="17" t="str">
        <f>IF(ISBLANK('Nomenklatur komplett'!Q757),"-",'Nomenklatur komplett'!Q757)</f>
        <v>-</v>
      </c>
      <c r="C757" s="115" t="str">
        <f>IF(ISBLANK('Nomenklatur komplett'!R757),"-",'Nomenklatur komplett'!R757)</f>
        <v>-</v>
      </c>
      <c r="D757" s="59" t="str">
        <f t="shared" si="11"/>
        <v>-</v>
      </c>
    </row>
    <row r="758" spans="1:4" x14ac:dyDescent="0.2">
      <c r="A758" s="25" t="str">
        <f>IF(ISBLANK('Nomenklatur komplett'!P758),"-",'Nomenklatur komplett'!P758)</f>
        <v>-</v>
      </c>
      <c r="B758" s="17" t="str">
        <f>IF(ISBLANK('Nomenklatur komplett'!Q758),"-",'Nomenklatur komplett'!Q758)</f>
        <v>-</v>
      </c>
      <c r="C758" s="115" t="str">
        <f>IF(ISBLANK('Nomenklatur komplett'!R758),"-",'Nomenklatur komplett'!R758)</f>
        <v>-</v>
      </c>
      <c r="D758" s="59" t="str">
        <f t="shared" si="11"/>
        <v>-</v>
      </c>
    </row>
    <row r="759" spans="1:4" x14ac:dyDescent="0.2">
      <c r="A759" s="25" t="str">
        <f>IF(ISBLANK('Nomenklatur komplett'!P759),"-",'Nomenklatur komplett'!P759)</f>
        <v>-</v>
      </c>
      <c r="B759" s="17" t="str">
        <f>IF(ISBLANK('Nomenklatur komplett'!Q759),"-",'Nomenklatur komplett'!Q759)</f>
        <v>-</v>
      </c>
      <c r="C759" s="115" t="str">
        <f>IF(ISBLANK('Nomenklatur komplett'!R759),"-",'Nomenklatur komplett'!R759)</f>
        <v>-</v>
      </c>
      <c r="D759" s="59" t="str">
        <f t="shared" si="11"/>
        <v>-</v>
      </c>
    </row>
    <row r="760" spans="1:4" x14ac:dyDescent="0.2">
      <c r="A760" s="25" t="str">
        <f>IF(ISBLANK('Nomenklatur komplett'!P760),"-",'Nomenklatur komplett'!P760)</f>
        <v>-</v>
      </c>
      <c r="B760" s="17" t="str">
        <f>IF(ISBLANK('Nomenklatur komplett'!Q760),"-",'Nomenklatur komplett'!Q760)</f>
        <v>-</v>
      </c>
      <c r="C760" s="115" t="str">
        <f>IF(ISBLANK('Nomenklatur komplett'!R760),"-",'Nomenklatur komplett'!R760)</f>
        <v>-</v>
      </c>
      <c r="D760" s="59" t="str">
        <f t="shared" si="11"/>
        <v>-</v>
      </c>
    </row>
    <row r="761" spans="1:4" x14ac:dyDescent="0.2">
      <c r="A761" s="25" t="str">
        <f>IF(ISBLANK('Nomenklatur komplett'!P761),"-",'Nomenklatur komplett'!P761)</f>
        <v>-</v>
      </c>
      <c r="B761" s="17" t="str">
        <f>IF(ISBLANK('Nomenklatur komplett'!Q761),"-",'Nomenklatur komplett'!Q761)</f>
        <v>-</v>
      </c>
      <c r="C761" s="115" t="str">
        <f>IF(ISBLANK('Nomenklatur komplett'!R761),"-",'Nomenklatur komplett'!R761)</f>
        <v>-</v>
      </c>
      <c r="D761" s="59" t="str">
        <f t="shared" si="11"/>
        <v>-</v>
      </c>
    </row>
    <row r="762" spans="1:4" x14ac:dyDescent="0.2">
      <c r="A762" s="25" t="str">
        <f>IF(ISBLANK('Nomenklatur komplett'!P762),"-",'Nomenklatur komplett'!P762)</f>
        <v>-</v>
      </c>
      <c r="B762" s="17" t="str">
        <f>IF(ISBLANK('Nomenklatur komplett'!Q762),"-",'Nomenklatur komplett'!Q762)</f>
        <v>-</v>
      </c>
      <c r="C762" s="115" t="str">
        <f>IF(ISBLANK('Nomenklatur komplett'!R762),"-",'Nomenklatur komplett'!R762)</f>
        <v>-</v>
      </c>
      <c r="D762" s="59" t="str">
        <f t="shared" si="11"/>
        <v>-</v>
      </c>
    </row>
    <row r="763" spans="1:4" x14ac:dyDescent="0.2">
      <c r="A763" s="25" t="str">
        <f>IF(ISBLANK('Nomenklatur komplett'!P763),"-",'Nomenklatur komplett'!P763)</f>
        <v>-</v>
      </c>
      <c r="B763" s="17" t="str">
        <f>IF(ISBLANK('Nomenklatur komplett'!Q763),"-",'Nomenklatur komplett'!Q763)</f>
        <v>-</v>
      </c>
      <c r="C763" s="115" t="str">
        <f>IF(ISBLANK('Nomenklatur komplett'!R763),"-",'Nomenklatur komplett'!R763)</f>
        <v>-</v>
      </c>
      <c r="D763" s="59" t="str">
        <f t="shared" si="11"/>
        <v>-</v>
      </c>
    </row>
    <row r="764" spans="1:4" x14ac:dyDescent="0.2">
      <c r="A764" s="25" t="str">
        <f>IF(ISBLANK('Nomenklatur komplett'!P764),"-",'Nomenklatur komplett'!P764)</f>
        <v>-</v>
      </c>
      <c r="B764" s="17" t="str">
        <f>IF(ISBLANK('Nomenklatur komplett'!Q764),"-",'Nomenklatur komplett'!Q764)</f>
        <v>-</v>
      </c>
      <c r="C764" s="115" t="str">
        <f>IF(ISBLANK('Nomenklatur komplett'!R764),"-",'Nomenklatur komplett'!R764)</f>
        <v>-</v>
      </c>
      <c r="D764" s="59" t="str">
        <f t="shared" si="11"/>
        <v>-</v>
      </c>
    </row>
    <row r="765" spans="1:4" x14ac:dyDescent="0.2">
      <c r="A765" s="25" t="str">
        <f>IF(ISBLANK('Nomenklatur komplett'!P765),"-",'Nomenklatur komplett'!P765)</f>
        <v>-</v>
      </c>
      <c r="B765" s="17" t="str">
        <f>IF(ISBLANK('Nomenklatur komplett'!Q765),"-",'Nomenklatur komplett'!Q765)</f>
        <v>-</v>
      </c>
      <c r="C765" s="115" t="str">
        <f>IF(ISBLANK('Nomenklatur komplett'!R765),"-",'Nomenklatur komplett'!R765)</f>
        <v>-</v>
      </c>
      <c r="D765" s="59" t="str">
        <f t="shared" si="11"/>
        <v>-</v>
      </c>
    </row>
    <row r="766" spans="1:4" x14ac:dyDescent="0.2">
      <c r="A766" s="25" t="str">
        <f>IF(ISBLANK('Nomenklatur komplett'!P766),"-",'Nomenklatur komplett'!P766)</f>
        <v>-</v>
      </c>
      <c r="B766" s="17" t="str">
        <f>IF(ISBLANK('Nomenklatur komplett'!Q766),"-",'Nomenklatur komplett'!Q766)</f>
        <v>-</v>
      </c>
      <c r="C766" s="115" t="str">
        <f>IF(ISBLANK('Nomenklatur komplett'!R766),"-",'Nomenklatur komplett'!R766)</f>
        <v>-</v>
      </c>
      <c r="D766" s="59" t="str">
        <f t="shared" si="11"/>
        <v>-</v>
      </c>
    </row>
    <row r="767" spans="1:4" x14ac:dyDescent="0.2">
      <c r="A767" s="25" t="str">
        <f>IF(ISBLANK('Nomenklatur komplett'!P767),"-",'Nomenklatur komplett'!P767)</f>
        <v>-</v>
      </c>
      <c r="B767" s="17" t="str">
        <f>IF(ISBLANK('Nomenklatur komplett'!Q767),"-",'Nomenklatur komplett'!Q767)</f>
        <v>-</v>
      </c>
      <c r="C767" s="115" t="str">
        <f>IF(ISBLANK('Nomenklatur komplett'!R767),"-",'Nomenklatur komplett'!R767)</f>
        <v>-</v>
      </c>
      <c r="D767" s="59" t="str">
        <f t="shared" si="11"/>
        <v>-</v>
      </c>
    </row>
    <row r="768" spans="1:4" x14ac:dyDescent="0.2">
      <c r="A768" s="25" t="str">
        <f>IF(ISBLANK('Nomenklatur komplett'!P768),"-",'Nomenklatur komplett'!P768)</f>
        <v>-</v>
      </c>
      <c r="B768" s="17" t="str">
        <f>IF(ISBLANK('Nomenklatur komplett'!Q768),"-",'Nomenklatur komplett'!Q768)</f>
        <v>-</v>
      </c>
      <c r="C768" s="115" t="str">
        <f>IF(ISBLANK('Nomenklatur komplett'!R768),"-",'Nomenklatur komplett'!R768)</f>
        <v>-</v>
      </c>
      <c r="D768" s="59" t="str">
        <f t="shared" si="11"/>
        <v>-</v>
      </c>
    </row>
    <row r="769" spans="1:4" x14ac:dyDescent="0.2">
      <c r="A769" s="25" t="str">
        <f>IF(ISBLANK('Nomenklatur komplett'!P769),"-",'Nomenklatur komplett'!P769)</f>
        <v>-</v>
      </c>
      <c r="B769" s="17" t="str">
        <f>IF(ISBLANK('Nomenklatur komplett'!Q769),"-",'Nomenklatur komplett'!Q769)</f>
        <v>-</v>
      </c>
      <c r="C769" s="115" t="str">
        <f>IF(ISBLANK('Nomenklatur komplett'!R769),"-",'Nomenklatur komplett'!R769)</f>
        <v>-</v>
      </c>
      <c r="D769" s="59" t="str">
        <f t="shared" si="11"/>
        <v>-</v>
      </c>
    </row>
    <row r="770" spans="1:4" x14ac:dyDescent="0.2">
      <c r="A770" s="25" t="str">
        <f>IF(ISBLANK('Nomenklatur komplett'!P770),"-",'Nomenklatur komplett'!P770)</f>
        <v>-</v>
      </c>
      <c r="B770" s="17" t="str">
        <f>IF(ISBLANK('Nomenklatur komplett'!Q770),"-",'Nomenklatur komplett'!Q770)</f>
        <v>-</v>
      </c>
      <c r="C770" s="115" t="str">
        <f>IF(ISBLANK('Nomenklatur komplett'!R770),"-",'Nomenklatur komplett'!R770)</f>
        <v>-</v>
      </c>
      <c r="D770" s="59" t="str">
        <f t="shared" si="11"/>
        <v>-</v>
      </c>
    </row>
    <row r="771" spans="1:4" x14ac:dyDescent="0.2">
      <c r="A771" s="25" t="str">
        <f>IF(ISBLANK('Nomenklatur komplett'!P771),"-",'Nomenklatur komplett'!P771)</f>
        <v>-</v>
      </c>
      <c r="B771" s="17" t="str">
        <f>IF(ISBLANK('Nomenklatur komplett'!Q771),"-",'Nomenklatur komplett'!Q771)</f>
        <v>-</v>
      </c>
      <c r="C771" s="115" t="str">
        <f>IF(ISBLANK('Nomenklatur komplett'!R771),"-",'Nomenklatur komplett'!R771)</f>
        <v>-</v>
      </c>
      <c r="D771" s="59" t="str">
        <f t="shared" si="11"/>
        <v>-</v>
      </c>
    </row>
    <row r="772" spans="1:4" x14ac:dyDescent="0.2">
      <c r="A772" s="25" t="str">
        <f>IF(ISBLANK('Nomenklatur komplett'!P772),"-",'Nomenklatur komplett'!P772)</f>
        <v>-</v>
      </c>
      <c r="B772" s="17" t="str">
        <f>IF(ISBLANK('Nomenklatur komplett'!Q772),"-",'Nomenklatur komplett'!Q772)</f>
        <v>-</v>
      </c>
      <c r="C772" s="115" t="str">
        <f>IF(ISBLANK('Nomenklatur komplett'!R772),"-",'Nomenklatur komplett'!R772)</f>
        <v>-</v>
      </c>
      <c r="D772" s="59" t="str">
        <f t="shared" si="11"/>
        <v>-</v>
      </c>
    </row>
    <row r="773" spans="1:4" x14ac:dyDescent="0.2">
      <c r="A773" s="25" t="str">
        <f>IF(ISBLANK('Nomenklatur komplett'!P773),"-",'Nomenklatur komplett'!P773)</f>
        <v>-</v>
      </c>
      <c r="B773" s="17" t="str">
        <f>IF(ISBLANK('Nomenklatur komplett'!Q773),"-",'Nomenklatur komplett'!Q773)</f>
        <v>-</v>
      </c>
      <c r="C773" s="115" t="str">
        <f>IF(ISBLANK('Nomenklatur komplett'!R773),"-",'Nomenklatur komplett'!R773)</f>
        <v>-</v>
      </c>
      <c r="D773" s="59" t="str">
        <f t="shared" ref="D773:D836" si="12">IF(B773="-",B773,TRIM(C773)&amp; " (" &amp;B773&amp;")")</f>
        <v>-</v>
      </c>
    </row>
    <row r="774" spans="1:4" x14ac:dyDescent="0.2">
      <c r="A774" s="25" t="str">
        <f>IF(ISBLANK('Nomenklatur komplett'!P774),"-",'Nomenklatur komplett'!P774)</f>
        <v>-</v>
      </c>
      <c r="B774" s="17" t="str">
        <f>IF(ISBLANK('Nomenklatur komplett'!Q774),"-",'Nomenklatur komplett'!Q774)</f>
        <v>-</v>
      </c>
      <c r="C774" s="115" t="str">
        <f>IF(ISBLANK('Nomenklatur komplett'!R774),"-",'Nomenklatur komplett'!R774)</f>
        <v>-</v>
      </c>
      <c r="D774" s="59" t="str">
        <f t="shared" si="12"/>
        <v>-</v>
      </c>
    </row>
    <row r="775" spans="1:4" x14ac:dyDescent="0.2">
      <c r="A775" s="25" t="str">
        <f>IF(ISBLANK('Nomenklatur komplett'!P775),"-",'Nomenklatur komplett'!P775)</f>
        <v>-</v>
      </c>
      <c r="B775" s="17" t="str">
        <f>IF(ISBLANK('Nomenklatur komplett'!Q775),"-",'Nomenklatur komplett'!Q775)</f>
        <v>-</v>
      </c>
      <c r="C775" s="115" t="str">
        <f>IF(ISBLANK('Nomenklatur komplett'!R775),"-",'Nomenklatur komplett'!R775)</f>
        <v>-</v>
      </c>
      <c r="D775" s="59" t="str">
        <f t="shared" si="12"/>
        <v>-</v>
      </c>
    </row>
    <row r="776" spans="1:4" x14ac:dyDescent="0.2">
      <c r="A776" s="25" t="str">
        <f>IF(ISBLANK('Nomenklatur komplett'!P776),"-",'Nomenklatur komplett'!P776)</f>
        <v>-</v>
      </c>
      <c r="B776" s="17" t="str">
        <f>IF(ISBLANK('Nomenklatur komplett'!Q776),"-",'Nomenklatur komplett'!Q776)</f>
        <v>-</v>
      </c>
      <c r="C776" s="115" t="str">
        <f>IF(ISBLANK('Nomenklatur komplett'!R776),"-",'Nomenklatur komplett'!R776)</f>
        <v>-</v>
      </c>
      <c r="D776" s="59" t="str">
        <f t="shared" si="12"/>
        <v>-</v>
      </c>
    </row>
    <row r="777" spans="1:4" x14ac:dyDescent="0.2">
      <c r="A777" s="25" t="str">
        <f>IF(ISBLANK('Nomenklatur komplett'!P777),"-",'Nomenklatur komplett'!P777)</f>
        <v>-</v>
      </c>
      <c r="B777" s="17" t="str">
        <f>IF(ISBLANK('Nomenklatur komplett'!Q777),"-",'Nomenklatur komplett'!Q777)</f>
        <v>-</v>
      </c>
      <c r="C777" s="115" t="str">
        <f>IF(ISBLANK('Nomenklatur komplett'!R777),"-",'Nomenklatur komplett'!R777)</f>
        <v>-</v>
      </c>
      <c r="D777" s="59" t="str">
        <f t="shared" si="12"/>
        <v>-</v>
      </c>
    </row>
    <row r="778" spans="1:4" x14ac:dyDescent="0.2">
      <c r="A778" s="25" t="str">
        <f>IF(ISBLANK('Nomenklatur komplett'!P778),"-",'Nomenklatur komplett'!P778)</f>
        <v>-</v>
      </c>
      <c r="B778" s="17" t="str">
        <f>IF(ISBLANK('Nomenklatur komplett'!Q778),"-",'Nomenklatur komplett'!Q778)</f>
        <v>-</v>
      </c>
      <c r="C778" s="115" t="str">
        <f>IF(ISBLANK('Nomenklatur komplett'!R778),"-",'Nomenklatur komplett'!R778)</f>
        <v>-</v>
      </c>
      <c r="D778" s="59" t="str">
        <f t="shared" si="12"/>
        <v>-</v>
      </c>
    </row>
    <row r="779" spans="1:4" x14ac:dyDescent="0.2">
      <c r="A779" s="25" t="str">
        <f>IF(ISBLANK('Nomenklatur komplett'!P779),"-",'Nomenklatur komplett'!P779)</f>
        <v>-</v>
      </c>
      <c r="B779" s="17" t="str">
        <f>IF(ISBLANK('Nomenklatur komplett'!Q779),"-",'Nomenklatur komplett'!Q779)</f>
        <v>-</v>
      </c>
      <c r="C779" s="115" t="str">
        <f>IF(ISBLANK('Nomenklatur komplett'!R779),"-",'Nomenklatur komplett'!R779)</f>
        <v>-</v>
      </c>
      <c r="D779" s="59" t="str">
        <f t="shared" si="12"/>
        <v>-</v>
      </c>
    </row>
    <row r="780" spans="1:4" x14ac:dyDescent="0.2">
      <c r="A780" s="25" t="str">
        <f>IF(ISBLANK('Nomenklatur komplett'!P780),"-",'Nomenklatur komplett'!P780)</f>
        <v>-</v>
      </c>
      <c r="B780" s="17" t="str">
        <f>IF(ISBLANK('Nomenklatur komplett'!Q780),"-",'Nomenklatur komplett'!Q780)</f>
        <v>-</v>
      </c>
      <c r="C780" s="115" t="str">
        <f>IF(ISBLANK('Nomenklatur komplett'!R780),"-",'Nomenklatur komplett'!R780)</f>
        <v>-</v>
      </c>
      <c r="D780" s="59" t="str">
        <f t="shared" si="12"/>
        <v>-</v>
      </c>
    </row>
    <row r="781" spans="1:4" x14ac:dyDescent="0.2">
      <c r="A781" s="25" t="str">
        <f>IF(ISBLANK('Nomenklatur komplett'!P781),"-",'Nomenklatur komplett'!P781)</f>
        <v>-</v>
      </c>
      <c r="B781" s="17" t="str">
        <f>IF(ISBLANK('Nomenklatur komplett'!Q781),"-",'Nomenklatur komplett'!Q781)</f>
        <v>-</v>
      </c>
      <c r="C781" s="115" t="str">
        <f>IF(ISBLANK('Nomenklatur komplett'!R781),"-",'Nomenklatur komplett'!R781)</f>
        <v>-</v>
      </c>
      <c r="D781" s="59" t="str">
        <f t="shared" si="12"/>
        <v>-</v>
      </c>
    </row>
    <row r="782" spans="1:4" x14ac:dyDescent="0.2">
      <c r="A782" s="25" t="str">
        <f>IF(ISBLANK('Nomenklatur komplett'!P782),"-",'Nomenklatur komplett'!P782)</f>
        <v>-</v>
      </c>
      <c r="B782" s="17" t="str">
        <f>IF(ISBLANK('Nomenklatur komplett'!Q782),"-",'Nomenklatur komplett'!Q782)</f>
        <v>-</v>
      </c>
      <c r="C782" s="115" t="str">
        <f>IF(ISBLANK('Nomenklatur komplett'!R782),"-",'Nomenklatur komplett'!R782)</f>
        <v>-</v>
      </c>
      <c r="D782" s="59" t="str">
        <f t="shared" si="12"/>
        <v>-</v>
      </c>
    </row>
    <row r="783" spans="1:4" x14ac:dyDescent="0.2">
      <c r="A783" s="25" t="str">
        <f>IF(ISBLANK('Nomenklatur komplett'!P783),"-",'Nomenklatur komplett'!P783)</f>
        <v>-</v>
      </c>
      <c r="B783" s="17" t="str">
        <f>IF(ISBLANK('Nomenklatur komplett'!Q783),"-",'Nomenklatur komplett'!Q783)</f>
        <v>-</v>
      </c>
      <c r="C783" s="115" t="str">
        <f>IF(ISBLANK('Nomenklatur komplett'!R783),"-",'Nomenklatur komplett'!R783)</f>
        <v>-</v>
      </c>
      <c r="D783" s="59" t="str">
        <f t="shared" si="12"/>
        <v>-</v>
      </c>
    </row>
    <row r="784" spans="1:4" x14ac:dyDescent="0.2">
      <c r="A784" s="25" t="str">
        <f>IF(ISBLANK('Nomenklatur komplett'!P784),"-",'Nomenklatur komplett'!P784)</f>
        <v>-</v>
      </c>
      <c r="B784" s="17" t="str">
        <f>IF(ISBLANK('Nomenklatur komplett'!Q784),"-",'Nomenklatur komplett'!Q784)</f>
        <v>-</v>
      </c>
      <c r="C784" s="115" t="str">
        <f>IF(ISBLANK('Nomenklatur komplett'!R784),"-",'Nomenklatur komplett'!R784)</f>
        <v>-</v>
      </c>
      <c r="D784" s="59" t="str">
        <f t="shared" si="12"/>
        <v>-</v>
      </c>
    </row>
    <row r="785" spans="1:4" x14ac:dyDescent="0.2">
      <c r="A785" s="25" t="str">
        <f>IF(ISBLANK('Nomenklatur komplett'!P785),"-",'Nomenklatur komplett'!P785)</f>
        <v>-</v>
      </c>
      <c r="B785" s="17" t="str">
        <f>IF(ISBLANK('Nomenklatur komplett'!Q785),"-",'Nomenklatur komplett'!Q785)</f>
        <v>-</v>
      </c>
      <c r="C785" s="115" t="str">
        <f>IF(ISBLANK('Nomenklatur komplett'!R785),"-",'Nomenklatur komplett'!R785)</f>
        <v>-</v>
      </c>
      <c r="D785" s="59" t="str">
        <f t="shared" si="12"/>
        <v>-</v>
      </c>
    </row>
    <row r="786" spans="1:4" x14ac:dyDescent="0.2">
      <c r="A786" s="25" t="str">
        <f>IF(ISBLANK('Nomenklatur komplett'!P786),"-",'Nomenklatur komplett'!P786)</f>
        <v>-</v>
      </c>
      <c r="B786" s="17" t="str">
        <f>IF(ISBLANK('Nomenklatur komplett'!Q786),"-",'Nomenklatur komplett'!Q786)</f>
        <v>-</v>
      </c>
      <c r="C786" s="115" t="str">
        <f>IF(ISBLANK('Nomenklatur komplett'!R786),"-",'Nomenklatur komplett'!R786)</f>
        <v>-</v>
      </c>
      <c r="D786" s="59" t="str">
        <f t="shared" si="12"/>
        <v>-</v>
      </c>
    </row>
    <row r="787" spans="1:4" x14ac:dyDescent="0.2">
      <c r="A787" s="25" t="str">
        <f>IF(ISBLANK('Nomenklatur komplett'!P787),"-",'Nomenklatur komplett'!P787)</f>
        <v>-</v>
      </c>
      <c r="B787" s="17" t="str">
        <f>IF(ISBLANK('Nomenklatur komplett'!Q787),"-",'Nomenklatur komplett'!Q787)</f>
        <v>-</v>
      </c>
      <c r="C787" s="115" t="str">
        <f>IF(ISBLANK('Nomenklatur komplett'!R787),"-",'Nomenklatur komplett'!R787)</f>
        <v>-</v>
      </c>
      <c r="D787" s="59" t="str">
        <f t="shared" si="12"/>
        <v>-</v>
      </c>
    </row>
    <row r="788" spans="1:4" x14ac:dyDescent="0.2">
      <c r="A788" s="25" t="str">
        <f>IF(ISBLANK('Nomenklatur komplett'!P788),"-",'Nomenklatur komplett'!P788)</f>
        <v>-</v>
      </c>
      <c r="B788" s="17" t="str">
        <f>IF(ISBLANK('Nomenklatur komplett'!Q788),"-",'Nomenklatur komplett'!Q788)</f>
        <v>-</v>
      </c>
      <c r="C788" s="115" t="str">
        <f>IF(ISBLANK('Nomenklatur komplett'!R788),"-",'Nomenklatur komplett'!R788)</f>
        <v>-</v>
      </c>
      <c r="D788" s="59" t="str">
        <f t="shared" si="12"/>
        <v>-</v>
      </c>
    </row>
    <row r="789" spans="1:4" x14ac:dyDescent="0.2">
      <c r="A789" s="25" t="str">
        <f>IF(ISBLANK('Nomenklatur komplett'!P789),"-",'Nomenklatur komplett'!P789)</f>
        <v>-</v>
      </c>
      <c r="B789" s="17" t="str">
        <f>IF(ISBLANK('Nomenklatur komplett'!Q789),"-",'Nomenklatur komplett'!Q789)</f>
        <v>-</v>
      </c>
      <c r="C789" s="115" t="str">
        <f>IF(ISBLANK('Nomenklatur komplett'!R789),"-",'Nomenklatur komplett'!R789)</f>
        <v>-</v>
      </c>
      <c r="D789" s="59" t="str">
        <f t="shared" si="12"/>
        <v>-</v>
      </c>
    </row>
    <row r="790" spans="1:4" x14ac:dyDescent="0.2">
      <c r="A790" s="25" t="str">
        <f>IF(ISBLANK('Nomenklatur komplett'!P790),"-",'Nomenklatur komplett'!P790)</f>
        <v>-</v>
      </c>
      <c r="B790" s="17" t="str">
        <f>IF(ISBLANK('Nomenklatur komplett'!Q790),"-",'Nomenklatur komplett'!Q790)</f>
        <v>-</v>
      </c>
      <c r="C790" s="115" t="str">
        <f>IF(ISBLANK('Nomenklatur komplett'!R790),"-",'Nomenklatur komplett'!R790)</f>
        <v>-</v>
      </c>
      <c r="D790" s="59" t="str">
        <f t="shared" si="12"/>
        <v>-</v>
      </c>
    </row>
    <row r="791" spans="1:4" x14ac:dyDescent="0.2">
      <c r="A791" s="25" t="str">
        <f>IF(ISBLANK('Nomenklatur komplett'!P791),"-",'Nomenklatur komplett'!P791)</f>
        <v>-</v>
      </c>
      <c r="B791" s="17" t="str">
        <f>IF(ISBLANK('Nomenklatur komplett'!Q791),"-",'Nomenklatur komplett'!Q791)</f>
        <v>-</v>
      </c>
      <c r="C791" s="115" t="str">
        <f>IF(ISBLANK('Nomenklatur komplett'!R791),"-",'Nomenklatur komplett'!R791)</f>
        <v>-</v>
      </c>
      <c r="D791" s="59" t="str">
        <f t="shared" si="12"/>
        <v>-</v>
      </c>
    </row>
    <row r="792" spans="1:4" x14ac:dyDescent="0.2">
      <c r="A792" s="25" t="str">
        <f>IF(ISBLANK('Nomenklatur komplett'!P792),"-",'Nomenklatur komplett'!P792)</f>
        <v>-</v>
      </c>
      <c r="B792" s="17" t="str">
        <f>IF(ISBLANK('Nomenklatur komplett'!Q792),"-",'Nomenklatur komplett'!Q792)</f>
        <v>-</v>
      </c>
      <c r="C792" s="115" t="str">
        <f>IF(ISBLANK('Nomenklatur komplett'!R792),"-",'Nomenklatur komplett'!R792)</f>
        <v>-</v>
      </c>
      <c r="D792" s="59" t="str">
        <f t="shared" si="12"/>
        <v>-</v>
      </c>
    </row>
    <row r="793" spans="1:4" x14ac:dyDescent="0.2">
      <c r="A793" s="25" t="str">
        <f>IF(ISBLANK('Nomenklatur komplett'!P793),"-",'Nomenklatur komplett'!P793)</f>
        <v>-</v>
      </c>
      <c r="B793" s="17" t="str">
        <f>IF(ISBLANK('Nomenklatur komplett'!Q793),"-",'Nomenklatur komplett'!Q793)</f>
        <v>-</v>
      </c>
      <c r="C793" s="115" t="str">
        <f>IF(ISBLANK('Nomenklatur komplett'!R793),"-",'Nomenklatur komplett'!R793)</f>
        <v>-</v>
      </c>
      <c r="D793" s="59" t="str">
        <f t="shared" si="12"/>
        <v>-</v>
      </c>
    </row>
    <row r="794" spans="1:4" x14ac:dyDescent="0.2">
      <c r="A794" s="25" t="str">
        <f>IF(ISBLANK('Nomenklatur komplett'!P794),"-",'Nomenklatur komplett'!P794)</f>
        <v>-</v>
      </c>
      <c r="B794" s="17" t="str">
        <f>IF(ISBLANK('Nomenklatur komplett'!Q794),"-",'Nomenklatur komplett'!Q794)</f>
        <v>-</v>
      </c>
      <c r="C794" s="115" t="str">
        <f>IF(ISBLANK('Nomenklatur komplett'!R794),"-",'Nomenklatur komplett'!R794)</f>
        <v>-</v>
      </c>
      <c r="D794" s="59" t="str">
        <f t="shared" si="12"/>
        <v>-</v>
      </c>
    </row>
    <row r="795" spans="1:4" x14ac:dyDescent="0.2">
      <c r="A795" s="25" t="str">
        <f>IF(ISBLANK('Nomenklatur komplett'!P795),"-",'Nomenklatur komplett'!P795)</f>
        <v>-</v>
      </c>
      <c r="B795" s="17" t="str">
        <f>IF(ISBLANK('Nomenklatur komplett'!Q795),"-",'Nomenklatur komplett'!Q795)</f>
        <v>-</v>
      </c>
      <c r="C795" s="115" t="str">
        <f>IF(ISBLANK('Nomenklatur komplett'!R795),"-",'Nomenklatur komplett'!R795)</f>
        <v>-</v>
      </c>
      <c r="D795" s="59" t="str">
        <f t="shared" si="12"/>
        <v>-</v>
      </c>
    </row>
    <row r="796" spans="1:4" x14ac:dyDescent="0.2">
      <c r="A796" s="25" t="str">
        <f>IF(ISBLANK('Nomenklatur komplett'!P796),"-",'Nomenklatur komplett'!P796)</f>
        <v>-</v>
      </c>
      <c r="B796" s="17" t="str">
        <f>IF(ISBLANK('Nomenklatur komplett'!Q796),"-",'Nomenklatur komplett'!Q796)</f>
        <v>-</v>
      </c>
      <c r="C796" s="115" t="str">
        <f>IF(ISBLANK('Nomenklatur komplett'!R796),"-",'Nomenklatur komplett'!R796)</f>
        <v>-</v>
      </c>
      <c r="D796" s="59" t="str">
        <f t="shared" si="12"/>
        <v>-</v>
      </c>
    </row>
    <row r="797" spans="1:4" x14ac:dyDescent="0.2">
      <c r="A797" s="25" t="str">
        <f>IF(ISBLANK('Nomenklatur komplett'!P797),"-",'Nomenklatur komplett'!P797)</f>
        <v>-</v>
      </c>
      <c r="B797" s="17" t="str">
        <f>IF(ISBLANK('Nomenklatur komplett'!Q797),"-",'Nomenklatur komplett'!Q797)</f>
        <v>-</v>
      </c>
      <c r="C797" s="115" t="str">
        <f>IF(ISBLANK('Nomenklatur komplett'!R797),"-",'Nomenklatur komplett'!R797)</f>
        <v>-</v>
      </c>
      <c r="D797" s="59" t="str">
        <f t="shared" si="12"/>
        <v>-</v>
      </c>
    </row>
    <row r="798" spans="1:4" x14ac:dyDescent="0.2">
      <c r="A798" s="25" t="str">
        <f>IF(ISBLANK('Nomenklatur komplett'!P798),"-",'Nomenklatur komplett'!P798)</f>
        <v>-</v>
      </c>
      <c r="B798" s="17" t="str">
        <f>IF(ISBLANK('Nomenklatur komplett'!Q798),"-",'Nomenklatur komplett'!Q798)</f>
        <v>-</v>
      </c>
      <c r="C798" s="115" t="str">
        <f>IF(ISBLANK('Nomenklatur komplett'!R798),"-",'Nomenklatur komplett'!R798)</f>
        <v>-</v>
      </c>
      <c r="D798" s="59" t="str">
        <f t="shared" si="12"/>
        <v>-</v>
      </c>
    </row>
    <row r="799" spans="1:4" x14ac:dyDescent="0.2">
      <c r="A799" s="25" t="str">
        <f>IF(ISBLANK('Nomenklatur komplett'!P799),"-",'Nomenklatur komplett'!P799)</f>
        <v>-</v>
      </c>
      <c r="B799" s="17" t="str">
        <f>IF(ISBLANK('Nomenklatur komplett'!Q799),"-",'Nomenklatur komplett'!Q799)</f>
        <v>-</v>
      </c>
      <c r="C799" s="115" t="str">
        <f>IF(ISBLANK('Nomenklatur komplett'!R799),"-",'Nomenklatur komplett'!R799)</f>
        <v>-</v>
      </c>
      <c r="D799" s="59" t="str">
        <f t="shared" si="12"/>
        <v>-</v>
      </c>
    </row>
    <row r="800" spans="1:4" x14ac:dyDescent="0.2">
      <c r="A800" s="25" t="str">
        <f>IF(ISBLANK('Nomenklatur komplett'!P800),"-",'Nomenklatur komplett'!P800)</f>
        <v>-</v>
      </c>
      <c r="B800" s="17" t="str">
        <f>IF(ISBLANK('Nomenklatur komplett'!Q800),"-",'Nomenklatur komplett'!Q800)</f>
        <v>-</v>
      </c>
      <c r="C800" s="115" t="str">
        <f>IF(ISBLANK('Nomenklatur komplett'!R800),"-",'Nomenklatur komplett'!R800)</f>
        <v>-</v>
      </c>
      <c r="D800" s="59" t="str">
        <f t="shared" si="12"/>
        <v>-</v>
      </c>
    </row>
    <row r="801" spans="1:4" x14ac:dyDescent="0.2">
      <c r="A801" s="25" t="str">
        <f>IF(ISBLANK('Nomenklatur komplett'!P801),"-",'Nomenklatur komplett'!P801)</f>
        <v>-</v>
      </c>
      <c r="B801" s="17" t="str">
        <f>IF(ISBLANK('Nomenklatur komplett'!Q801),"-",'Nomenklatur komplett'!Q801)</f>
        <v>-</v>
      </c>
      <c r="C801" s="115" t="str">
        <f>IF(ISBLANK('Nomenklatur komplett'!R801),"-",'Nomenklatur komplett'!R801)</f>
        <v>-</v>
      </c>
      <c r="D801" s="59" t="str">
        <f t="shared" si="12"/>
        <v>-</v>
      </c>
    </row>
    <row r="802" spans="1:4" x14ac:dyDescent="0.2">
      <c r="A802" s="25" t="str">
        <f>IF(ISBLANK('Nomenklatur komplett'!P802),"-",'Nomenklatur komplett'!P802)</f>
        <v>-</v>
      </c>
      <c r="B802" s="17" t="str">
        <f>IF(ISBLANK('Nomenklatur komplett'!Q802),"-",'Nomenklatur komplett'!Q802)</f>
        <v>-</v>
      </c>
      <c r="C802" s="115" t="str">
        <f>IF(ISBLANK('Nomenklatur komplett'!R802),"-",'Nomenklatur komplett'!R802)</f>
        <v>-</v>
      </c>
      <c r="D802" s="59" t="str">
        <f t="shared" si="12"/>
        <v>-</v>
      </c>
    </row>
    <row r="803" spans="1:4" x14ac:dyDescent="0.2">
      <c r="A803" s="25" t="str">
        <f>IF(ISBLANK('Nomenklatur komplett'!P803),"-",'Nomenklatur komplett'!P803)</f>
        <v>-</v>
      </c>
      <c r="B803" s="17" t="str">
        <f>IF(ISBLANK('Nomenklatur komplett'!Q803),"-",'Nomenklatur komplett'!Q803)</f>
        <v>-</v>
      </c>
      <c r="C803" s="115" t="str">
        <f>IF(ISBLANK('Nomenklatur komplett'!R803),"-",'Nomenklatur komplett'!R803)</f>
        <v>-</v>
      </c>
      <c r="D803" s="59" t="str">
        <f t="shared" si="12"/>
        <v>-</v>
      </c>
    </row>
    <row r="804" spans="1:4" x14ac:dyDescent="0.2">
      <c r="A804" s="25" t="str">
        <f>IF(ISBLANK('Nomenklatur komplett'!P804),"-",'Nomenklatur komplett'!P804)</f>
        <v>-</v>
      </c>
      <c r="B804" s="17" t="str">
        <f>IF(ISBLANK('Nomenklatur komplett'!Q804),"-",'Nomenklatur komplett'!Q804)</f>
        <v>-</v>
      </c>
      <c r="C804" s="115" t="str">
        <f>IF(ISBLANK('Nomenklatur komplett'!R804),"-",'Nomenklatur komplett'!R804)</f>
        <v>-</v>
      </c>
      <c r="D804" s="59" t="str">
        <f t="shared" si="12"/>
        <v>-</v>
      </c>
    </row>
    <row r="805" spans="1:4" x14ac:dyDescent="0.2">
      <c r="A805" s="25" t="str">
        <f>IF(ISBLANK('Nomenklatur komplett'!P805),"-",'Nomenklatur komplett'!P805)</f>
        <v>-</v>
      </c>
      <c r="B805" s="17" t="str">
        <f>IF(ISBLANK('Nomenklatur komplett'!Q805),"-",'Nomenklatur komplett'!Q805)</f>
        <v>-</v>
      </c>
      <c r="C805" s="115" t="str">
        <f>IF(ISBLANK('Nomenklatur komplett'!R805),"-",'Nomenklatur komplett'!R805)</f>
        <v>-</v>
      </c>
      <c r="D805" s="59" t="str">
        <f t="shared" si="12"/>
        <v>-</v>
      </c>
    </row>
    <row r="806" spans="1:4" x14ac:dyDescent="0.2">
      <c r="A806" s="25" t="str">
        <f>IF(ISBLANK('Nomenklatur komplett'!P806),"-",'Nomenklatur komplett'!P806)</f>
        <v>-</v>
      </c>
      <c r="B806" s="17" t="str">
        <f>IF(ISBLANK('Nomenklatur komplett'!Q806),"-",'Nomenklatur komplett'!Q806)</f>
        <v>-</v>
      </c>
      <c r="C806" s="115" t="str">
        <f>IF(ISBLANK('Nomenklatur komplett'!R806),"-",'Nomenklatur komplett'!R806)</f>
        <v>-</v>
      </c>
      <c r="D806" s="59" t="str">
        <f t="shared" si="12"/>
        <v>-</v>
      </c>
    </row>
    <row r="807" spans="1:4" x14ac:dyDescent="0.2">
      <c r="A807" s="25" t="str">
        <f>IF(ISBLANK('Nomenklatur komplett'!P807),"-",'Nomenklatur komplett'!P807)</f>
        <v>-</v>
      </c>
      <c r="B807" s="17" t="str">
        <f>IF(ISBLANK('Nomenklatur komplett'!Q807),"-",'Nomenklatur komplett'!Q807)</f>
        <v>-</v>
      </c>
      <c r="C807" s="115" t="str">
        <f>IF(ISBLANK('Nomenklatur komplett'!R807),"-",'Nomenklatur komplett'!R807)</f>
        <v>-</v>
      </c>
      <c r="D807" s="59" t="str">
        <f t="shared" si="12"/>
        <v>-</v>
      </c>
    </row>
    <row r="808" spans="1:4" x14ac:dyDescent="0.2">
      <c r="A808" s="25" t="str">
        <f>IF(ISBLANK('Nomenklatur komplett'!P808),"-",'Nomenklatur komplett'!P808)</f>
        <v>-</v>
      </c>
      <c r="B808" s="17" t="str">
        <f>IF(ISBLANK('Nomenklatur komplett'!Q808),"-",'Nomenklatur komplett'!Q808)</f>
        <v>-</v>
      </c>
      <c r="C808" s="115" t="str">
        <f>IF(ISBLANK('Nomenklatur komplett'!R808),"-",'Nomenklatur komplett'!R808)</f>
        <v>-</v>
      </c>
      <c r="D808" s="59" t="str">
        <f t="shared" si="12"/>
        <v>-</v>
      </c>
    </row>
    <row r="809" spans="1:4" x14ac:dyDescent="0.2">
      <c r="A809" s="25" t="str">
        <f>IF(ISBLANK('Nomenklatur komplett'!P809),"-",'Nomenklatur komplett'!P809)</f>
        <v>-</v>
      </c>
      <c r="B809" s="17" t="str">
        <f>IF(ISBLANK('Nomenklatur komplett'!Q809),"-",'Nomenklatur komplett'!Q809)</f>
        <v>-</v>
      </c>
      <c r="C809" s="115" t="str">
        <f>IF(ISBLANK('Nomenklatur komplett'!R809),"-",'Nomenklatur komplett'!R809)</f>
        <v>-</v>
      </c>
      <c r="D809" s="59" t="str">
        <f t="shared" si="12"/>
        <v>-</v>
      </c>
    </row>
    <row r="810" spans="1:4" x14ac:dyDescent="0.2">
      <c r="A810" s="25" t="str">
        <f>IF(ISBLANK('Nomenklatur komplett'!P810),"-",'Nomenklatur komplett'!P810)</f>
        <v>-</v>
      </c>
      <c r="B810" s="17" t="str">
        <f>IF(ISBLANK('Nomenklatur komplett'!Q810),"-",'Nomenklatur komplett'!Q810)</f>
        <v>-</v>
      </c>
      <c r="C810" s="115" t="str">
        <f>IF(ISBLANK('Nomenklatur komplett'!R810),"-",'Nomenklatur komplett'!R810)</f>
        <v>-</v>
      </c>
      <c r="D810" s="59" t="str">
        <f t="shared" si="12"/>
        <v>-</v>
      </c>
    </row>
    <row r="811" spans="1:4" x14ac:dyDescent="0.2">
      <c r="A811" s="25" t="str">
        <f>IF(ISBLANK('Nomenklatur komplett'!P811),"-",'Nomenklatur komplett'!P811)</f>
        <v>-</v>
      </c>
      <c r="B811" s="17" t="str">
        <f>IF(ISBLANK('Nomenklatur komplett'!Q811),"-",'Nomenklatur komplett'!Q811)</f>
        <v>-</v>
      </c>
      <c r="C811" s="115" t="str">
        <f>IF(ISBLANK('Nomenklatur komplett'!R811),"-",'Nomenklatur komplett'!R811)</f>
        <v>-</v>
      </c>
      <c r="D811" s="59" t="str">
        <f t="shared" si="12"/>
        <v>-</v>
      </c>
    </row>
    <row r="812" spans="1:4" x14ac:dyDescent="0.2">
      <c r="A812" s="25" t="str">
        <f>IF(ISBLANK('Nomenklatur komplett'!P812),"-",'Nomenklatur komplett'!P812)</f>
        <v>-</v>
      </c>
      <c r="B812" s="17" t="str">
        <f>IF(ISBLANK('Nomenklatur komplett'!Q812),"-",'Nomenklatur komplett'!Q812)</f>
        <v>-</v>
      </c>
      <c r="C812" s="115" t="str">
        <f>IF(ISBLANK('Nomenklatur komplett'!R812),"-",'Nomenklatur komplett'!R812)</f>
        <v>-</v>
      </c>
      <c r="D812" s="59" t="str">
        <f t="shared" si="12"/>
        <v>-</v>
      </c>
    </row>
    <row r="813" spans="1:4" x14ac:dyDescent="0.2">
      <c r="A813" s="25" t="str">
        <f>IF(ISBLANK('Nomenklatur komplett'!P813),"-",'Nomenklatur komplett'!P813)</f>
        <v>-</v>
      </c>
      <c r="B813" s="17" t="str">
        <f>IF(ISBLANK('Nomenklatur komplett'!Q813),"-",'Nomenklatur komplett'!Q813)</f>
        <v>-</v>
      </c>
      <c r="C813" s="115" t="str">
        <f>IF(ISBLANK('Nomenklatur komplett'!R813),"-",'Nomenklatur komplett'!R813)</f>
        <v>-</v>
      </c>
      <c r="D813" s="59" t="str">
        <f t="shared" si="12"/>
        <v>-</v>
      </c>
    </row>
    <row r="814" spans="1:4" x14ac:dyDescent="0.2">
      <c r="A814" s="25" t="str">
        <f>IF(ISBLANK('Nomenklatur komplett'!P814),"-",'Nomenklatur komplett'!P814)</f>
        <v>-</v>
      </c>
      <c r="B814" s="17" t="str">
        <f>IF(ISBLANK('Nomenklatur komplett'!Q814),"-",'Nomenklatur komplett'!Q814)</f>
        <v>-</v>
      </c>
      <c r="C814" s="115" t="str">
        <f>IF(ISBLANK('Nomenklatur komplett'!R814),"-",'Nomenklatur komplett'!R814)</f>
        <v>-</v>
      </c>
      <c r="D814" s="59" t="str">
        <f t="shared" si="12"/>
        <v>-</v>
      </c>
    </row>
    <row r="815" spans="1:4" x14ac:dyDescent="0.2">
      <c r="A815" s="25" t="str">
        <f>IF(ISBLANK('Nomenklatur komplett'!P815),"-",'Nomenklatur komplett'!P815)</f>
        <v>-</v>
      </c>
      <c r="B815" s="17" t="str">
        <f>IF(ISBLANK('Nomenklatur komplett'!Q815),"-",'Nomenklatur komplett'!Q815)</f>
        <v>-</v>
      </c>
      <c r="C815" s="115" t="str">
        <f>IF(ISBLANK('Nomenklatur komplett'!R815),"-",'Nomenklatur komplett'!R815)</f>
        <v>-</v>
      </c>
      <c r="D815" s="59" t="str">
        <f t="shared" si="12"/>
        <v>-</v>
      </c>
    </row>
    <row r="816" spans="1:4" x14ac:dyDescent="0.2">
      <c r="A816" s="25" t="str">
        <f>IF(ISBLANK('Nomenklatur komplett'!P816),"-",'Nomenklatur komplett'!P816)</f>
        <v>-</v>
      </c>
      <c r="B816" s="17" t="str">
        <f>IF(ISBLANK('Nomenklatur komplett'!Q816),"-",'Nomenklatur komplett'!Q816)</f>
        <v>-</v>
      </c>
      <c r="C816" s="115" t="str">
        <f>IF(ISBLANK('Nomenklatur komplett'!R816),"-",'Nomenklatur komplett'!R816)</f>
        <v>-</v>
      </c>
      <c r="D816" s="59" t="str">
        <f t="shared" si="12"/>
        <v>-</v>
      </c>
    </row>
    <row r="817" spans="1:4" x14ac:dyDescent="0.2">
      <c r="A817" s="25" t="str">
        <f>IF(ISBLANK('Nomenklatur komplett'!P817),"-",'Nomenklatur komplett'!P817)</f>
        <v>-</v>
      </c>
      <c r="B817" s="17" t="str">
        <f>IF(ISBLANK('Nomenklatur komplett'!Q817),"-",'Nomenklatur komplett'!Q817)</f>
        <v>-</v>
      </c>
      <c r="C817" s="115" t="str">
        <f>IF(ISBLANK('Nomenklatur komplett'!R817),"-",'Nomenklatur komplett'!R817)</f>
        <v>-</v>
      </c>
      <c r="D817" s="59" t="str">
        <f t="shared" si="12"/>
        <v>-</v>
      </c>
    </row>
    <row r="818" spans="1:4" x14ac:dyDescent="0.2">
      <c r="A818" s="25" t="str">
        <f>IF(ISBLANK('Nomenklatur komplett'!P818),"-",'Nomenklatur komplett'!P818)</f>
        <v>-</v>
      </c>
      <c r="B818" s="17" t="str">
        <f>IF(ISBLANK('Nomenklatur komplett'!Q818),"-",'Nomenklatur komplett'!Q818)</f>
        <v>-</v>
      </c>
      <c r="C818" s="115" t="str">
        <f>IF(ISBLANK('Nomenklatur komplett'!R818),"-",'Nomenklatur komplett'!R818)</f>
        <v>-</v>
      </c>
      <c r="D818" s="59" t="str">
        <f t="shared" si="12"/>
        <v>-</v>
      </c>
    </row>
    <row r="819" spans="1:4" x14ac:dyDescent="0.2">
      <c r="A819" s="25" t="str">
        <f>IF(ISBLANK('Nomenklatur komplett'!P819),"-",'Nomenklatur komplett'!P819)</f>
        <v>-</v>
      </c>
      <c r="B819" s="17" t="str">
        <f>IF(ISBLANK('Nomenklatur komplett'!Q819),"-",'Nomenklatur komplett'!Q819)</f>
        <v>-</v>
      </c>
      <c r="C819" s="115" t="str">
        <f>IF(ISBLANK('Nomenklatur komplett'!R819),"-",'Nomenklatur komplett'!R819)</f>
        <v>-</v>
      </c>
      <c r="D819" s="59" t="str">
        <f t="shared" si="12"/>
        <v>-</v>
      </c>
    </row>
    <row r="820" spans="1:4" x14ac:dyDescent="0.2">
      <c r="A820" s="25" t="str">
        <f>IF(ISBLANK('Nomenklatur komplett'!P820),"-",'Nomenklatur komplett'!P820)</f>
        <v>-</v>
      </c>
      <c r="B820" s="17" t="str">
        <f>IF(ISBLANK('Nomenklatur komplett'!Q820),"-",'Nomenklatur komplett'!Q820)</f>
        <v>-</v>
      </c>
      <c r="C820" s="115" t="str">
        <f>IF(ISBLANK('Nomenklatur komplett'!R820),"-",'Nomenklatur komplett'!R820)</f>
        <v>-</v>
      </c>
      <c r="D820" s="59" t="str">
        <f t="shared" si="12"/>
        <v>-</v>
      </c>
    </row>
    <row r="821" spans="1:4" x14ac:dyDescent="0.2">
      <c r="A821" s="25" t="str">
        <f>IF(ISBLANK('Nomenklatur komplett'!P821),"-",'Nomenklatur komplett'!P821)</f>
        <v>-</v>
      </c>
      <c r="B821" s="17" t="str">
        <f>IF(ISBLANK('Nomenklatur komplett'!Q821),"-",'Nomenklatur komplett'!Q821)</f>
        <v>-</v>
      </c>
      <c r="C821" s="115" t="str">
        <f>IF(ISBLANK('Nomenklatur komplett'!R821),"-",'Nomenklatur komplett'!R821)</f>
        <v>-</v>
      </c>
      <c r="D821" s="59" t="str">
        <f t="shared" si="12"/>
        <v>-</v>
      </c>
    </row>
    <row r="822" spans="1:4" x14ac:dyDescent="0.2">
      <c r="A822" s="25" t="str">
        <f>IF(ISBLANK('Nomenklatur komplett'!P822),"-",'Nomenklatur komplett'!P822)</f>
        <v>-</v>
      </c>
      <c r="B822" s="17" t="str">
        <f>IF(ISBLANK('Nomenklatur komplett'!Q822),"-",'Nomenklatur komplett'!Q822)</f>
        <v>-</v>
      </c>
      <c r="C822" s="115" t="str">
        <f>IF(ISBLANK('Nomenklatur komplett'!R822),"-",'Nomenklatur komplett'!R822)</f>
        <v>-</v>
      </c>
      <c r="D822" s="59" t="str">
        <f t="shared" si="12"/>
        <v>-</v>
      </c>
    </row>
    <row r="823" spans="1:4" x14ac:dyDescent="0.2">
      <c r="A823" s="25" t="str">
        <f>IF(ISBLANK('Nomenklatur komplett'!P823),"-",'Nomenklatur komplett'!P823)</f>
        <v>-</v>
      </c>
      <c r="B823" s="17" t="str">
        <f>IF(ISBLANK('Nomenklatur komplett'!Q823),"-",'Nomenklatur komplett'!Q823)</f>
        <v>-</v>
      </c>
      <c r="C823" s="115" t="str">
        <f>IF(ISBLANK('Nomenklatur komplett'!R823),"-",'Nomenklatur komplett'!R823)</f>
        <v>-</v>
      </c>
      <c r="D823" s="59" t="str">
        <f t="shared" si="12"/>
        <v>-</v>
      </c>
    </row>
    <row r="824" spans="1:4" x14ac:dyDescent="0.2">
      <c r="A824" s="25" t="str">
        <f>IF(ISBLANK('Nomenklatur komplett'!P824),"-",'Nomenklatur komplett'!P824)</f>
        <v>-</v>
      </c>
      <c r="B824" s="17" t="str">
        <f>IF(ISBLANK('Nomenklatur komplett'!Q824),"-",'Nomenklatur komplett'!Q824)</f>
        <v>-</v>
      </c>
      <c r="C824" s="115" t="str">
        <f>IF(ISBLANK('Nomenklatur komplett'!R824),"-",'Nomenklatur komplett'!R824)</f>
        <v>-</v>
      </c>
      <c r="D824" s="59" t="str">
        <f t="shared" si="12"/>
        <v>-</v>
      </c>
    </row>
    <row r="825" spans="1:4" x14ac:dyDescent="0.2">
      <c r="A825" s="25" t="str">
        <f>IF(ISBLANK('Nomenklatur komplett'!P825),"-",'Nomenklatur komplett'!P825)</f>
        <v>-</v>
      </c>
      <c r="B825" s="17" t="str">
        <f>IF(ISBLANK('Nomenklatur komplett'!Q825),"-",'Nomenklatur komplett'!Q825)</f>
        <v>-</v>
      </c>
      <c r="C825" s="115" t="str">
        <f>IF(ISBLANK('Nomenklatur komplett'!R825),"-",'Nomenklatur komplett'!R825)</f>
        <v>-</v>
      </c>
      <c r="D825" s="59" t="str">
        <f t="shared" si="12"/>
        <v>-</v>
      </c>
    </row>
    <row r="826" spans="1:4" x14ac:dyDescent="0.2">
      <c r="A826" s="25" t="str">
        <f>IF(ISBLANK('Nomenklatur komplett'!P826),"-",'Nomenklatur komplett'!P826)</f>
        <v>-</v>
      </c>
      <c r="B826" s="17" t="str">
        <f>IF(ISBLANK('Nomenklatur komplett'!Q826),"-",'Nomenklatur komplett'!Q826)</f>
        <v>-</v>
      </c>
      <c r="C826" s="115" t="str">
        <f>IF(ISBLANK('Nomenklatur komplett'!R826),"-",'Nomenklatur komplett'!R826)</f>
        <v>-</v>
      </c>
      <c r="D826" s="59" t="str">
        <f t="shared" si="12"/>
        <v>-</v>
      </c>
    </row>
    <row r="827" spans="1:4" x14ac:dyDescent="0.2">
      <c r="A827" s="25" t="str">
        <f>IF(ISBLANK('Nomenklatur komplett'!P827),"-",'Nomenklatur komplett'!P827)</f>
        <v>-</v>
      </c>
      <c r="B827" s="17" t="str">
        <f>IF(ISBLANK('Nomenklatur komplett'!Q827),"-",'Nomenklatur komplett'!Q827)</f>
        <v>-</v>
      </c>
      <c r="C827" s="115" t="str">
        <f>IF(ISBLANK('Nomenklatur komplett'!R827),"-",'Nomenklatur komplett'!R827)</f>
        <v>-</v>
      </c>
      <c r="D827" s="59" t="str">
        <f t="shared" si="12"/>
        <v>-</v>
      </c>
    </row>
    <row r="828" spans="1:4" x14ac:dyDescent="0.2">
      <c r="A828" s="25" t="str">
        <f>IF(ISBLANK('Nomenklatur komplett'!P828),"-",'Nomenklatur komplett'!P828)</f>
        <v>-</v>
      </c>
      <c r="B828" s="17" t="str">
        <f>IF(ISBLANK('Nomenklatur komplett'!Q828),"-",'Nomenklatur komplett'!Q828)</f>
        <v>-</v>
      </c>
      <c r="C828" s="115" t="str">
        <f>IF(ISBLANK('Nomenklatur komplett'!R828),"-",'Nomenklatur komplett'!R828)</f>
        <v>-</v>
      </c>
      <c r="D828" s="59" t="str">
        <f t="shared" si="12"/>
        <v>-</v>
      </c>
    </row>
    <row r="829" spans="1:4" x14ac:dyDescent="0.2">
      <c r="A829" s="25" t="str">
        <f>IF(ISBLANK('Nomenklatur komplett'!P829),"-",'Nomenklatur komplett'!P829)</f>
        <v>-</v>
      </c>
      <c r="B829" s="17" t="str">
        <f>IF(ISBLANK('Nomenklatur komplett'!Q829),"-",'Nomenklatur komplett'!Q829)</f>
        <v>-</v>
      </c>
      <c r="C829" s="115" t="str">
        <f>IF(ISBLANK('Nomenklatur komplett'!R829),"-",'Nomenklatur komplett'!R829)</f>
        <v>-</v>
      </c>
      <c r="D829" s="59" t="str">
        <f t="shared" si="12"/>
        <v>-</v>
      </c>
    </row>
    <row r="830" spans="1:4" x14ac:dyDescent="0.2">
      <c r="A830" s="25" t="str">
        <f>IF(ISBLANK('Nomenklatur komplett'!P830),"-",'Nomenklatur komplett'!P830)</f>
        <v>-</v>
      </c>
      <c r="B830" s="17" t="str">
        <f>IF(ISBLANK('Nomenklatur komplett'!Q830),"-",'Nomenklatur komplett'!Q830)</f>
        <v>-</v>
      </c>
      <c r="C830" s="115" t="str">
        <f>IF(ISBLANK('Nomenklatur komplett'!R830),"-",'Nomenklatur komplett'!R830)</f>
        <v>-</v>
      </c>
      <c r="D830" s="59" t="str">
        <f t="shared" si="12"/>
        <v>-</v>
      </c>
    </row>
    <row r="831" spans="1:4" x14ac:dyDescent="0.2">
      <c r="A831" s="25" t="str">
        <f>IF(ISBLANK('Nomenklatur komplett'!P831),"-",'Nomenklatur komplett'!P831)</f>
        <v>-</v>
      </c>
      <c r="B831" s="17" t="str">
        <f>IF(ISBLANK('Nomenklatur komplett'!Q831),"-",'Nomenklatur komplett'!Q831)</f>
        <v>-</v>
      </c>
      <c r="C831" s="115" t="str">
        <f>IF(ISBLANK('Nomenklatur komplett'!R831),"-",'Nomenklatur komplett'!R831)</f>
        <v>-</v>
      </c>
      <c r="D831" s="59" t="str">
        <f t="shared" si="12"/>
        <v>-</v>
      </c>
    </row>
    <row r="832" spans="1:4" x14ac:dyDescent="0.2">
      <c r="A832" s="25" t="str">
        <f>IF(ISBLANK('Nomenklatur komplett'!P832),"-",'Nomenklatur komplett'!P832)</f>
        <v>-</v>
      </c>
      <c r="B832" s="17" t="str">
        <f>IF(ISBLANK('Nomenklatur komplett'!Q832),"-",'Nomenklatur komplett'!Q832)</f>
        <v>-</v>
      </c>
      <c r="C832" s="115" t="str">
        <f>IF(ISBLANK('Nomenklatur komplett'!R832),"-",'Nomenklatur komplett'!R832)</f>
        <v>-</v>
      </c>
      <c r="D832" s="59" t="str">
        <f t="shared" si="12"/>
        <v>-</v>
      </c>
    </row>
    <row r="833" spans="1:4" x14ac:dyDescent="0.2">
      <c r="A833" s="25" t="str">
        <f>IF(ISBLANK('Nomenklatur komplett'!P833),"-",'Nomenklatur komplett'!P833)</f>
        <v>-</v>
      </c>
      <c r="B833" s="17" t="str">
        <f>IF(ISBLANK('Nomenklatur komplett'!Q833),"-",'Nomenklatur komplett'!Q833)</f>
        <v>-</v>
      </c>
      <c r="C833" s="115" t="str">
        <f>IF(ISBLANK('Nomenklatur komplett'!R833),"-",'Nomenklatur komplett'!R833)</f>
        <v>-</v>
      </c>
      <c r="D833" s="59" t="str">
        <f t="shared" si="12"/>
        <v>-</v>
      </c>
    </row>
    <row r="834" spans="1:4" x14ac:dyDescent="0.2">
      <c r="A834" s="25" t="str">
        <f>IF(ISBLANK('Nomenklatur komplett'!P834),"-",'Nomenklatur komplett'!P834)</f>
        <v>-</v>
      </c>
      <c r="B834" s="17" t="str">
        <f>IF(ISBLANK('Nomenklatur komplett'!Q834),"-",'Nomenklatur komplett'!Q834)</f>
        <v>-</v>
      </c>
      <c r="C834" s="115" t="str">
        <f>IF(ISBLANK('Nomenklatur komplett'!R834),"-",'Nomenklatur komplett'!R834)</f>
        <v>-</v>
      </c>
      <c r="D834" s="59" t="str">
        <f t="shared" si="12"/>
        <v>-</v>
      </c>
    </row>
    <row r="835" spans="1:4" x14ac:dyDescent="0.2">
      <c r="A835" s="25" t="str">
        <f>IF(ISBLANK('Nomenklatur komplett'!P835),"-",'Nomenklatur komplett'!P835)</f>
        <v>-</v>
      </c>
      <c r="B835" s="17" t="str">
        <f>IF(ISBLANK('Nomenklatur komplett'!Q835),"-",'Nomenklatur komplett'!Q835)</f>
        <v>-</v>
      </c>
      <c r="C835" s="115" t="str">
        <f>IF(ISBLANK('Nomenklatur komplett'!R835),"-",'Nomenklatur komplett'!R835)</f>
        <v>-</v>
      </c>
      <c r="D835" s="59" t="str">
        <f t="shared" si="12"/>
        <v>-</v>
      </c>
    </row>
    <row r="836" spans="1:4" x14ac:dyDescent="0.2">
      <c r="A836" s="25" t="str">
        <f>IF(ISBLANK('Nomenklatur komplett'!P836),"-",'Nomenklatur komplett'!P836)</f>
        <v>-</v>
      </c>
      <c r="B836" s="17" t="str">
        <f>IF(ISBLANK('Nomenklatur komplett'!Q836),"-",'Nomenklatur komplett'!Q836)</f>
        <v>-</v>
      </c>
      <c r="C836" s="115" t="str">
        <f>IF(ISBLANK('Nomenklatur komplett'!R836),"-",'Nomenklatur komplett'!R836)</f>
        <v>-</v>
      </c>
      <c r="D836" s="59" t="str">
        <f t="shared" si="12"/>
        <v>-</v>
      </c>
    </row>
    <row r="837" spans="1:4" x14ac:dyDescent="0.2">
      <c r="A837" s="25" t="str">
        <f>IF(ISBLANK('Nomenklatur komplett'!P837),"-",'Nomenklatur komplett'!P837)</f>
        <v>-</v>
      </c>
      <c r="B837" s="17" t="str">
        <f>IF(ISBLANK('Nomenklatur komplett'!Q837),"-",'Nomenklatur komplett'!Q837)</f>
        <v>-</v>
      </c>
      <c r="C837" s="115" t="str">
        <f>IF(ISBLANK('Nomenklatur komplett'!R837),"-",'Nomenklatur komplett'!R837)</f>
        <v>-</v>
      </c>
      <c r="D837" s="59" t="str">
        <f t="shared" ref="D837:D900" si="13">IF(B837="-",B837,TRIM(C837)&amp; " (" &amp;B837&amp;")")</f>
        <v>-</v>
      </c>
    </row>
    <row r="838" spans="1:4" x14ac:dyDescent="0.2">
      <c r="A838" s="25" t="str">
        <f>IF(ISBLANK('Nomenklatur komplett'!P838),"-",'Nomenklatur komplett'!P838)</f>
        <v>-</v>
      </c>
      <c r="B838" s="17" t="str">
        <f>IF(ISBLANK('Nomenklatur komplett'!Q838),"-",'Nomenklatur komplett'!Q838)</f>
        <v>-</v>
      </c>
      <c r="C838" s="115" t="str">
        <f>IF(ISBLANK('Nomenklatur komplett'!R838),"-",'Nomenklatur komplett'!R838)</f>
        <v>-</v>
      </c>
      <c r="D838" s="59" t="str">
        <f t="shared" si="13"/>
        <v>-</v>
      </c>
    </row>
    <row r="839" spans="1:4" x14ac:dyDescent="0.2">
      <c r="A839" s="25" t="str">
        <f>IF(ISBLANK('Nomenklatur komplett'!P839),"-",'Nomenklatur komplett'!P839)</f>
        <v>-</v>
      </c>
      <c r="B839" s="17" t="str">
        <f>IF(ISBLANK('Nomenklatur komplett'!Q839),"-",'Nomenklatur komplett'!Q839)</f>
        <v>-</v>
      </c>
      <c r="C839" s="115" t="str">
        <f>IF(ISBLANK('Nomenklatur komplett'!R839),"-",'Nomenklatur komplett'!R839)</f>
        <v>-</v>
      </c>
      <c r="D839" s="59" t="str">
        <f t="shared" si="13"/>
        <v>-</v>
      </c>
    </row>
    <row r="840" spans="1:4" x14ac:dyDescent="0.2">
      <c r="A840" s="25" t="str">
        <f>IF(ISBLANK('Nomenklatur komplett'!P840),"-",'Nomenklatur komplett'!P840)</f>
        <v>-</v>
      </c>
      <c r="B840" s="17" t="str">
        <f>IF(ISBLANK('Nomenklatur komplett'!Q840),"-",'Nomenklatur komplett'!Q840)</f>
        <v>-</v>
      </c>
      <c r="C840" s="115" t="str">
        <f>IF(ISBLANK('Nomenklatur komplett'!R840),"-",'Nomenklatur komplett'!R840)</f>
        <v>-</v>
      </c>
      <c r="D840" s="59" t="str">
        <f t="shared" si="13"/>
        <v>-</v>
      </c>
    </row>
    <row r="841" spans="1:4" x14ac:dyDescent="0.2">
      <c r="A841" s="25" t="str">
        <f>IF(ISBLANK('Nomenklatur komplett'!P841),"-",'Nomenklatur komplett'!P841)</f>
        <v>-</v>
      </c>
      <c r="B841" s="17" t="str">
        <f>IF(ISBLANK('Nomenklatur komplett'!Q841),"-",'Nomenklatur komplett'!Q841)</f>
        <v>-</v>
      </c>
      <c r="C841" s="115" t="str">
        <f>IF(ISBLANK('Nomenklatur komplett'!R841),"-",'Nomenklatur komplett'!R841)</f>
        <v>-</v>
      </c>
      <c r="D841" s="59" t="str">
        <f t="shared" si="13"/>
        <v>-</v>
      </c>
    </row>
    <row r="842" spans="1:4" x14ac:dyDescent="0.2">
      <c r="A842" s="25" t="str">
        <f>IF(ISBLANK('Nomenklatur komplett'!P842),"-",'Nomenklatur komplett'!P842)</f>
        <v>-</v>
      </c>
      <c r="B842" s="17" t="str">
        <f>IF(ISBLANK('Nomenklatur komplett'!Q842),"-",'Nomenklatur komplett'!Q842)</f>
        <v>-</v>
      </c>
      <c r="C842" s="115" t="str">
        <f>IF(ISBLANK('Nomenklatur komplett'!R842),"-",'Nomenklatur komplett'!R842)</f>
        <v>-</v>
      </c>
      <c r="D842" s="59" t="str">
        <f t="shared" si="13"/>
        <v>-</v>
      </c>
    </row>
    <row r="843" spans="1:4" x14ac:dyDescent="0.2">
      <c r="A843" s="25" t="str">
        <f>IF(ISBLANK('Nomenklatur komplett'!P843),"-",'Nomenklatur komplett'!P843)</f>
        <v>-</v>
      </c>
      <c r="B843" s="17" t="str">
        <f>IF(ISBLANK('Nomenklatur komplett'!Q843),"-",'Nomenklatur komplett'!Q843)</f>
        <v>-</v>
      </c>
      <c r="C843" s="115" t="str">
        <f>IF(ISBLANK('Nomenklatur komplett'!R843),"-",'Nomenklatur komplett'!R843)</f>
        <v>-</v>
      </c>
      <c r="D843" s="59" t="str">
        <f t="shared" si="13"/>
        <v>-</v>
      </c>
    </row>
    <row r="844" spans="1:4" x14ac:dyDescent="0.2">
      <c r="A844" s="25" t="str">
        <f>IF(ISBLANK('Nomenklatur komplett'!P844),"-",'Nomenklatur komplett'!P844)</f>
        <v>-</v>
      </c>
      <c r="B844" s="17" t="str">
        <f>IF(ISBLANK('Nomenklatur komplett'!Q844),"-",'Nomenklatur komplett'!Q844)</f>
        <v>-</v>
      </c>
      <c r="C844" s="115" t="str">
        <f>IF(ISBLANK('Nomenklatur komplett'!R844),"-",'Nomenklatur komplett'!R844)</f>
        <v>-</v>
      </c>
      <c r="D844" s="59" t="str">
        <f t="shared" si="13"/>
        <v>-</v>
      </c>
    </row>
    <row r="845" spans="1:4" x14ac:dyDescent="0.2">
      <c r="A845" s="25" t="str">
        <f>IF(ISBLANK('Nomenklatur komplett'!P845),"-",'Nomenklatur komplett'!P845)</f>
        <v>-</v>
      </c>
      <c r="B845" s="17" t="str">
        <f>IF(ISBLANK('Nomenklatur komplett'!Q845),"-",'Nomenklatur komplett'!Q845)</f>
        <v>-</v>
      </c>
      <c r="C845" s="115" t="str">
        <f>IF(ISBLANK('Nomenklatur komplett'!R845),"-",'Nomenklatur komplett'!R845)</f>
        <v>-</v>
      </c>
      <c r="D845" s="59" t="str">
        <f t="shared" si="13"/>
        <v>-</v>
      </c>
    </row>
    <row r="846" spans="1:4" x14ac:dyDescent="0.2">
      <c r="A846" s="25" t="str">
        <f>IF(ISBLANK('Nomenklatur komplett'!P846),"-",'Nomenklatur komplett'!P846)</f>
        <v>-</v>
      </c>
      <c r="B846" s="17" t="str">
        <f>IF(ISBLANK('Nomenklatur komplett'!Q846),"-",'Nomenklatur komplett'!Q846)</f>
        <v>-</v>
      </c>
      <c r="C846" s="115" t="str">
        <f>IF(ISBLANK('Nomenklatur komplett'!R846),"-",'Nomenklatur komplett'!R846)</f>
        <v>-</v>
      </c>
      <c r="D846" s="59" t="str">
        <f t="shared" si="13"/>
        <v>-</v>
      </c>
    </row>
    <row r="847" spans="1:4" x14ac:dyDescent="0.2">
      <c r="A847" s="25" t="str">
        <f>IF(ISBLANK('Nomenklatur komplett'!P847),"-",'Nomenklatur komplett'!P847)</f>
        <v>-</v>
      </c>
      <c r="B847" s="17" t="str">
        <f>IF(ISBLANK('Nomenklatur komplett'!Q847),"-",'Nomenklatur komplett'!Q847)</f>
        <v>-</v>
      </c>
      <c r="C847" s="115" t="str">
        <f>IF(ISBLANK('Nomenklatur komplett'!R847),"-",'Nomenklatur komplett'!R847)</f>
        <v>-</v>
      </c>
      <c r="D847" s="59" t="str">
        <f t="shared" si="13"/>
        <v>-</v>
      </c>
    </row>
    <row r="848" spans="1:4" x14ac:dyDescent="0.2">
      <c r="A848" s="25" t="str">
        <f>IF(ISBLANK('Nomenklatur komplett'!P848),"-",'Nomenklatur komplett'!P848)</f>
        <v>-</v>
      </c>
      <c r="B848" s="17" t="str">
        <f>IF(ISBLANK('Nomenklatur komplett'!Q848),"-",'Nomenklatur komplett'!Q848)</f>
        <v>-</v>
      </c>
      <c r="C848" s="115" t="str">
        <f>IF(ISBLANK('Nomenklatur komplett'!R848),"-",'Nomenklatur komplett'!R848)</f>
        <v>-</v>
      </c>
      <c r="D848" s="59" t="str">
        <f t="shared" si="13"/>
        <v>-</v>
      </c>
    </row>
    <row r="849" spans="1:4" x14ac:dyDescent="0.2">
      <c r="A849" s="25" t="str">
        <f>IF(ISBLANK('Nomenklatur komplett'!P849),"-",'Nomenklatur komplett'!P849)</f>
        <v>-</v>
      </c>
      <c r="B849" s="17" t="str">
        <f>IF(ISBLANK('Nomenklatur komplett'!Q849),"-",'Nomenklatur komplett'!Q849)</f>
        <v>-</v>
      </c>
      <c r="C849" s="115" t="str">
        <f>IF(ISBLANK('Nomenklatur komplett'!R849),"-",'Nomenklatur komplett'!R849)</f>
        <v>-</v>
      </c>
      <c r="D849" s="59" t="str">
        <f t="shared" si="13"/>
        <v>-</v>
      </c>
    </row>
    <row r="850" spans="1:4" x14ac:dyDescent="0.2">
      <c r="A850" s="25" t="str">
        <f>IF(ISBLANK('Nomenklatur komplett'!P850),"-",'Nomenklatur komplett'!P850)</f>
        <v>-</v>
      </c>
      <c r="B850" s="17" t="str">
        <f>IF(ISBLANK('Nomenklatur komplett'!Q850),"-",'Nomenklatur komplett'!Q850)</f>
        <v>-</v>
      </c>
      <c r="C850" s="115" t="str">
        <f>IF(ISBLANK('Nomenklatur komplett'!R850),"-",'Nomenklatur komplett'!R850)</f>
        <v>-</v>
      </c>
      <c r="D850" s="59" t="str">
        <f t="shared" si="13"/>
        <v>-</v>
      </c>
    </row>
    <row r="851" spans="1:4" x14ac:dyDescent="0.2">
      <c r="A851" s="25" t="str">
        <f>IF(ISBLANK('Nomenklatur komplett'!P851),"-",'Nomenklatur komplett'!P851)</f>
        <v>-</v>
      </c>
      <c r="B851" s="17" t="str">
        <f>IF(ISBLANK('Nomenklatur komplett'!Q851),"-",'Nomenklatur komplett'!Q851)</f>
        <v>-</v>
      </c>
      <c r="C851" s="115" t="str">
        <f>IF(ISBLANK('Nomenklatur komplett'!R851),"-",'Nomenklatur komplett'!R851)</f>
        <v>-</v>
      </c>
      <c r="D851" s="59" t="str">
        <f t="shared" si="13"/>
        <v>-</v>
      </c>
    </row>
    <row r="852" spans="1:4" x14ac:dyDescent="0.2">
      <c r="A852" s="25" t="str">
        <f>IF(ISBLANK('Nomenklatur komplett'!P852),"-",'Nomenklatur komplett'!P852)</f>
        <v>-</v>
      </c>
      <c r="B852" s="17" t="str">
        <f>IF(ISBLANK('Nomenklatur komplett'!Q852),"-",'Nomenklatur komplett'!Q852)</f>
        <v>-</v>
      </c>
      <c r="C852" s="115" t="str">
        <f>IF(ISBLANK('Nomenklatur komplett'!R852),"-",'Nomenklatur komplett'!R852)</f>
        <v>-</v>
      </c>
      <c r="D852" s="59" t="str">
        <f t="shared" si="13"/>
        <v>-</v>
      </c>
    </row>
    <row r="853" spans="1:4" x14ac:dyDescent="0.2">
      <c r="A853" s="25" t="str">
        <f>IF(ISBLANK('Nomenklatur komplett'!P853),"-",'Nomenklatur komplett'!P853)</f>
        <v>-</v>
      </c>
      <c r="B853" s="17" t="str">
        <f>IF(ISBLANK('Nomenklatur komplett'!Q853),"-",'Nomenklatur komplett'!Q853)</f>
        <v>-</v>
      </c>
      <c r="C853" s="115" t="str">
        <f>IF(ISBLANK('Nomenklatur komplett'!R853),"-",'Nomenklatur komplett'!R853)</f>
        <v>-</v>
      </c>
      <c r="D853" s="59" t="str">
        <f t="shared" si="13"/>
        <v>-</v>
      </c>
    </row>
    <row r="854" spans="1:4" x14ac:dyDescent="0.2">
      <c r="A854" s="25" t="str">
        <f>IF(ISBLANK('Nomenklatur komplett'!P854),"-",'Nomenklatur komplett'!P854)</f>
        <v>-</v>
      </c>
      <c r="B854" s="17" t="str">
        <f>IF(ISBLANK('Nomenklatur komplett'!Q854),"-",'Nomenklatur komplett'!Q854)</f>
        <v>-</v>
      </c>
      <c r="C854" s="115" t="str">
        <f>IF(ISBLANK('Nomenklatur komplett'!R854),"-",'Nomenklatur komplett'!R854)</f>
        <v>-</v>
      </c>
      <c r="D854" s="59" t="str">
        <f t="shared" si="13"/>
        <v>-</v>
      </c>
    </row>
    <row r="855" spans="1:4" x14ac:dyDescent="0.2">
      <c r="A855" s="25" t="str">
        <f>IF(ISBLANK('Nomenklatur komplett'!P855),"-",'Nomenklatur komplett'!P855)</f>
        <v>-</v>
      </c>
      <c r="B855" s="17" t="str">
        <f>IF(ISBLANK('Nomenklatur komplett'!Q855),"-",'Nomenklatur komplett'!Q855)</f>
        <v>-</v>
      </c>
      <c r="C855" s="115" t="str">
        <f>IF(ISBLANK('Nomenklatur komplett'!R855),"-",'Nomenklatur komplett'!R855)</f>
        <v>-</v>
      </c>
      <c r="D855" s="59" t="str">
        <f t="shared" si="13"/>
        <v>-</v>
      </c>
    </row>
    <row r="856" spans="1:4" x14ac:dyDescent="0.2">
      <c r="A856" s="25" t="str">
        <f>IF(ISBLANK('Nomenklatur komplett'!P856),"-",'Nomenklatur komplett'!P856)</f>
        <v>-</v>
      </c>
      <c r="B856" s="17" t="str">
        <f>IF(ISBLANK('Nomenklatur komplett'!Q856),"-",'Nomenklatur komplett'!Q856)</f>
        <v>-</v>
      </c>
      <c r="C856" s="115" t="str">
        <f>IF(ISBLANK('Nomenklatur komplett'!R856),"-",'Nomenklatur komplett'!R856)</f>
        <v>-</v>
      </c>
      <c r="D856" s="59" t="str">
        <f t="shared" si="13"/>
        <v>-</v>
      </c>
    </row>
    <row r="857" spans="1:4" x14ac:dyDescent="0.2">
      <c r="A857" s="25" t="str">
        <f>IF(ISBLANK('Nomenklatur komplett'!P857),"-",'Nomenklatur komplett'!P857)</f>
        <v>-</v>
      </c>
      <c r="B857" s="17" t="str">
        <f>IF(ISBLANK('Nomenklatur komplett'!Q857),"-",'Nomenklatur komplett'!Q857)</f>
        <v>-</v>
      </c>
      <c r="C857" s="115" t="str">
        <f>IF(ISBLANK('Nomenklatur komplett'!R857),"-",'Nomenklatur komplett'!R857)</f>
        <v>-</v>
      </c>
      <c r="D857" s="59" t="str">
        <f t="shared" si="13"/>
        <v>-</v>
      </c>
    </row>
    <row r="858" spans="1:4" x14ac:dyDescent="0.2">
      <c r="A858" s="25" t="str">
        <f>IF(ISBLANK('Nomenklatur komplett'!P858),"-",'Nomenklatur komplett'!P858)</f>
        <v>-</v>
      </c>
      <c r="B858" s="17" t="str">
        <f>IF(ISBLANK('Nomenklatur komplett'!Q858),"-",'Nomenklatur komplett'!Q858)</f>
        <v>-</v>
      </c>
      <c r="C858" s="115" t="str">
        <f>IF(ISBLANK('Nomenklatur komplett'!R858),"-",'Nomenklatur komplett'!R858)</f>
        <v>-</v>
      </c>
      <c r="D858" s="59" t="str">
        <f t="shared" si="13"/>
        <v>-</v>
      </c>
    </row>
    <row r="859" spans="1:4" x14ac:dyDescent="0.2">
      <c r="A859" s="25" t="str">
        <f>IF(ISBLANK('Nomenklatur komplett'!P859),"-",'Nomenklatur komplett'!P859)</f>
        <v>-</v>
      </c>
      <c r="B859" s="17" t="str">
        <f>IF(ISBLANK('Nomenklatur komplett'!Q859),"-",'Nomenklatur komplett'!Q859)</f>
        <v>-</v>
      </c>
      <c r="C859" s="115" t="str">
        <f>IF(ISBLANK('Nomenklatur komplett'!R859),"-",'Nomenklatur komplett'!R859)</f>
        <v>-</v>
      </c>
      <c r="D859" s="59" t="str">
        <f t="shared" si="13"/>
        <v>-</v>
      </c>
    </row>
    <row r="860" spans="1:4" x14ac:dyDescent="0.2">
      <c r="A860" s="25" t="str">
        <f>IF(ISBLANK('Nomenklatur komplett'!P860),"-",'Nomenklatur komplett'!P860)</f>
        <v>-</v>
      </c>
      <c r="B860" s="17" t="str">
        <f>IF(ISBLANK('Nomenklatur komplett'!Q860),"-",'Nomenklatur komplett'!Q860)</f>
        <v>-</v>
      </c>
      <c r="C860" s="115" t="str">
        <f>IF(ISBLANK('Nomenklatur komplett'!R860),"-",'Nomenklatur komplett'!R860)</f>
        <v>-</v>
      </c>
      <c r="D860" s="59" t="str">
        <f t="shared" si="13"/>
        <v>-</v>
      </c>
    </row>
    <row r="861" spans="1:4" x14ac:dyDescent="0.2">
      <c r="A861" s="25" t="str">
        <f>IF(ISBLANK('Nomenklatur komplett'!P861),"-",'Nomenklatur komplett'!P861)</f>
        <v>-</v>
      </c>
      <c r="B861" s="17" t="str">
        <f>IF(ISBLANK('Nomenklatur komplett'!Q861),"-",'Nomenklatur komplett'!Q861)</f>
        <v>-</v>
      </c>
      <c r="C861" s="115" t="str">
        <f>IF(ISBLANK('Nomenklatur komplett'!R861),"-",'Nomenklatur komplett'!R861)</f>
        <v>-</v>
      </c>
      <c r="D861" s="59" t="str">
        <f t="shared" si="13"/>
        <v>-</v>
      </c>
    </row>
    <row r="862" spans="1:4" x14ac:dyDescent="0.2">
      <c r="A862" s="25" t="str">
        <f>IF(ISBLANK('Nomenklatur komplett'!P862),"-",'Nomenklatur komplett'!P862)</f>
        <v>-</v>
      </c>
      <c r="B862" s="17" t="str">
        <f>IF(ISBLANK('Nomenklatur komplett'!Q862),"-",'Nomenklatur komplett'!Q862)</f>
        <v>-</v>
      </c>
      <c r="C862" s="115" t="str">
        <f>IF(ISBLANK('Nomenklatur komplett'!R862),"-",'Nomenklatur komplett'!R862)</f>
        <v>-</v>
      </c>
      <c r="D862" s="59" t="str">
        <f t="shared" si="13"/>
        <v>-</v>
      </c>
    </row>
    <row r="863" spans="1:4" x14ac:dyDescent="0.2">
      <c r="A863" s="25" t="str">
        <f>IF(ISBLANK('Nomenklatur komplett'!P863),"-",'Nomenklatur komplett'!P863)</f>
        <v>-</v>
      </c>
      <c r="B863" s="17" t="str">
        <f>IF(ISBLANK('Nomenklatur komplett'!Q863),"-",'Nomenklatur komplett'!Q863)</f>
        <v>-</v>
      </c>
      <c r="C863" s="115" t="str">
        <f>IF(ISBLANK('Nomenklatur komplett'!R863),"-",'Nomenklatur komplett'!R863)</f>
        <v>-</v>
      </c>
      <c r="D863" s="59" t="str">
        <f t="shared" si="13"/>
        <v>-</v>
      </c>
    </row>
    <row r="864" spans="1:4" x14ac:dyDescent="0.2">
      <c r="A864" s="25" t="str">
        <f>IF(ISBLANK('Nomenklatur komplett'!P864),"-",'Nomenklatur komplett'!P864)</f>
        <v>-</v>
      </c>
      <c r="B864" s="17" t="str">
        <f>IF(ISBLANK('Nomenklatur komplett'!Q864),"-",'Nomenklatur komplett'!Q864)</f>
        <v>-</v>
      </c>
      <c r="C864" s="115" t="str">
        <f>IF(ISBLANK('Nomenklatur komplett'!R864),"-",'Nomenklatur komplett'!R864)</f>
        <v>-</v>
      </c>
      <c r="D864" s="59" t="str">
        <f t="shared" si="13"/>
        <v>-</v>
      </c>
    </row>
    <row r="865" spans="1:4" x14ac:dyDescent="0.2">
      <c r="A865" s="25" t="str">
        <f>IF(ISBLANK('Nomenklatur komplett'!P865),"-",'Nomenklatur komplett'!P865)</f>
        <v>-</v>
      </c>
      <c r="B865" s="17" t="str">
        <f>IF(ISBLANK('Nomenklatur komplett'!Q865),"-",'Nomenklatur komplett'!Q865)</f>
        <v>-</v>
      </c>
      <c r="C865" s="115" t="str">
        <f>IF(ISBLANK('Nomenklatur komplett'!R865),"-",'Nomenklatur komplett'!R865)</f>
        <v>-</v>
      </c>
      <c r="D865" s="59" t="str">
        <f t="shared" si="13"/>
        <v>-</v>
      </c>
    </row>
    <row r="866" spans="1:4" x14ac:dyDescent="0.2">
      <c r="A866" s="25" t="str">
        <f>IF(ISBLANK('Nomenklatur komplett'!P866),"-",'Nomenklatur komplett'!P866)</f>
        <v>-</v>
      </c>
      <c r="B866" s="17" t="str">
        <f>IF(ISBLANK('Nomenklatur komplett'!Q866),"-",'Nomenklatur komplett'!Q866)</f>
        <v>-</v>
      </c>
      <c r="C866" s="115" t="str">
        <f>IF(ISBLANK('Nomenklatur komplett'!R866),"-",'Nomenklatur komplett'!R866)</f>
        <v>-</v>
      </c>
      <c r="D866" s="59" t="str">
        <f t="shared" si="13"/>
        <v>-</v>
      </c>
    </row>
    <row r="867" spans="1:4" x14ac:dyDescent="0.2">
      <c r="A867" s="25" t="str">
        <f>IF(ISBLANK('Nomenklatur komplett'!P867),"-",'Nomenklatur komplett'!P867)</f>
        <v>-</v>
      </c>
      <c r="B867" s="17" t="str">
        <f>IF(ISBLANK('Nomenklatur komplett'!Q867),"-",'Nomenklatur komplett'!Q867)</f>
        <v>-</v>
      </c>
      <c r="C867" s="115" t="str">
        <f>IF(ISBLANK('Nomenklatur komplett'!R867),"-",'Nomenklatur komplett'!R867)</f>
        <v>-</v>
      </c>
      <c r="D867" s="59" t="str">
        <f t="shared" si="13"/>
        <v>-</v>
      </c>
    </row>
    <row r="868" spans="1:4" x14ac:dyDescent="0.2">
      <c r="A868" s="25" t="str">
        <f>IF(ISBLANK('Nomenklatur komplett'!P868),"-",'Nomenklatur komplett'!P868)</f>
        <v>-</v>
      </c>
      <c r="B868" s="17" t="str">
        <f>IF(ISBLANK('Nomenklatur komplett'!Q868),"-",'Nomenklatur komplett'!Q868)</f>
        <v>-</v>
      </c>
      <c r="C868" s="115" t="str">
        <f>IF(ISBLANK('Nomenklatur komplett'!R868),"-",'Nomenklatur komplett'!R868)</f>
        <v>-</v>
      </c>
      <c r="D868" s="59" t="str">
        <f t="shared" si="13"/>
        <v>-</v>
      </c>
    </row>
    <row r="869" spans="1:4" x14ac:dyDescent="0.2">
      <c r="A869" s="25" t="str">
        <f>IF(ISBLANK('Nomenklatur komplett'!P869),"-",'Nomenklatur komplett'!P869)</f>
        <v>-</v>
      </c>
      <c r="B869" s="17" t="str">
        <f>IF(ISBLANK('Nomenklatur komplett'!Q869),"-",'Nomenklatur komplett'!Q869)</f>
        <v>-</v>
      </c>
      <c r="C869" s="115" t="str">
        <f>IF(ISBLANK('Nomenklatur komplett'!R869),"-",'Nomenklatur komplett'!R869)</f>
        <v>-</v>
      </c>
      <c r="D869" s="59" t="str">
        <f t="shared" si="13"/>
        <v>-</v>
      </c>
    </row>
    <row r="870" spans="1:4" x14ac:dyDescent="0.2">
      <c r="A870" s="25" t="str">
        <f>IF(ISBLANK('Nomenklatur komplett'!P870),"-",'Nomenklatur komplett'!P870)</f>
        <v>-</v>
      </c>
      <c r="B870" s="17" t="str">
        <f>IF(ISBLANK('Nomenklatur komplett'!Q870),"-",'Nomenklatur komplett'!Q870)</f>
        <v>-</v>
      </c>
      <c r="C870" s="115" t="str">
        <f>IF(ISBLANK('Nomenklatur komplett'!R870),"-",'Nomenklatur komplett'!R870)</f>
        <v>-</v>
      </c>
      <c r="D870" s="59" t="str">
        <f t="shared" si="13"/>
        <v>-</v>
      </c>
    </row>
    <row r="871" spans="1:4" x14ac:dyDescent="0.2">
      <c r="A871" s="25" t="str">
        <f>IF(ISBLANK('Nomenklatur komplett'!P871),"-",'Nomenklatur komplett'!P871)</f>
        <v>-</v>
      </c>
      <c r="B871" s="17" t="str">
        <f>IF(ISBLANK('Nomenklatur komplett'!Q871),"-",'Nomenklatur komplett'!Q871)</f>
        <v>-</v>
      </c>
      <c r="C871" s="115" t="str">
        <f>IF(ISBLANK('Nomenklatur komplett'!R871),"-",'Nomenklatur komplett'!R871)</f>
        <v>-</v>
      </c>
      <c r="D871" s="59" t="str">
        <f t="shared" si="13"/>
        <v>-</v>
      </c>
    </row>
    <row r="872" spans="1:4" x14ac:dyDescent="0.2">
      <c r="A872" s="25" t="str">
        <f>IF(ISBLANK('Nomenklatur komplett'!P872),"-",'Nomenklatur komplett'!P872)</f>
        <v>-</v>
      </c>
      <c r="B872" s="17" t="str">
        <f>IF(ISBLANK('Nomenklatur komplett'!Q872),"-",'Nomenklatur komplett'!Q872)</f>
        <v>-</v>
      </c>
      <c r="C872" s="115" t="str">
        <f>IF(ISBLANK('Nomenklatur komplett'!R872),"-",'Nomenklatur komplett'!R872)</f>
        <v>-</v>
      </c>
      <c r="D872" s="59" t="str">
        <f t="shared" si="13"/>
        <v>-</v>
      </c>
    </row>
    <row r="873" spans="1:4" x14ac:dyDescent="0.2">
      <c r="A873" s="25" t="str">
        <f>IF(ISBLANK('Nomenklatur komplett'!P873),"-",'Nomenklatur komplett'!P873)</f>
        <v>-</v>
      </c>
      <c r="B873" s="17" t="str">
        <f>IF(ISBLANK('Nomenklatur komplett'!Q873),"-",'Nomenklatur komplett'!Q873)</f>
        <v>-</v>
      </c>
      <c r="C873" s="115" t="str">
        <f>IF(ISBLANK('Nomenklatur komplett'!R873),"-",'Nomenklatur komplett'!R873)</f>
        <v>-</v>
      </c>
      <c r="D873" s="59" t="str">
        <f t="shared" si="13"/>
        <v>-</v>
      </c>
    </row>
    <row r="874" spans="1:4" x14ac:dyDescent="0.2">
      <c r="A874" s="25" t="str">
        <f>IF(ISBLANK('Nomenklatur komplett'!P874),"-",'Nomenklatur komplett'!P874)</f>
        <v>-</v>
      </c>
      <c r="B874" s="17" t="str">
        <f>IF(ISBLANK('Nomenklatur komplett'!Q874),"-",'Nomenklatur komplett'!Q874)</f>
        <v>-</v>
      </c>
      <c r="C874" s="115" t="str">
        <f>IF(ISBLANK('Nomenklatur komplett'!R874),"-",'Nomenklatur komplett'!R874)</f>
        <v>-</v>
      </c>
      <c r="D874" s="59" t="str">
        <f t="shared" si="13"/>
        <v>-</v>
      </c>
    </row>
    <row r="875" spans="1:4" x14ac:dyDescent="0.2">
      <c r="A875" s="25" t="str">
        <f>IF(ISBLANK('Nomenklatur komplett'!P875),"-",'Nomenklatur komplett'!P875)</f>
        <v>-</v>
      </c>
      <c r="B875" s="17" t="str">
        <f>IF(ISBLANK('Nomenklatur komplett'!Q875),"-",'Nomenklatur komplett'!Q875)</f>
        <v>-</v>
      </c>
      <c r="C875" s="115" t="str">
        <f>IF(ISBLANK('Nomenklatur komplett'!R875),"-",'Nomenklatur komplett'!R875)</f>
        <v>-</v>
      </c>
      <c r="D875" s="59" t="str">
        <f t="shared" si="13"/>
        <v>-</v>
      </c>
    </row>
    <row r="876" spans="1:4" x14ac:dyDescent="0.2">
      <c r="A876" s="25" t="str">
        <f>IF(ISBLANK('Nomenklatur komplett'!P876),"-",'Nomenklatur komplett'!P876)</f>
        <v>-</v>
      </c>
      <c r="B876" s="17" t="str">
        <f>IF(ISBLANK('Nomenklatur komplett'!Q876),"-",'Nomenklatur komplett'!Q876)</f>
        <v>-</v>
      </c>
      <c r="C876" s="115" t="str">
        <f>IF(ISBLANK('Nomenklatur komplett'!R876),"-",'Nomenklatur komplett'!R876)</f>
        <v>-</v>
      </c>
      <c r="D876" s="59" t="str">
        <f t="shared" si="13"/>
        <v>-</v>
      </c>
    </row>
    <row r="877" spans="1:4" x14ac:dyDescent="0.2">
      <c r="A877" s="25" t="str">
        <f>IF(ISBLANK('Nomenklatur komplett'!P877),"-",'Nomenklatur komplett'!P877)</f>
        <v>-</v>
      </c>
      <c r="B877" s="17" t="str">
        <f>IF(ISBLANK('Nomenklatur komplett'!Q877),"-",'Nomenklatur komplett'!Q877)</f>
        <v>-</v>
      </c>
      <c r="C877" s="115" t="str">
        <f>IF(ISBLANK('Nomenklatur komplett'!R877),"-",'Nomenklatur komplett'!R877)</f>
        <v>-</v>
      </c>
      <c r="D877" s="59" t="str">
        <f t="shared" si="13"/>
        <v>-</v>
      </c>
    </row>
    <row r="878" spans="1:4" x14ac:dyDescent="0.2">
      <c r="A878" s="25" t="str">
        <f>IF(ISBLANK('Nomenklatur komplett'!P878),"-",'Nomenklatur komplett'!P878)</f>
        <v>-</v>
      </c>
      <c r="B878" s="17" t="str">
        <f>IF(ISBLANK('Nomenklatur komplett'!Q878),"-",'Nomenklatur komplett'!Q878)</f>
        <v>-</v>
      </c>
      <c r="C878" s="115" t="str">
        <f>IF(ISBLANK('Nomenklatur komplett'!R878),"-",'Nomenklatur komplett'!R878)</f>
        <v>-</v>
      </c>
      <c r="D878" s="59" t="str">
        <f t="shared" si="13"/>
        <v>-</v>
      </c>
    </row>
    <row r="879" spans="1:4" x14ac:dyDescent="0.2">
      <c r="A879" s="25" t="str">
        <f>IF(ISBLANK('Nomenklatur komplett'!P879),"-",'Nomenklatur komplett'!P879)</f>
        <v>-</v>
      </c>
      <c r="B879" s="17" t="str">
        <f>IF(ISBLANK('Nomenklatur komplett'!Q879),"-",'Nomenklatur komplett'!Q879)</f>
        <v>-</v>
      </c>
      <c r="C879" s="115" t="str">
        <f>IF(ISBLANK('Nomenklatur komplett'!R879),"-",'Nomenklatur komplett'!R879)</f>
        <v>-</v>
      </c>
      <c r="D879" s="59" t="str">
        <f t="shared" si="13"/>
        <v>-</v>
      </c>
    </row>
    <row r="880" spans="1:4" x14ac:dyDescent="0.2">
      <c r="A880" s="25" t="str">
        <f>IF(ISBLANK('Nomenklatur komplett'!P880),"-",'Nomenklatur komplett'!P880)</f>
        <v>-</v>
      </c>
      <c r="B880" s="17" t="str">
        <f>IF(ISBLANK('Nomenklatur komplett'!Q880),"-",'Nomenklatur komplett'!Q880)</f>
        <v>-</v>
      </c>
      <c r="C880" s="115" t="str">
        <f>IF(ISBLANK('Nomenklatur komplett'!R880),"-",'Nomenklatur komplett'!R880)</f>
        <v>-</v>
      </c>
      <c r="D880" s="59" t="str">
        <f t="shared" si="13"/>
        <v>-</v>
      </c>
    </row>
    <row r="881" spans="1:4" x14ac:dyDescent="0.2">
      <c r="A881" s="25" t="str">
        <f>IF(ISBLANK('Nomenklatur komplett'!P881),"-",'Nomenklatur komplett'!P881)</f>
        <v>-</v>
      </c>
      <c r="B881" s="17" t="str">
        <f>IF(ISBLANK('Nomenklatur komplett'!Q881),"-",'Nomenklatur komplett'!Q881)</f>
        <v>-</v>
      </c>
      <c r="C881" s="115" t="str">
        <f>IF(ISBLANK('Nomenklatur komplett'!R881),"-",'Nomenklatur komplett'!R881)</f>
        <v>-</v>
      </c>
      <c r="D881" s="59" t="str">
        <f t="shared" si="13"/>
        <v>-</v>
      </c>
    </row>
    <row r="882" spans="1:4" x14ac:dyDescent="0.2">
      <c r="A882" s="25" t="str">
        <f>IF(ISBLANK('Nomenklatur komplett'!P882),"-",'Nomenklatur komplett'!P882)</f>
        <v>-</v>
      </c>
      <c r="B882" s="17" t="str">
        <f>IF(ISBLANK('Nomenklatur komplett'!Q882),"-",'Nomenklatur komplett'!Q882)</f>
        <v>-</v>
      </c>
      <c r="C882" s="115" t="str">
        <f>IF(ISBLANK('Nomenklatur komplett'!R882),"-",'Nomenklatur komplett'!R882)</f>
        <v>-</v>
      </c>
      <c r="D882" s="59" t="str">
        <f t="shared" si="13"/>
        <v>-</v>
      </c>
    </row>
    <row r="883" spans="1:4" x14ac:dyDescent="0.2">
      <c r="A883" s="25" t="str">
        <f>IF(ISBLANK('Nomenklatur komplett'!P883),"-",'Nomenklatur komplett'!P883)</f>
        <v>-</v>
      </c>
      <c r="B883" s="17" t="str">
        <f>IF(ISBLANK('Nomenklatur komplett'!Q883),"-",'Nomenklatur komplett'!Q883)</f>
        <v>-</v>
      </c>
      <c r="C883" s="115" t="str">
        <f>IF(ISBLANK('Nomenklatur komplett'!R883),"-",'Nomenklatur komplett'!R883)</f>
        <v>-</v>
      </c>
      <c r="D883" s="59" t="str">
        <f t="shared" si="13"/>
        <v>-</v>
      </c>
    </row>
    <row r="884" spans="1:4" x14ac:dyDescent="0.2">
      <c r="A884" s="25" t="str">
        <f>IF(ISBLANK('Nomenklatur komplett'!P884),"-",'Nomenklatur komplett'!P884)</f>
        <v>-</v>
      </c>
      <c r="B884" s="17" t="str">
        <f>IF(ISBLANK('Nomenklatur komplett'!Q884),"-",'Nomenklatur komplett'!Q884)</f>
        <v>-</v>
      </c>
      <c r="C884" s="115" t="str">
        <f>IF(ISBLANK('Nomenklatur komplett'!R884),"-",'Nomenklatur komplett'!R884)</f>
        <v>-</v>
      </c>
      <c r="D884" s="59" t="str">
        <f t="shared" si="13"/>
        <v>-</v>
      </c>
    </row>
    <row r="885" spans="1:4" x14ac:dyDescent="0.2">
      <c r="A885" s="25" t="str">
        <f>IF(ISBLANK('Nomenklatur komplett'!P885),"-",'Nomenklatur komplett'!P885)</f>
        <v>-</v>
      </c>
      <c r="B885" s="17" t="str">
        <f>IF(ISBLANK('Nomenklatur komplett'!Q885),"-",'Nomenklatur komplett'!Q885)</f>
        <v>-</v>
      </c>
      <c r="C885" s="115" t="str">
        <f>IF(ISBLANK('Nomenklatur komplett'!R885),"-",'Nomenklatur komplett'!R885)</f>
        <v>-</v>
      </c>
      <c r="D885" s="59" t="str">
        <f t="shared" si="13"/>
        <v>-</v>
      </c>
    </row>
    <row r="886" spans="1:4" x14ac:dyDescent="0.2">
      <c r="A886" s="25" t="str">
        <f>IF(ISBLANK('Nomenklatur komplett'!P886),"-",'Nomenklatur komplett'!P886)</f>
        <v>-</v>
      </c>
      <c r="B886" s="17" t="str">
        <f>IF(ISBLANK('Nomenklatur komplett'!Q886),"-",'Nomenklatur komplett'!Q886)</f>
        <v>-</v>
      </c>
      <c r="C886" s="115" t="str">
        <f>IF(ISBLANK('Nomenklatur komplett'!R886),"-",'Nomenklatur komplett'!R886)</f>
        <v>-</v>
      </c>
      <c r="D886" s="59" t="str">
        <f t="shared" si="13"/>
        <v>-</v>
      </c>
    </row>
    <row r="887" spans="1:4" x14ac:dyDescent="0.2">
      <c r="A887" s="25" t="str">
        <f>IF(ISBLANK('Nomenklatur komplett'!P887),"-",'Nomenklatur komplett'!P887)</f>
        <v>-</v>
      </c>
      <c r="B887" s="17" t="str">
        <f>IF(ISBLANK('Nomenklatur komplett'!Q887),"-",'Nomenklatur komplett'!Q887)</f>
        <v>-</v>
      </c>
      <c r="C887" s="115" t="str">
        <f>IF(ISBLANK('Nomenklatur komplett'!R887),"-",'Nomenklatur komplett'!R887)</f>
        <v>-</v>
      </c>
      <c r="D887" s="59" t="str">
        <f t="shared" si="13"/>
        <v>-</v>
      </c>
    </row>
    <row r="888" spans="1:4" x14ac:dyDescent="0.2">
      <c r="A888" s="25" t="str">
        <f>IF(ISBLANK('Nomenklatur komplett'!P888),"-",'Nomenklatur komplett'!P888)</f>
        <v>-</v>
      </c>
      <c r="B888" s="17" t="str">
        <f>IF(ISBLANK('Nomenklatur komplett'!Q888),"-",'Nomenklatur komplett'!Q888)</f>
        <v>-</v>
      </c>
      <c r="C888" s="115" t="str">
        <f>IF(ISBLANK('Nomenklatur komplett'!R888),"-",'Nomenklatur komplett'!R888)</f>
        <v>-</v>
      </c>
      <c r="D888" s="59" t="str">
        <f t="shared" si="13"/>
        <v>-</v>
      </c>
    </row>
    <row r="889" spans="1:4" x14ac:dyDescent="0.2">
      <c r="A889" s="25" t="str">
        <f>IF(ISBLANK('Nomenklatur komplett'!P889),"-",'Nomenklatur komplett'!P889)</f>
        <v>-</v>
      </c>
      <c r="B889" s="17" t="str">
        <f>IF(ISBLANK('Nomenklatur komplett'!Q889),"-",'Nomenklatur komplett'!Q889)</f>
        <v>-</v>
      </c>
      <c r="C889" s="115" t="str">
        <f>IF(ISBLANK('Nomenklatur komplett'!R889),"-",'Nomenklatur komplett'!R889)</f>
        <v>-</v>
      </c>
      <c r="D889" s="59" t="str">
        <f t="shared" si="13"/>
        <v>-</v>
      </c>
    </row>
    <row r="890" spans="1:4" x14ac:dyDescent="0.2">
      <c r="A890" s="25" t="str">
        <f>IF(ISBLANK('Nomenklatur komplett'!P890),"-",'Nomenklatur komplett'!P890)</f>
        <v>-</v>
      </c>
      <c r="B890" s="17" t="str">
        <f>IF(ISBLANK('Nomenklatur komplett'!Q890),"-",'Nomenklatur komplett'!Q890)</f>
        <v>-</v>
      </c>
      <c r="C890" s="115" t="str">
        <f>IF(ISBLANK('Nomenklatur komplett'!R890),"-",'Nomenklatur komplett'!R890)</f>
        <v>-</v>
      </c>
      <c r="D890" s="59" t="str">
        <f t="shared" si="13"/>
        <v>-</v>
      </c>
    </row>
    <row r="891" spans="1:4" x14ac:dyDescent="0.2">
      <c r="A891" s="25" t="str">
        <f>IF(ISBLANK('Nomenklatur komplett'!P891),"-",'Nomenklatur komplett'!P891)</f>
        <v>-</v>
      </c>
      <c r="B891" s="17" t="str">
        <f>IF(ISBLANK('Nomenklatur komplett'!Q891),"-",'Nomenklatur komplett'!Q891)</f>
        <v>-</v>
      </c>
      <c r="C891" s="115" t="str">
        <f>IF(ISBLANK('Nomenklatur komplett'!R891),"-",'Nomenklatur komplett'!R891)</f>
        <v>-</v>
      </c>
      <c r="D891" s="59" t="str">
        <f t="shared" si="13"/>
        <v>-</v>
      </c>
    </row>
    <row r="892" spans="1:4" x14ac:dyDescent="0.2">
      <c r="A892" s="25" t="str">
        <f>IF(ISBLANK('Nomenklatur komplett'!P892),"-",'Nomenklatur komplett'!P892)</f>
        <v>-</v>
      </c>
      <c r="B892" s="17" t="str">
        <f>IF(ISBLANK('Nomenklatur komplett'!Q892),"-",'Nomenklatur komplett'!Q892)</f>
        <v>-</v>
      </c>
      <c r="C892" s="115" t="str">
        <f>IF(ISBLANK('Nomenklatur komplett'!R892),"-",'Nomenklatur komplett'!R892)</f>
        <v>-</v>
      </c>
      <c r="D892" s="59" t="str">
        <f t="shared" si="13"/>
        <v>-</v>
      </c>
    </row>
    <row r="893" spans="1:4" x14ac:dyDescent="0.2">
      <c r="A893" s="25" t="str">
        <f>IF(ISBLANK('Nomenklatur komplett'!P893),"-",'Nomenklatur komplett'!P893)</f>
        <v>-</v>
      </c>
      <c r="B893" s="17" t="str">
        <f>IF(ISBLANK('Nomenklatur komplett'!Q893),"-",'Nomenklatur komplett'!Q893)</f>
        <v>-</v>
      </c>
      <c r="C893" s="115" t="str">
        <f>IF(ISBLANK('Nomenklatur komplett'!R893),"-",'Nomenklatur komplett'!R893)</f>
        <v>-</v>
      </c>
      <c r="D893" s="59" t="str">
        <f t="shared" si="13"/>
        <v>-</v>
      </c>
    </row>
    <row r="894" spans="1:4" x14ac:dyDescent="0.2">
      <c r="A894" s="25" t="str">
        <f>IF(ISBLANK('Nomenklatur komplett'!P894),"-",'Nomenklatur komplett'!P894)</f>
        <v>-</v>
      </c>
      <c r="B894" s="17" t="str">
        <f>IF(ISBLANK('Nomenklatur komplett'!Q894),"-",'Nomenklatur komplett'!Q894)</f>
        <v>-</v>
      </c>
      <c r="C894" s="115" t="str">
        <f>IF(ISBLANK('Nomenklatur komplett'!R894),"-",'Nomenklatur komplett'!R894)</f>
        <v>-</v>
      </c>
      <c r="D894" s="59" t="str">
        <f t="shared" si="13"/>
        <v>-</v>
      </c>
    </row>
    <row r="895" spans="1:4" x14ac:dyDescent="0.2">
      <c r="A895" s="25" t="str">
        <f>IF(ISBLANK('Nomenklatur komplett'!P895),"-",'Nomenklatur komplett'!P895)</f>
        <v>-</v>
      </c>
      <c r="B895" s="17" t="str">
        <f>IF(ISBLANK('Nomenklatur komplett'!Q895),"-",'Nomenklatur komplett'!Q895)</f>
        <v>-</v>
      </c>
      <c r="C895" s="115" t="str">
        <f>IF(ISBLANK('Nomenklatur komplett'!R895),"-",'Nomenklatur komplett'!R895)</f>
        <v>-</v>
      </c>
      <c r="D895" s="59" t="str">
        <f t="shared" si="13"/>
        <v>-</v>
      </c>
    </row>
    <row r="896" spans="1:4" x14ac:dyDescent="0.2">
      <c r="A896" s="25" t="str">
        <f>IF(ISBLANK('Nomenklatur komplett'!P896),"-",'Nomenklatur komplett'!P896)</f>
        <v>-</v>
      </c>
      <c r="B896" s="17" t="str">
        <f>IF(ISBLANK('Nomenklatur komplett'!Q896),"-",'Nomenklatur komplett'!Q896)</f>
        <v>-</v>
      </c>
      <c r="C896" s="115" t="str">
        <f>IF(ISBLANK('Nomenklatur komplett'!R896),"-",'Nomenklatur komplett'!R896)</f>
        <v>-</v>
      </c>
      <c r="D896" s="59" t="str">
        <f t="shared" si="13"/>
        <v>-</v>
      </c>
    </row>
    <row r="897" spans="1:4" x14ac:dyDescent="0.2">
      <c r="A897" s="25" t="str">
        <f>IF(ISBLANK('Nomenklatur komplett'!P897),"-",'Nomenklatur komplett'!P897)</f>
        <v>-</v>
      </c>
      <c r="B897" s="17" t="str">
        <f>IF(ISBLANK('Nomenklatur komplett'!Q897),"-",'Nomenklatur komplett'!Q897)</f>
        <v>-</v>
      </c>
      <c r="C897" s="115" t="str">
        <f>IF(ISBLANK('Nomenklatur komplett'!R897),"-",'Nomenklatur komplett'!R897)</f>
        <v>-</v>
      </c>
      <c r="D897" s="59" t="str">
        <f t="shared" si="13"/>
        <v>-</v>
      </c>
    </row>
    <row r="898" spans="1:4" x14ac:dyDescent="0.2">
      <c r="A898" s="25" t="str">
        <f>IF(ISBLANK('Nomenklatur komplett'!P898),"-",'Nomenklatur komplett'!P898)</f>
        <v>-</v>
      </c>
      <c r="B898" s="17" t="str">
        <f>IF(ISBLANK('Nomenklatur komplett'!Q898),"-",'Nomenklatur komplett'!Q898)</f>
        <v>-</v>
      </c>
      <c r="C898" s="115" t="str">
        <f>IF(ISBLANK('Nomenklatur komplett'!R898),"-",'Nomenklatur komplett'!R898)</f>
        <v>-</v>
      </c>
      <c r="D898" s="59" t="str">
        <f t="shared" si="13"/>
        <v>-</v>
      </c>
    </row>
    <row r="899" spans="1:4" x14ac:dyDescent="0.2">
      <c r="A899" s="25" t="str">
        <f>IF(ISBLANK('Nomenklatur komplett'!P899),"-",'Nomenklatur komplett'!P899)</f>
        <v>-</v>
      </c>
      <c r="B899" s="17" t="str">
        <f>IF(ISBLANK('Nomenklatur komplett'!Q899),"-",'Nomenklatur komplett'!Q899)</f>
        <v>-</v>
      </c>
      <c r="C899" s="115" t="str">
        <f>IF(ISBLANK('Nomenklatur komplett'!R899),"-",'Nomenklatur komplett'!R899)</f>
        <v>-</v>
      </c>
      <c r="D899" s="59" t="str">
        <f t="shared" si="13"/>
        <v>-</v>
      </c>
    </row>
    <row r="900" spans="1:4" x14ac:dyDescent="0.2">
      <c r="A900" s="25" t="str">
        <f>IF(ISBLANK('Nomenklatur komplett'!P900),"-",'Nomenklatur komplett'!P900)</f>
        <v>-</v>
      </c>
      <c r="B900" s="17" t="str">
        <f>IF(ISBLANK('Nomenklatur komplett'!Q900),"-",'Nomenklatur komplett'!Q900)</f>
        <v>-</v>
      </c>
      <c r="C900" s="115" t="str">
        <f>IF(ISBLANK('Nomenklatur komplett'!R900),"-",'Nomenklatur komplett'!R900)</f>
        <v>-</v>
      </c>
      <c r="D900" s="59" t="str">
        <f t="shared" si="13"/>
        <v>-</v>
      </c>
    </row>
    <row r="901" spans="1:4" x14ac:dyDescent="0.2">
      <c r="A901" s="25" t="str">
        <f>IF(ISBLANK('Nomenklatur komplett'!P901),"-",'Nomenklatur komplett'!P901)</f>
        <v>-</v>
      </c>
      <c r="B901" s="17" t="str">
        <f>IF(ISBLANK('Nomenklatur komplett'!Q901),"-",'Nomenklatur komplett'!Q901)</f>
        <v>-</v>
      </c>
      <c r="C901" s="115" t="str">
        <f>IF(ISBLANK('Nomenklatur komplett'!R901),"-",'Nomenklatur komplett'!R901)</f>
        <v>-</v>
      </c>
      <c r="D901" s="59" t="str">
        <f t="shared" ref="D901:D950" si="14">IF(B901="-",B901,TRIM(C901)&amp; " (" &amp;B901&amp;")")</f>
        <v>-</v>
      </c>
    </row>
    <row r="902" spans="1:4" x14ac:dyDescent="0.2">
      <c r="A902" s="25" t="str">
        <f>IF(ISBLANK('Nomenklatur komplett'!P902),"-",'Nomenklatur komplett'!P902)</f>
        <v>-</v>
      </c>
      <c r="B902" s="17" t="str">
        <f>IF(ISBLANK('Nomenklatur komplett'!Q902),"-",'Nomenklatur komplett'!Q902)</f>
        <v>-</v>
      </c>
      <c r="C902" s="115" t="str">
        <f>IF(ISBLANK('Nomenklatur komplett'!R902),"-",'Nomenklatur komplett'!R902)</f>
        <v>-</v>
      </c>
      <c r="D902" s="59" t="str">
        <f t="shared" si="14"/>
        <v>-</v>
      </c>
    </row>
    <row r="903" spans="1:4" x14ac:dyDescent="0.2">
      <c r="A903" s="25" t="str">
        <f>IF(ISBLANK('Nomenklatur komplett'!P903),"-",'Nomenklatur komplett'!P903)</f>
        <v>-</v>
      </c>
      <c r="B903" s="17" t="str">
        <f>IF(ISBLANK('Nomenklatur komplett'!Q903),"-",'Nomenklatur komplett'!Q903)</f>
        <v>-</v>
      </c>
      <c r="C903" s="115" t="str">
        <f>IF(ISBLANK('Nomenklatur komplett'!R903),"-",'Nomenklatur komplett'!R903)</f>
        <v>-</v>
      </c>
      <c r="D903" s="59" t="str">
        <f t="shared" si="14"/>
        <v>-</v>
      </c>
    </row>
    <row r="904" spans="1:4" x14ac:dyDescent="0.2">
      <c r="A904" s="25" t="str">
        <f>IF(ISBLANK('Nomenklatur komplett'!P904),"-",'Nomenklatur komplett'!P904)</f>
        <v>-</v>
      </c>
      <c r="B904" s="17" t="str">
        <f>IF(ISBLANK('Nomenklatur komplett'!Q904),"-",'Nomenklatur komplett'!Q904)</f>
        <v>-</v>
      </c>
      <c r="C904" s="115" t="str">
        <f>IF(ISBLANK('Nomenklatur komplett'!R904),"-",'Nomenklatur komplett'!R904)</f>
        <v>-</v>
      </c>
      <c r="D904" s="59" t="str">
        <f t="shared" si="14"/>
        <v>-</v>
      </c>
    </row>
    <row r="905" spans="1:4" x14ac:dyDescent="0.2">
      <c r="A905" s="25" t="str">
        <f>IF(ISBLANK('Nomenklatur komplett'!P905),"-",'Nomenklatur komplett'!P905)</f>
        <v>-</v>
      </c>
      <c r="B905" s="17" t="str">
        <f>IF(ISBLANK('Nomenklatur komplett'!Q905),"-",'Nomenklatur komplett'!Q905)</f>
        <v>-</v>
      </c>
      <c r="C905" s="115" t="str">
        <f>IF(ISBLANK('Nomenklatur komplett'!R905),"-",'Nomenklatur komplett'!R905)</f>
        <v>-</v>
      </c>
      <c r="D905" s="59" t="str">
        <f t="shared" si="14"/>
        <v>-</v>
      </c>
    </row>
    <row r="906" spans="1:4" x14ac:dyDescent="0.2">
      <c r="A906" s="25" t="str">
        <f>IF(ISBLANK('Nomenklatur komplett'!P906),"-",'Nomenklatur komplett'!P906)</f>
        <v>-</v>
      </c>
      <c r="B906" s="17" t="str">
        <f>IF(ISBLANK('Nomenklatur komplett'!Q906),"-",'Nomenklatur komplett'!Q906)</f>
        <v>-</v>
      </c>
      <c r="C906" s="115" t="str">
        <f>IF(ISBLANK('Nomenklatur komplett'!R906),"-",'Nomenklatur komplett'!R906)</f>
        <v>-</v>
      </c>
      <c r="D906" s="59" t="str">
        <f t="shared" si="14"/>
        <v>-</v>
      </c>
    </row>
    <row r="907" spans="1:4" x14ac:dyDescent="0.2">
      <c r="A907" s="25" t="str">
        <f>IF(ISBLANK('Nomenklatur komplett'!P907),"-",'Nomenklatur komplett'!P907)</f>
        <v>-</v>
      </c>
      <c r="B907" s="17" t="str">
        <f>IF(ISBLANK('Nomenklatur komplett'!Q907),"-",'Nomenklatur komplett'!Q907)</f>
        <v>-</v>
      </c>
      <c r="C907" s="115" t="str">
        <f>IF(ISBLANK('Nomenklatur komplett'!R907),"-",'Nomenklatur komplett'!R907)</f>
        <v>-</v>
      </c>
      <c r="D907" s="59" t="str">
        <f t="shared" si="14"/>
        <v>-</v>
      </c>
    </row>
    <row r="908" spans="1:4" x14ac:dyDescent="0.2">
      <c r="A908" s="25" t="str">
        <f>IF(ISBLANK('Nomenklatur komplett'!P908),"-",'Nomenklatur komplett'!P908)</f>
        <v>-</v>
      </c>
      <c r="B908" s="17" t="str">
        <f>IF(ISBLANK('Nomenklatur komplett'!Q908),"-",'Nomenklatur komplett'!Q908)</f>
        <v>-</v>
      </c>
      <c r="C908" s="115" t="str">
        <f>IF(ISBLANK('Nomenklatur komplett'!R908),"-",'Nomenklatur komplett'!R908)</f>
        <v>-</v>
      </c>
      <c r="D908" s="59" t="str">
        <f t="shared" si="14"/>
        <v>-</v>
      </c>
    </row>
    <row r="909" spans="1:4" x14ac:dyDescent="0.2">
      <c r="A909" s="25" t="str">
        <f>IF(ISBLANK('Nomenklatur komplett'!P909),"-",'Nomenklatur komplett'!P909)</f>
        <v>-</v>
      </c>
      <c r="B909" s="17" t="str">
        <f>IF(ISBLANK('Nomenklatur komplett'!Q909),"-",'Nomenklatur komplett'!Q909)</f>
        <v>-</v>
      </c>
      <c r="C909" s="115" t="str">
        <f>IF(ISBLANK('Nomenklatur komplett'!R909),"-",'Nomenklatur komplett'!R909)</f>
        <v>-</v>
      </c>
      <c r="D909" s="59" t="str">
        <f t="shared" si="14"/>
        <v>-</v>
      </c>
    </row>
    <row r="910" spans="1:4" x14ac:dyDescent="0.2">
      <c r="A910" s="25" t="str">
        <f>IF(ISBLANK('Nomenklatur komplett'!P910),"-",'Nomenklatur komplett'!P910)</f>
        <v>-</v>
      </c>
      <c r="B910" s="17" t="str">
        <f>IF(ISBLANK('Nomenklatur komplett'!Q910),"-",'Nomenklatur komplett'!Q910)</f>
        <v>-</v>
      </c>
      <c r="C910" s="115" t="str">
        <f>IF(ISBLANK('Nomenklatur komplett'!R910),"-",'Nomenklatur komplett'!R910)</f>
        <v>-</v>
      </c>
      <c r="D910" s="59" t="str">
        <f t="shared" si="14"/>
        <v>-</v>
      </c>
    </row>
    <row r="911" spans="1:4" x14ac:dyDescent="0.2">
      <c r="A911" s="25" t="str">
        <f>IF(ISBLANK('Nomenklatur komplett'!P911),"-",'Nomenklatur komplett'!P911)</f>
        <v>-</v>
      </c>
      <c r="B911" s="17" t="str">
        <f>IF(ISBLANK('Nomenklatur komplett'!Q911),"-",'Nomenklatur komplett'!Q911)</f>
        <v>-</v>
      </c>
      <c r="C911" s="115" t="str">
        <f>IF(ISBLANK('Nomenklatur komplett'!R911),"-",'Nomenklatur komplett'!R911)</f>
        <v>-</v>
      </c>
      <c r="D911" s="59" t="str">
        <f t="shared" si="14"/>
        <v>-</v>
      </c>
    </row>
    <row r="912" spans="1:4" x14ac:dyDescent="0.2">
      <c r="A912" s="25" t="str">
        <f>IF(ISBLANK('Nomenklatur komplett'!P912),"-",'Nomenklatur komplett'!P912)</f>
        <v>-</v>
      </c>
      <c r="B912" s="17" t="str">
        <f>IF(ISBLANK('Nomenklatur komplett'!Q912),"-",'Nomenklatur komplett'!Q912)</f>
        <v>-</v>
      </c>
      <c r="C912" s="115" t="str">
        <f>IF(ISBLANK('Nomenklatur komplett'!R912),"-",'Nomenklatur komplett'!R912)</f>
        <v>-</v>
      </c>
      <c r="D912" s="59" t="str">
        <f t="shared" si="14"/>
        <v>-</v>
      </c>
    </row>
    <row r="913" spans="1:4" x14ac:dyDescent="0.2">
      <c r="A913" s="25" t="str">
        <f>IF(ISBLANK('Nomenklatur komplett'!P913),"-",'Nomenklatur komplett'!P913)</f>
        <v>-</v>
      </c>
      <c r="B913" s="17" t="str">
        <f>IF(ISBLANK('Nomenklatur komplett'!Q913),"-",'Nomenklatur komplett'!Q913)</f>
        <v>-</v>
      </c>
      <c r="C913" s="115" t="str">
        <f>IF(ISBLANK('Nomenklatur komplett'!R913),"-",'Nomenklatur komplett'!R913)</f>
        <v>-</v>
      </c>
      <c r="D913" s="59" t="str">
        <f t="shared" si="14"/>
        <v>-</v>
      </c>
    </row>
    <row r="914" spans="1:4" x14ac:dyDescent="0.2">
      <c r="A914" s="25" t="str">
        <f>IF(ISBLANK('Nomenklatur komplett'!P914),"-",'Nomenklatur komplett'!P914)</f>
        <v>-</v>
      </c>
      <c r="B914" s="17" t="str">
        <f>IF(ISBLANK('Nomenklatur komplett'!Q914),"-",'Nomenklatur komplett'!Q914)</f>
        <v>-</v>
      </c>
      <c r="C914" s="115" t="str">
        <f>IF(ISBLANK('Nomenklatur komplett'!R914),"-",'Nomenklatur komplett'!R914)</f>
        <v>-</v>
      </c>
      <c r="D914" s="59" t="str">
        <f t="shared" si="14"/>
        <v>-</v>
      </c>
    </row>
    <row r="915" spans="1:4" x14ac:dyDescent="0.2">
      <c r="A915" s="25" t="str">
        <f>IF(ISBLANK('Nomenklatur komplett'!P915),"-",'Nomenklatur komplett'!P915)</f>
        <v>-</v>
      </c>
      <c r="B915" s="17" t="str">
        <f>IF(ISBLANK('Nomenklatur komplett'!Q915),"-",'Nomenklatur komplett'!Q915)</f>
        <v>-</v>
      </c>
      <c r="C915" s="115" t="str">
        <f>IF(ISBLANK('Nomenklatur komplett'!R915),"-",'Nomenklatur komplett'!R915)</f>
        <v>-</v>
      </c>
      <c r="D915" s="59" t="str">
        <f t="shared" si="14"/>
        <v>-</v>
      </c>
    </row>
    <row r="916" spans="1:4" x14ac:dyDescent="0.2">
      <c r="A916" s="25" t="str">
        <f>IF(ISBLANK('Nomenklatur komplett'!P916),"-",'Nomenklatur komplett'!P916)</f>
        <v>-</v>
      </c>
      <c r="B916" s="17" t="str">
        <f>IF(ISBLANK('Nomenklatur komplett'!Q916),"-",'Nomenklatur komplett'!Q916)</f>
        <v>-</v>
      </c>
      <c r="C916" s="115" t="str">
        <f>IF(ISBLANK('Nomenklatur komplett'!R916),"-",'Nomenklatur komplett'!R916)</f>
        <v>-</v>
      </c>
      <c r="D916" s="59" t="str">
        <f t="shared" si="14"/>
        <v>-</v>
      </c>
    </row>
    <row r="917" spans="1:4" x14ac:dyDescent="0.2">
      <c r="A917" s="25" t="str">
        <f>IF(ISBLANK('Nomenklatur komplett'!P917),"-",'Nomenklatur komplett'!P917)</f>
        <v>-</v>
      </c>
      <c r="B917" s="17" t="str">
        <f>IF(ISBLANK('Nomenklatur komplett'!Q917),"-",'Nomenklatur komplett'!Q917)</f>
        <v>-</v>
      </c>
      <c r="C917" s="115" t="str">
        <f>IF(ISBLANK('Nomenklatur komplett'!R917),"-",'Nomenklatur komplett'!R917)</f>
        <v>-</v>
      </c>
      <c r="D917" s="59" t="str">
        <f t="shared" si="14"/>
        <v>-</v>
      </c>
    </row>
    <row r="918" spans="1:4" x14ac:dyDescent="0.2">
      <c r="A918" s="25" t="str">
        <f>IF(ISBLANK('Nomenklatur komplett'!P918),"-",'Nomenklatur komplett'!P918)</f>
        <v>-</v>
      </c>
      <c r="B918" s="17" t="str">
        <f>IF(ISBLANK('Nomenklatur komplett'!Q918),"-",'Nomenklatur komplett'!Q918)</f>
        <v>-</v>
      </c>
      <c r="C918" s="115" t="str">
        <f>IF(ISBLANK('Nomenklatur komplett'!R918),"-",'Nomenklatur komplett'!R918)</f>
        <v>-</v>
      </c>
      <c r="D918" s="59" t="str">
        <f t="shared" si="14"/>
        <v>-</v>
      </c>
    </row>
    <row r="919" spans="1:4" x14ac:dyDescent="0.2">
      <c r="A919" s="25" t="str">
        <f>IF(ISBLANK('Nomenklatur komplett'!P919),"-",'Nomenklatur komplett'!P919)</f>
        <v>-</v>
      </c>
      <c r="B919" s="17" t="str">
        <f>IF(ISBLANK('Nomenklatur komplett'!Q919),"-",'Nomenklatur komplett'!Q919)</f>
        <v>-</v>
      </c>
      <c r="C919" s="115" t="str">
        <f>IF(ISBLANK('Nomenklatur komplett'!R919),"-",'Nomenklatur komplett'!R919)</f>
        <v>-</v>
      </c>
      <c r="D919" s="59" t="str">
        <f t="shared" si="14"/>
        <v>-</v>
      </c>
    </row>
    <row r="920" spans="1:4" x14ac:dyDescent="0.2">
      <c r="A920" s="25" t="str">
        <f>IF(ISBLANK('Nomenklatur komplett'!P920),"-",'Nomenklatur komplett'!P920)</f>
        <v>-</v>
      </c>
      <c r="B920" s="17" t="str">
        <f>IF(ISBLANK('Nomenklatur komplett'!Q920),"-",'Nomenklatur komplett'!Q920)</f>
        <v>-</v>
      </c>
      <c r="C920" s="115" t="str">
        <f>IF(ISBLANK('Nomenklatur komplett'!R920),"-",'Nomenklatur komplett'!R920)</f>
        <v>-</v>
      </c>
      <c r="D920" s="59" t="str">
        <f t="shared" si="14"/>
        <v>-</v>
      </c>
    </row>
    <row r="921" spans="1:4" x14ac:dyDescent="0.2">
      <c r="A921" s="25" t="str">
        <f>IF(ISBLANK('Nomenklatur komplett'!P921),"-",'Nomenklatur komplett'!P921)</f>
        <v>-</v>
      </c>
      <c r="B921" s="17" t="str">
        <f>IF(ISBLANK('Nomenklatur komplett'!Q921),"-",'Nomenklatur komplett'!Q921)</f>
        <v>-</v>
      </c>
      <c r="C921" s="115" t="str">
        <f>IF(ISBLANK('Nomenklatur komplett'!R921),"-",'Nomenklatur komplett'!R921)</f>
        <v>-</v>
      </c>
      <c r="D921" s="59" t="str">
        <f t="shared" si="14"/>
        <v>-</v>
      </c>
    </row>
    <row r="922" spans="1:4" x14ac:dyDescent="0.2">
      <c r="A922" s="25" t="str">
        <f>IF(ISBLANK('Nomenklatur komplett'!P922),"-",'Nomenklatur komplett'!P922)</f>
        <v>-</v>
      </c>
      <c r="B922" s="17" t="str">
        <f>IF(ISBLANK('Nomenklatur komplett'!Q922),"-",'Nomenklatur komplett'!Q922)</f>
        <v>-</v>
      </c>
      <c r="C922" s="115" t="str">
        <f>IF(ISBLANK('Nomenklatur komplett'!R922),"-",'Nomenklatur komplett'!R922)</f>
        <v>-</v>
      </c>
      <c r="D922" s="59" t="str">
        <f t="shared" si="14"/>
        <v>-</v>
      </c>
    </row>
    <row r="923" spans="1:4" x14ac:dyDescent="0.2">
      <c r="A923" s="25" t="str">
        <f>IF(ISBLANK('Nomenklatur komplett'!P923),"-",'Nomenklatur komplett'!P923)</f>
        <v>-</v>
      </c>
      <c r="B923" s="17" t="str">
        <f>IF(ISBLANK('Nomenklatur komplett'!Q923),"-",'Nomenklatur komplett'!Q923)</f>
        <v>-</v>
      </c>
      <c r="C923" s="115" t="str">
        <f>IF(ISBLANK('Nomenklatur komplett'!R923),"-",'Nomenklatur komplett'!R923)</f>
        <v>-</v>
      </c>
      <c r="D923" s="59" t="str">
        <f t="shared" si="14"/>
        <v>-</v>
      </c>
    </row>
    <row r="924" spans="1:4" x14ac:dyDescent="0.2">
      <c r="A924" s="25" t="str">
        <f>IF(ISBLANK('Nomenklatur komplett'!P924),"-",'Nomenklatur komplett'!P924)</f>
        <v>-</v>
      </c>
      <c r="B924" s="17" t="str">
        <f>IF(ISBLANK('Nomenklatur komplett'!Q924),"-",'Nomenklatur komplett'!Q924)</f>
        <v>-</v>
      </c>
      <c r="C924" s="115" t="str">
        <f>IF(ISBLANK('Nomenklatur komplett'!R924),"-",'Nomenklatur komplett'!R924)</f>
        <v>-</v>
      </c>
      <c r="D924" s="59" t="str">
        <f t="shared" si="14"/>
        <v>-</v>
      </c>
    </row>
    <row r="925" spans="1:4" x14ac:dyDescent="0.2">
      <c r="A925" s="25" t="str">
        <f>IF(ISBLANK('Nomenklatur komplett'!P925),"-",'Nomenklatur komplett'!P925)</f>
        <v>-</v>
      </c>
      <c r="B925" s="17" t="str">
        <f>IF(ISBLANK('Nomenklatur komplett'!Q925),"-",'Nomenklatur komplett'!Q925)</f>
        <v>-</v>
      </c>
      <c r="C925" s="115" t="str">
        <f>IF(ISBLANK('Nomenklatur komplett'!R925),"-",'Nomenklatur komplett'!R925)</f>
        <v>-</v>
      </c>
      <c r="D925" s="59" t="str">
        <f t="shared" si="14"/>
        <v>-</v>
      </c>
    </row>
    <row r="926" spans="1:4" x14ac:dyDescent="0.2">
      <c r="A926" s="25" t="str">
        <f>IF(ISBLANK('Nomenklatur komplett'!P926),"-",'Nomenklatur komplett'!P926)</f>
        <v>-</v>
      </c>
      <c r="B926" s="17" t="str">
        <f>IF(ISBLANK('Nomenklatur komplett'!Q926),"-",'Nomenklatur komplett'!Q926)</f>
        <v>-</v>
      </c>
      <c r="C926" s="115" t="str">
        <f>IF(ISBLANK('Nomenklatur komplett'!R926),"-",'Nomenklatur komplett'!R926)</f>
        <v>-</v>
      </c>
      <c r="D926" s="59" t="str">
        <f t="shared" si="14"/>
        <v>-</v>
      </c>
    </row>
    <row r="927" spans="1:4" x14ac:dyDescent="0.2">
      <c r="A927" s="25" t="str">
        <f>IF(ISBLANK('Nomenklatur komplett'!P927),"-",'Nomenklatur komplett'!P927)</f>
        <v>-</v>
      </c>
      <c r="B927" s="17" t="str">
        <f>IF(ISBLANK('Nomenklatur komplett'!Q927),"-",'Nomenklatur komplett'!Q927)</f>
        <v>-</v>
      </c>
      <c r="C927" s="115" t="str">
        <f>IF(ISBLANK('Nomenklatur komplett'!R927),"-",'Nomenklatur komplett'!R927)</f>
        <v>-</v>
      </c>
      <c r="D927" s="59" t="str">
        <f t="shared" si="14"/>
        <v>-</v>
      </c>
    </row>
    <row r="928" spans="1:4" x14ac:dyDescent="0.2">
      <c r="A928" s="25" t="str">
        <f>IF(ISBLANK('Nomenklatur komplett'!P928),"-",'Nomenklatur komplett'!P928)</f>
        <v>-</v>
      </c>
      <c r="B928" s="17" t="str">
        <f>IF(ISBLANK('Nomenklatur komplett'!Q928),"-",'Nomenklatur komplett'!Q928)</f>
        <v>-</v>
      </c>
      <c r="C928" s="115" t="str">
        <f>IF(ISBLANK('Nomenklatur komplett'!R928),"-",'Nomenklatur komplett'!R928)</f>
        <v>-</v>
      </c>
      <c r="D928" s="59" t="str">
        <f t="shared" si="14"/>
        <v>-</v>
      </c>
    </row>
    <row r="929" spans="1:4" x14ac:dyDescent="0.2">
      <c r="A929" s="25" t="str">
        <f>IF(ISBLANK('Nomenklatur komplett'!P929),"-",'Nomenklatur komplett'!P929)</f>
        <v>-</v>
      </c>
      <c r="B929" s="17" t="str">
        <f>IF(ISBLANK('Nomenklatur komplett'!Q929),"-",'Nomenklatur komplett'!Q929)</f>
        <v>-</v>
      </c>
      <c r="C929" s="115" t="str">
        <f>IF(ISBLANK('Nomenklatur komplett'!R929),"-",'Nomenklatur komplett'!R929)</f>
        <v>-</v>
      </c>
      <c r="D929" s="59" t="str">
        <f t="shared" si="14"/>
        <v>-</v>
      </c>
    </row>
    <row r="930" spans="1:4" x14ac:dyDescent="0.2">
      <c r="A930" s="25" t="str">
        <f>IF(ISBLANK('Nomenklatur komplett'!P930),"-",'Nomenklatur komplett'!P930)</f>
        <v>-</v>
      </c>
      <c r="B930" s="17" t="str">
        <f>IF(ISBLANK('Nomenklatur komplett'!Q930),"-",'Nomenklatur komplett'!Q930)</f>
        <v>-</v>
      </c>
      <c r="C930" s="115" t="str">
        <f>IF(ISBLANK('Nomenklatur komplett'!R930),"-",'Nomenklatur komplett'!R930)</f>
        <v>-</v>
      </c>
      <c r="D930" s="59" t="str">
        <f t="shared" si="14"/>
        <v>-</v>
      </c>
    </row>
    <row r="931" spans="1:4" x14ac:dyDescent="0.2">
      <c r="A931" s="25" t="str">
        <f>IF(ISBLANK('Nomenklatur komplett'!P931),"-",'Nomenklatur komplett'!P931)</f>
        <v>-</v>
      </c>
      <c r="B931" s="17" t="str">
        <f>IF(ISBLANK('Nomenklatur komplett'!Q931),"-",'Nomenklatur komplett'!Q931)</f>
        <v>-</v>
      </c>
      <c r="C931" s="115" t="str">
        <f>IF(ISBLANK('Nomenklatur komplett'!R931),"-",'Nomenklatur komplett'!R931)</f>
        <v>-</v>
      </c>
      <c r="D931" s="59" t="str">
        <f t="shared" si="14"/>
        <v>-</v>
      </c>
    </row>
    <row r="932" spans="1:4" x14ac:dyDescent="0.2">
      <c r="A932" s="25" t="str">
        <f>IF(ISBLANK('Nomenklatur komplett'!P932),"-",'Nomenklatur komplett'!P932)</f>
        <v>-</v>
      </c>
      <c r="B932" s="17" t="str">
        <f>IF(ISBLANK('Nomenklatur komplett'!Q932),"-",'Nomenklatur komplett'!Q932)</f>
        <v>-</v>
      </c>
      <c r="C932" s="115" t="str">
        <f>IF(ISBLANK('Nomenklatur komplett'!R932),"-",'Nomenklatur komplett'!R932)</f>
        <v>-</v>
      </c>
      <c r="D932" s="59" t="str">
        <f t="shared" si="14"/>
        <v>-</v>
      </c>
    </row>
    <row r="933" spans="1:4" x14ac:dyDescent="0.2">
      <c r="A933" s="25" t="str">
        <f>IF(ISBLANK('Nomenklatur komplett'!P933),"-",'Nomenklatur komplett'!P933)</f>
        <v>-</v>
      </c>
      <c r="B933" s="17" t="str">
        <f>IF(ISBLANK('Nomenklatur komplett'!Q933),"-",'Nomenklatur komplett'!Q933)</f>
        <v>-</v>
      </c>
      <c r="C933" s="115" t="str">
        <f>IF(ISBLANK('Nomenklatur komplett'!R933),"-",'Nomenklatur komplett'!R933)</f>
        <v>-</v>
      </c>
      <c r="D933" s="59" t="str">
        <f t="shared" si="14"/>
        <v>-</v>
      </c>
    </row>
    <row r="934" spans="1:4" x14ac:dyDescent="0.2">
      <c r="A934" s="25" t="str">
        <f>IF(ISBLANK('Nomenklatur komplett'!P934),"-",'Nomenklatur komplett'!P934)</f>
        <v>-</v>
      </c>
      <c r="B934" s="17" t="str">
        <f>IF(ISBLANK('Nomenklatur komplett'!Q934),"-",'Nomenklatur komplett'!Q934)</f>
        <v>-</v>
      </c>
      <c r="C934" s="115" t="str">
        <f>IF(ISBLANK('Nomenklatur komplett'!R934),"-",'Nomenklatur komplett'!R934)</f>
        <v>-</v>
      </c>
      <c r="D934" s="59" t="str">
        <f t="shared" si="14"/>
        <v>-</v>
      </c>
    </row>
    <row r="935" spans="1:4" x14ac:dyDescent="0.2">
      <c r="A935" s="25" t="str">
        <f>IF(ISBLANK('Nomenklatur komplett'!P935),"-",'Nomenklatur komplett'!P935)</f>
        <v>-</v>
      </c>
      <c r="B935" s="17" t="str">
        <f>IF(ISBLANK('Nomenklatur komplett'!Q935),"-",'Nomenklatur komplett'!Q935)</f>
        <v>-</v>
      </c>
      <c r="C935" s="115" t="str">
        <f>IF(ISBLANK('Nomenklatur komplett'!R935),"-",'Nomenklatur komplett'!R935)</f>
        <v>-</v>
      </c>
      <c r="D935" s="59" t="str">
        <f t="shared" si="14"/>
        <v>-</v>
      </c>
    </row>
    <row r="936" spans="1:4" x14ac:dyDescent="0.2">
      <c r="A936" s="25" t="str">
        <f>IF(ISBLANK('Nomenklatur komplett'!P936),"-",'Nomenklatur komplett'!P936)</f>
        <v>-</v>
      </c>
      <c r="B936" s="17" t="str">
        <f>IF(ISBLANK('Nomenklatur komplett'!Q936),"-",'Nomenklatur komplett'!Q936)</f>
        <v>-</v>
      </c>
      <c r="C936" s="115" t="str">
        <f>IF(ISBLANK('Nomenklatur komplett'!R936),"-",'Nomenklatur komplett'!R936)</f>
        <v>-</v>
      </c>
      <c r="D936" s="59" t="str">
        <f t="shared" si="14"/>
        <v>-</v>
      </c>
    </row>
    <row r="937" spans="1:4" x14ac:dyDescent="0.2">
      <c r="A937" s="25" t="str">
        <f>IF(ISBLANK('Nomenklatur komplett'!P937),"-",'Nomenklatur komplett'!P937)</f>
        <v>-</v>
      </c>
      <c r="B937" s="17" t="str">
        <f>IF(ISBLANK('Nomenklatur komplett'!Q937),"-",'Nomenklatur komplett'!Q937)</f>
        <v>-</v>
      </c>
      <c r="C937" s="115" t="str">
        <f>IF(ISBLANK('Nomenklatur komplett'!R937),"-",'Nomenklatur komplett'!R937)</f>
        <v>-</v>
      </c>
      <c r="D937" s="59" t="str">
        <f t="shared" si="14"/>
        <v>-</v>
      </c>
    </row>
    <row r="938" spans="1:4" x14ac:dyDescent="0.2">
      <c r="A938" s="25" t="str">
        <f>IF(ISBLANK('Nomenklatur komplett'!P938),"-",'Nomenklatur komplett'!P938)</f>
        <v>-</v>
      </c>
      <c r="B938" s="17" t="str">
        <f>IF(ISBLANK('Nomenklatur komplett'!Q938),"-",'Nomenklatur komplett'!Q938)</f>
        <v>-</v>
      </c>
      <c r="C938" s="115" t="str">
        <f>IF(ISBLANK('Nomenklatur komplett'!R938),"-",'Nomenklatur komplett'!R938)</f>
        <v>-</v>
      </c>
      <c r="D938" s="59" t="str">
        <f t="shared" si="14"/>
        <v>-</v>
      </c>
    </row>
    <row r="939" spans="1:4" x14ac:dyDescent="0.2">
      <c r="A939" s="25" t="str">
        <f>IF(ISBLANK('Nomenklatur komplett'!P939),"-",'Nomenklatur komplett'!P939)</f>
        <v>-</v>
      </c>
      <c r="B939" s="17" t="str">
        <f>IF(ISBLANK('Nomenklatur komplett'!Q939),"-",'Nomenklatur komplett'!Q939)</f>
        <v>-</v>
      </c>
      <c r="C939" s="115" t="str">
        <f>IF(ISBLANK('Nomenklatur komplett'!R939),"-",'Nomenklatur komplett'!R939)</f>
        <v>-</v>
      </c>
      <c r="D939" s="59" t="str">
        <f t="shared" si="14"/>
        <v>-</v>
      </c>
    </row>
    <row r="940" spans="1:4" x14ac:dyDescent="0.2">
      <c r="A940" s="25" t="str">
        <f>IF(ISBLANK('Nomenklatur komplett'!P940),"-",'Nomenklatur komplett'!P940)</f>
        <v>-</v>
      </c>
      <c r="B940" s="17" t="str">
        <f>IF(ISBLANK('Nomenklatur komplett'!Q940),"-",'Nomenklatur komplett'!Q940)</f>
        <v>-</v>
      </c>
      <c r="C940" s="115" t="str">
        <f>IF(ISBLANK('Nomenklatur komplett'!R940),"-",'Nomenklatur komplett'!R940)</f>
        <v>-</v>
      </c>
      <c r="D940" s="59" t="str">
        <f t="shared" si="14"/>
        <v>-</v>
      </c>
    </row>
    <row r="941" spans="1:4" x14ac:dyDescent="0.2">
      <c r="A941" s="25" t="str">
        <f>IF(ISBLANK('Nomenklatur komplett'!P941),"-",'Nomenklatur komplett'!P941)</f>
        <v>-</v>
      </c>
      <c r="B941" s="17" t="str">
        <f>IF(ISBLANK('Nomenklatur komplett'!Q941),"-",'Nomenklatur komplett'!Q941)</f>
        <v>-</v>
      </c>
      <c r="C941" s="115" t="str">
        <f>IF(ISBLANK('Nomenklatur komplett'!R941),"-",'Nomenklatur komplett'!R941)</f>
        <v>-</v>
      </c>
      <c r="D941" s="59" t="str">
        <f t="shared" si="14"/>
        <v>-</v>
      </c>
    </row>
    <row r="942" spans="1:4" x14ac:dyDescent="0.2">
      <c r="A942" s="25" t="str">
        <f>IF(ISBLANK('Nomenklatur komplett'!P942),"-",'Nomenklatur komplett'!P942)</f>
        <v>-</v>
      </c>
      <c r="B942" s="17" t="str">
        <f>IF(ISBLANK('Nomenklatur komplett'!Q942),"-",'Nomenklatur komplett'!Q942)</f>
        <v>-</v>
      </c>
      <c r="C942" s="115" t="str">
        <f>IF(ISBLANK('Nomenklatur komplett'!R942),"-",'Nomenklatur komplett'!R942)</f>
        <v>-</v>
      </c>
      <c r="D942" s="59" t="str">
        <f t="shared" si="14"/>
        <v>-</v>
      </c>
    </row>
    <row r="943" spans="1:4" x14ac:dyDescent="0.2">
      <c r="A943" s="25" t="str">
        <f>IF(ISBLANK('Nomenklatur komplett'!P943),"-",'Nomenklatur komplett'!P943)</f>
        <v>-</v>
      </c>
      <c r="B943" s="17" t="str">
        <f>IF(ISBLANK('Nomenklatur komplett'!Q943),"-",'Nomenklatur komplett'!Q943)</f>
        <v>-</v>
      </c>
      <c r="C943" s="115" t="str">
        <f>IF(ISBLANK('Nomenklatur komplett'!R943),"-",'Nomenklatur komplett'!R943)</f>
        <v>-</v>
      </c>
      <c r="D943" s="59" t="str">
        <f t="shared" si="14"/>
        <v>-</v>
      </c>
    </row>
    <row r="944" spans="1:4" x14ac:dyDescent="0.2">
      <c r="A944" s="25" t="str">
        <f>IF(ISBLANK('Nomenklatur komplett'!P944),"-",'Nomenklatur komplett'!P944)</f>
        <v>-</v>
      </c>
      <c r="B944" s="17" t="str">
        <f>IF(ISBLANK('Nomenklatur komplett'!Q944),"-",'Nomenklatur komplett'!Q944)</f>
        <v>-</v>
      </c>
      <c r="C944" s="115" t="str">
        <f>IF(ISBLANK('Nomenklatur komplett'!R944),"-",'Nomenklatur komplett'!R944)</f>
        <v>-</v>
      </c>
      <c r="D944" s="59" t="str">
        <f t="shared" si="14"/>
        <v>-</v>
      </c>
    </row>
    <row r="945" spans="1:4" x14ac:dyDescent="0.2">
      <c r="A945" s="25" t="str">
        <f>IF(ISBLANK('Nomenklatur komplett'!P945),"-",'Nomenklatur komplett'!P945)</f>
        <v>-</v>
      </c>
      <c r="B945" s="17" t="str">
        <f>IF(ISBLANK('Nomenklatur komplett'!Q945),"-",'Nomenklatur komplett'!Q945)</f>
        <v>-</v>
      </c>
      <c r="C945" s="115" t="str">
        <f>IF(ISBLANK('Nomenklatur komplett'!R945),"-",'Nomenklatur komplett'!R945)</f>
        <v>-</v>
      </c>
      <c r="D945" s="59" t="str">
        <f t="shared" si="14"/>
        <v>-</v>
      </c>
    </row>
    <row r="946" spans="1:4" x14ac:dyDescent="0.2">
      <c r="A946" s="25" t="str">
        <f>IF(ISBLANK('Nomenklatur komplett'!P946),"-",'Nomenklatur komplett'!P946)</f>
        <v>-</v>
      </c>
      <c r="B946" s="17" t="str">
        <f>IF(ISBLANK('Nomenklatur komplett'!Q946),"-",'Nomenklatur komplett'!Q946)</f>
        <v>-</v>
      </c>
      <c r="C946" s="115" t="str">
        <f>IF(ISBLANK('Nomenklatur komplett'!R946),"-",'Nomenklatur komplett'!R946)</f>
        <v>-</v>
      </c>
      <c r="D946" s="59" t="str">
        <f t="shared" si="14"/>
        <v>-</v>
      </c>
    </row>
    <row r="947" spans="1:4" x14ac:dyDescent="0.2">
      <c r="A947" s="25" t="str">
        <f>IF(ISBLANK('Nomenklatur komplett'!P947),"-",'Nomenklatur komplett'!P947)</f>
        <v>-</v>
      </c>
      <c r="B947" s="17" t="str">
        <f>IF(ISBLANK('Nomenklatur komplett'!Q947),"-",'Nomenklatur komplett'!Q947)</f>
        <v>-</v>
      </c>
      <c r="C947" s="115" t="str">
        <f>IF(ISBLANK('Nomenklatur komplett'!R947),"-",'Nomenklatur komplett'!R947)</f>
        <v>-</v>
      </c>
      <c r="D947" s="59" t="str">
        <f t="shared" si="14"/>
        <v>-</v>
      </c>
    </row>
    <row r="948" spans="1:4" x14ac:dyDescent="0.2">
      <c r="A948" s="25" t="str">
        <f>IF(ISBLANK('Nomenklatur komplett'!P948),"-",'Nomenklatur komplett'!P948)</f>
        <v>-</v>
      </c>
      <c r="B948" s="17" t="str">
        <f>IF(ISBLANK('Nomenklatur komplett'!Q948),"-",'Nomenklatur komplett'!Q948)</f>
        <v>-</v>
      </c>
      <c r="C948" s="115" t="str">
        <f>IF(ISBLANK('Nomenklatur komplett'!R948),"-",'Nomenklatur komplett'!R948)</f>
        <v>-</v>
      </c>
      <c r="D948" s="59" t="str">
        <f t="shared" si="14"/>
        <v>-</v>
      </c>
    </row>
    <row r="949" spans="1:4" x14ac:dyDescent="0.2">
      <c r="A949" s="25" t="str">
        <f>IF(ISBLANK('Nomenklatur komplett'!P949),"-",'Nomenklatur komplett'!P949)</f>
        <v>-</v>
      </c>
      <c r="B949" s="17" t="str">
        <f>IF(ISBLANK('Nomenklatur komplett'!Q949),"-",'Nomenklatur komplett'!Q949)</f>
        <v>-</v>
      </c>
      <c r="C949" s="115" t="str">
        <f>IF(ISBLANK('Nomenklatur komplett'!R949),"-",'Nomenklatur komplett'!R949)</f>
        <v>-</v>
      </c>
      <c r="D949" s="59" t="str">
        <f t="shared" si="14"/>
        <v>-</v>
      </c>
    </row>
    <row r="950" spans="1:4" x14ac:dyDescent="0.2">
      <c r="A950" s="25" t="str">
        <f>IF(ISBLANK('Nomenklatur komplett'!P950),"-",'Nomenklatur komplett'!P950)</f>
        <v>-</v>
      </c>
      <c r="B950" s="17" t="str">
        <f>IF(ISBLANK('Nomenklatur komplett'!Q950),"-",'Nomenklatur komplett'!Q950)</f>
        <v>-</v>
      </c>
      <c r="C950" s="115" t="str">
        <f>IF(ISBLANK('Nomenklatur komplett'!R950),"-",'Nomenklatur komplett'!R950)</f>
        <v>-</v>
      </c>
      <c r="D950" s="59" t="str">
        <f t="shared" si="14"/>
        <v>-</v>
      </c>
    </row>
    <row r="951" spans="1:4" x14ac:dyDescent="0.2">
      <c r="A951" s="116" t="str">
        <f>IF(ISBLANK(InstZus!A4),"-",InstZus!A4)</f>
        <v>-</v>
      </c>
      <c r="B951" s="117" t="str">
        <f>IF(ISBLANK(InstZus!B4),"-",InstZus!B4)</f>
        <v>-</v>
      </c>
      <c r="C951" s="116" t="str">
        <f>IF(ISBLANK(InstZus!C4),"-",InstZus!C4)</f>
        <v>-</v>
      </c>
      <c r="D951" s="136" t="str">
        <f t="shared" ref="D951:D964" si="15">IF(B951="-",B951,C951&amp; " (" &amp;B951&amp;")")</f>
        <v>-</v>
      </c>
    </row>
    <row r="952" spans="1:4" x14ac:dyDescent="0.2">
      <c r="A952" s="116" t="str">
        <f>IF(ISBLANK(InstZus!A5),"-",InstZus!A5)</f>
        <v>-</v>
      </c>
      <c r="B952" s="117" t="str">
        <f>IF(ISBLANK(InstZus!B5),"-",InstZus!B5)</f>
        <v>-</v>
      </c>
      <c r="C952" s="116" t="str">
        <f>IF(ISBLANK(InstZus!C5),"-",InstZus!C5)</f>
        <v>-</v>
      </c>
      <c r="D952" s="136" t="str">
        <f t="shared" si="15"/>
        <v>-</v>
      </c>
    </row>
    <row r="953" spans="1:4" x14ac:dyDescent="0.2">
      <c r="A953" s="116" t="str">
        <f>IF(ISBLANK(InstZus!A6),"-",InstZus!A6)</f>
        <v>-</v>
      </c>
      <c r="B953" s="117" t="str">
        <f>IF(ISBLANK(InstZus!B6),"-",InstZus!B6)</f>
        <v>-</v>
      </c>
      <c r="C953" s="116" t="str">
        <f>IF(ISBLANK(InstZus!C6),"-",InstZus!C6)</f>
        <v>-</v>
      </c>
      <c r="D953" s="136" t="str">
        <f t="shared" si="15"/>
        <v>-</v>
      </c>
    </row>
    <row r="954" spans="1:4" x14ac:dyDescent="0.2">
      <c r="A954" s="116" t="str">
        <f>IF(ISBLANK(InstZus!A7),"-",InstZus!A7)</f>
        <v>-</v>
      </c>
      <c r="B954" s="117" t="str">
        <f>IF(ISBLANK(InstZus!B7),"-",InstZus!B7)</f>
        <v>-</v>
      </c>
      <c r="C954" s="116" t="str">
        <f>IF(ISBLANK(InstZus!C7),"-",InstZus!C7)</f>
        <v>-</v>
      </c>
      <c r="D954" s="136" t="str">
        <f t="shared" si="15"/>
        <v>-</v>
      </c>
    </row>
    <row r="955" spans="1:4" x14ac:dyDescent="0.2">
      <c r="A955" s="116" t="str">
        <f>IF(ISBLANK(InstZus!A8),"-",InstZus!A8)</f>
        <v>-</v>
      </c>
      <c r="B955" s="117" t="str">
        <f>IF(ISBLANK(InstZus!B8),"-",InstZus!B8)</f>
        <v>-</v>
      </c>
      <c r="C955" s="116" t="str">
        <f>IF(ISBLANK(InstZus!C8),"-",InstZus!C8)</f>
        <v>-</v>
      </c>
      <c r="D955" s="136" t="str">
        <f t="shared" si="15"/>
        <v>-</v>
      </c>
    </row>
    <row r="956" spans="1:4" x14ac:dyDescent="0.2">
      <c r="A956" s="116" t="str">
        <f>IF(ISBLANK(InstZus!A9),"-",InstZus!A9)</f>
        <v>-</v>
      </c>
      <c r="B956" s="117" t="str">
        <f>IF(ISBLANK(InstZus!B9),"-",InstZus!B9)</f>
        <v>-</v>
      </c>
      <c r="C956" s="116" t="str">
        <f>IF(ISBLANK(InstZus!C9),"-",InstZus!C9)</f>
        <v>-</v>
      </c>
      <c r="D956" s="136" t="str">
        <f t="shared" si="15"/>
        <v>-</v>
      </c>
    </row>
    <row r="957" spans="1:4" x14ac:dyDescent="0.2">
      <c r="A957" s="116" t="str">
        <f>IF(ISBLANK(InstZus!A10),"-",InstZus!A10)</f>
        <v>-</v>
      </c>
      <c r="B957" s="117" t="str">
        <f>IF(ISBLANK(InstZus!B10),"-",InstZus!B10)</f>
        <v>-</v>
      </c>
      <c r="C957" s="116" t="str">
        <f>IF(ISBLANK(InstZus!C10),"-",InstZus!C10)</f>
        <v>-</v>
      </c>
      <c r="D957" s="136" t="str">
        <f t="shared" si="15"/>
        <v>-</v>
      </c>
    </row>
    <row r="958" spans="1:4" x14ac:dyDescent="0.2">
      <c r="A958" s="116" t="str">
        <f>IF(ISBLANK(InstZus!A11),"-",InstZus!A11)</f>
        <v>-</v>
      </c>
      <c r="B958" s="117" t="str">
        <f>IF(ISBLANK(InstZus!B11),"-",InstZus!B11)</f>
        <v>-</v>
      </c>
      <c r="C958" s="116" t="str">
        <f>IF(ISBLANK(InstZus!C11),"-",InstZus!C11)</f>
        <v>-</v>
      </c>
      <c r="D958" s="136" t="str">
        <f t="shared" si="15"/>
        <v>-</v>
      </c>
    </row>
    <row r="959" spans="1:4" x14ac:dyDescent="0.2">
      <c r="A959" s="116" t="str">
        <f>IF(ISBLANK(InstZus!A12),"-",InstZus!A12)</f>
        <v>-</v>
      </c>
      <c r="B959" s="117" t="str">
        <f>IF(ISBLANK(InstZus!B12),"-",InstZus!B12)</f>
        <v>-</v>
      </c>
      <c r="C959" s="116" t="str">
        <f>IF(ISBLANK(InstZus!C12),"-",InstZus!C12)</f>
        <v>-</v>
      </c>
      <c r="D959" s="136" t="str">
        <f t="shared" si="15"/>
        <v>-</v>
      </c>
    </row>
    <row r="960" spans="1:4" x14ac:dyDescent="0.2">
      <c r="A960" s="116" t="str">
        <f>IF(ISBLANK(InstZus!A13),"-",InstZus!A13)</f>
        <v>-</v>
      </c>
      <c r="B960" s="117" t="str">
        <f>IF(ISBLANK(InstZus!B13),"-",InstZus!B13)</f>
        <v>-</v>
      </c>
      <c r="C960" s="116" t="str">
        <f>IF(ISBLANK(InstZus!C13),"-",InstZus!C13)</f>
        <v>-</v>
      </c>
      <c r="D960" s="136" t="str">
        <f t="shared" si="15"/>
        <v>-</v>
      </c>
    </row>
    <row r="961" spans="1:4" x14ac:dyDescent="0.2">
      <c r="A961" s="116" t="str">
        <f>IF(ISBLANK(InstZus!A14),"-",InstZus!A14)</f>
        <v>-</v>
      </c>
      <c r="B961" s="117" t="str">
        <f>IF(ISBLANK(InstZus!B14),"-",InstZus!B14)</f>
        <v>-</v>
      </c>
      <c r="C961" s="116" t="str">
        <f>IF(ISBLANK(InstZus!C14),"-",InstZus!C14)</f>
        <v>-</v>
      </c>
      <c r="D961" s="136" t="str">
        <f t="shared" si="15"/>
        <v>-</v>
      </c>
    </row>
    <row r="962" spans="1:4" x14ac:dyDescent="0.2">
      <c r="A962" s="116" t="str">
        <f>IF(ISBLANK(InstZus!A15),"-",InstZus!A15)</f>
        <v>-</v>
      </c>
      <c r="B962" s="117" t="str">
        <f>IF(ISBLANK(InstZus!B15),"-",InstZus!B15)</f>
        <v>-</v>
      </c>
      <c r="C962" s="116" t="str">
        <f>IF(ISBLANK(InstZus!C15),"-",InstZus!C15)</f>
        <v>-</v>
      </c>
      <c r="D962" s="136" t="str">
        <f t="shared" si="15"/>
        <v>-</v>
      </c>
    </row>
    <row r="963" spans="1:4" x14ac:dyDescent="0.2">
      <c r="A963" s="116" t="str">
        <f>IF(ISBLANK(InstZus!A16),"-",InstZus!A16)</f>
        <v>-</v>
      </c>
      <c r="B963" s="117" t="str">
        <f>IF(ISBLANK(InstZus!B16),"-",InstZus!B16)</f>
        <v>-</v>
      </c>
      <c r="C963" s="116" t="str">
        <f>IF(ISBLANK(InstZus!C16),"-",InstZus!C16)</f>
        <v>-</v>
      </c>
      <c r="D963" s="136" t="str">
        <f t="shared" si="15"/>
        <v>-</v>
      </c>
    </row>
    <row r="964" spans="1:4" x14ac:dyDescent="0.2">
      <c r="A964" s="116" t="str">
        <f>IF(ISBLANK(InstZus!A17),"-",InstZus!A17)</f>
        <v>-</v>
      </c>
      <c r="B964" s="117" t="str">
        <f>IF(ISBLANK(InstZus!B17),"-",InstZus!B17)</f>
        <v>-</v>
      </c>
      <c r="C964" s="116" t="str">
        <f>IF(ISBLANK(InstZus!C17),"-",InstZus!C17)</f>
        <v>-</v>
      </c>
      <c r="D964" s="136" t="str">
        <f t="shared" si="15"/>
        <v>-</v>
      </c>
    </row>
    <row r="965" spans="1:4" x14ac:dyDescent="0.2">
      <c r="A965" s="116" t="str">
        <f>IF(ISBLANK(InstZus!A18),"-",InstZus!A18)</f>
        <v>-</v>
      </c>
      <c r="B965" s="117" t="str">
        <f>IF(ISBLANK(InstZus!B18),"-",InstZus!B18)</f>
        <v>-</v>
      </c>
      <c r="C965" s="116" t="str">
        <f>IF(ISBLANK(InstZus!C18),"-",InstZus!C18)</f>
        <v>-</v>
      </c>
      <c r="D965" s="136" t="str">
        <f t="shared" ref="D965:D970" si="16">IF(B965="-",B965,C965&amp; " (" &amp;B965&amp;")")</f>
        <v>-</v>
      </c>
    </row>
    <row r="966" spans="1:4" x14ac:dyDescent="0.2">
      <c r="A966" s="116" t="str">
        <f>IF(ISBLANK(InstZus!A19),"-",InstZus!A19)</f>
        <v>-</v>
      </c>
      <c r="B966" s="117" t="str">
        <f>IF(ISBLANK(InstZus!B19),"-",InstZus!B19)</f>
        <v>-</v>
      </c>
      <c r="C966" s="116" t="str">
        <f>IF(ISBLANK(InstZus!C19),"-",InstZus!C19)</f>
        <v>-</v>
      </c>
      <c r="D966" s="136" t="str">
        <f t="shared" si="16"/>
        <v>-</v>
      </c>
    </row>
    <row r="967" spans="1:4" x14ac:dyDescent="0.2">
      <c r="A967" s="116" t="str">
        <f>IF(ISBLANK(InstZus!A20),"-",InstZus!A20)</f>
        <v>-</v>
      </c>
      <c r="B967" s="117" t="str">
        <f>IF(ISBLANK(InstZus!B20),"-",InstZus!B20)</f>
        <v>-</v>
      </c>
      <c r="C967" s="116" t="str">
        <f>IF(ISBLANK(InstZus!C20),"-",InstZus!C20)</f>
        <v>-</v>
      </c>
      <c r="D967" s="136" t="str">
        <f t="shared" si="16"/>
        <v>-</v>
      </c>
    </row>
    <row r="968" spans="1:4" x14ac:dyDescent="0.2">
      <c r="A968" s="116" t="str">
        <f>IF(ISBLANK(InstZus!A21),"-",InstZus!A21)</f>
        <v>-</v>
      </c>
      <c r="B968" s="117" t="str">
        <f>IF(ISBLANK(InstZus!B21),"-",InstZus!B21)</f>
        <v>-</v>
      </c>
      <c r="C968" s="116" t="str">
        <f>IF(ISBLANK(InstZus!C21),"-",InstZus!C21)</f>
        <v>-</v>
      </c>
      <c r="D968" s="136" t="str">
        <f t="shared" si="16"/>
        <v>-</v>
      </c>
    </row>
    <row r="969" spans="1:4" x14ac:dyDescent="0.2">
      <c r="A969" s="116" t="str">
        <f>IF(ISBLANK(InstZus!A22),"-",InstZus!A22)</f>
        <v>-</v>
      </c>
      <c r="B969" s="117" t="str">
        <f>IF(ISBLANK(InstZus!B22),"-",InstZus!B22)</f>
        <v>-</v>
      </c>
      <c r="C969" s="116" t="str">
        <f>IF(ISBLANK(InstZus!C22),"-",InstZus!C22)</f>
        <v>-</v>
      </c>
      <c r="D969" s="136" t="str">
        <f t="shared" si="16"/>
        <v>-</v>
      </c>
    </row>
    <row r="970" spans="1:4" x14ac:dyDescent="0.2">
      <c r="A970" s="116" t="str">
        <f>IF(ISBLANK(InstZus!A23),"-",InstZus!A23)</f>
        <v>-</v>
      </c>
      <c r="B970" s="117" t="str">
        <f>IF(ISBLANK(InstZus!B23),"-",InstZus!B23)</f>
        <v>-</v>
      </c>
      <c r="C970" s="116" t="str">
        <f>IF(ISBLANK(InstZus!C23),"-",InstZus!C23)</f>
        <v>-</v>
      </c>
      <c r="D970" s="136" t="str">
        <f t="shared" si="16"/>
        <v>-</v>
      </c>
    </row>
  </sheetData>
  <sheetProtection sheet="1" objects="1" scenarios="1"/>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D24"/>
  <sheetViews>
    <sheetView showGridLines="0" showRowColHeaders="0" workbookViewId="0">
      <selection activeCell="A4" sqref="A4"/>
    </sheetView>
  </sheetViews>
  <sheetFormatPr baseColWidth="10" defaultRowHeight="12.75" x14ac:dyDescent="0.2"/>
  <cols>
    <col min="1" max="2" width="14.28515625" style="59" customWidth="1"/>
    <col min="3" max="3" width="67.7109375" style="59" customWidth="1"/>
    <col min="4" max="16384" width="11.42578125" style="59"/>
  </cols>
  <sheetData>
    <row r="1" spans="1:4" x14ac:dyDescent="0.2">
      <c r="A1" s="80" t="s">
        <v>293</v>
      </c>
      <c r="B1" s="80"/>
      <c r="C1" s="81"/>
      <c r="D1" s="82"/>
    </row>
    <row r="2" spans="1:4" ht="13.5" thickBot="1" x14ac:dyDescent="0.25">
      <c r="A2" s="81"/>
      <c r="B2" s="81"/>
      <c r="C2" s="83"/>
      <c r="D2" s="80"/>
    </row>
    <row r="3" spans="1:4" x14ac:dyDescent="0.2">
      <c r="A3" s="84" t="s">
        <v>229</v>
      </c>
      <c r="B3" s="85" t="s">
        <v>8</v>
      </c>
      <c r="C3" s="86" t="s">
        <v>294</v>
      </c>
      <c r="D3" s="80"/>
    </row>
    <row r="4" spans="1:4" x14ac:dyDescent="0.2">
      <c r="A4" s="87"/>
      <c r="B4" s="88"/>
      <c r="C4" s="89"/>
      <c r="D4" s="90"/>
    </row>
    <row r="5" spans="1:4" x14ac:dyDescent="0.2">
      <c r="A5" s="91"/>
      <c r="B5" s="92"/>
      <c r="C5" s="93"/>
      <c r="D5" s="90"/>
    </row>
    <row r="6" spans="1:4" x14ac:dyDescent="0.2">
      <c r="A6" s="91"/>
      <c r="B6" s="92"/>
      <c r="C6" s="93"/>
      <c r="D6" s="90"/>
    </row>
    <row r="7" spans="1:4" x14ac:dyDescent="0.2">
      <c r="A7" s="91"/>
      <c r="B7" s="92"/>
      <c r="C7" s="93"/>
      <c r="D7" s="90"/>
    </row>
    <row r="8" spans="1:4" x14ac:dyDescent="0.2">
      <c r="A8" s="91"/>
      <c r="B8" s="92"/>
      <c r="C8" s="93"/>
      <c r="D8" s="90"/>
    </row>
    <row r="9" spans="1:4" x14ac:dyDescent="0.2">
      <c r="A9" s="91"/>
      <c r="B9" s="92"/>
      <c r="C9" s="93"/>
      <c r="D9" s="90"/>
    </row>
    <row r="10" spans="1:4" x14ac:dyDescent="0.2">
      <c r="A10" s="91"/>
      <c r="B10" s="92"/>
      <c r="C10" s="93"/>
      <c r="D10" s="90"/>
    </row>
    <row r="11" spans="1:4" x14ac:dyDescent="0.2">
      <c r="A11" s="91"/>
      <c r="B11" s="92"/>
      <c r="C11" s="93"/>
      <c r="D11" s="90"/>
    </row>
    <row r="12" spans="1:4" x14ac:dyDescent="0.2">
      <c r="A12" s="91"/>
      <c r="B12" s="92"/>
      <c r="C12" s="93"/>
      <c r="D12" s="90"/>
    </row>
    <row r="13" spans="1:4" x14ac:dyDescent="0.2">
      <c r="A13" s="91"/>
      <c r="B13" s="92"/>
      <c r="C13" s="93"/>
      <c r="D13" s="90"/>
    </row>
    <row r="14" spans="1:4" x14ac:dyDescent="0.2">
      <c r="A14" s="91"/>
      <c r="B14" s="92"/>
      <c r="C14" s="93"/>
      <c r="D14" s="90"/>
    </row>
    <row r="15" spans="1:4" x14ac:dyDescent="0.2">
      <c r="A15" s="91"/>
      <c r="B15" s="92"/>
      <c r="C15" s="93"/>
      <c r="D15" s="90"/>
    </row>
    <row r="16" spans="1:4" x14ac:dyDescent="0.2">
      <c r="A16" s="91"/>
      <c r="B16" s="92"/>
      <c r="C16" s="93"/>
      <c r="D16" s="90"/>
    </row>
    <row r="17" spans="1:4" x14ac:dyDescent="0.2">
      <c r="A17" s="91"/>
      <c r="B17" s="92"/>
      <c r="C17" s="93"/>
      <c r="D17" s="90"/>
    </row>
    <row r="18" spans="1:4" x14ac:dyDescent="0.2">
      <c r="A18" s="91"/>
      <c r="B18" s="92"/>
      <c r="C18" s="93"/>
      <c r="D18" s="90"/>
    </row>
    <row r="19" spans="1:4" x14ac:dyDescent="0.2">
      <c r="A19" s="91"/>
      <c r="B19" s="92"/>
      <c r="C19" s="93"/>
      <c r="D19" s="90"/>
    </row>
    <row r="20" spans="1:4" x14ac:dyDescent="0.2">
      <c r="A20" s="91"/>
      <c r="B20" s="92"/>
      <c r="C20" s="93"/>
      <c r="D20" s="90"/>
    </row>
    <row r="21" spans="1:4" x14ac:dyDescent="0.2">
      <c r="A21" s="91"/>
      <c r="B21" s="92"/>
      <c r="C21" s="93"/>
      <c r="D21" s="90"/>
    </row>
    <row r="22" spans="1:4" x14ac:dyDescent="0.2">
      <c r="A22" s="91"/>
      <c r="B22" s="92"/>
      <c r="C22" s="93"/>
      <c r="D22" s="90"/>
    </row>
    <row r="23" spans="1:4" ht="13.5" thickBot="1" x14ac:dyDescent="0.25">
      <c r="A23" s="94"/>
      <c r="B23" s="95"/>
      <c r="C23" s="96"/>
      <c r="D23" s="90"/>
    </row>
    <row r="24" spans="1:4" x14ac:dyDescent="0.2">
      <c r="A24" s="90"/>
      <c r="B24" s="90"/>
      <c r="C24" s="90"/>
      <c r="D24" s="90"/>
    </row>
  </sheetData>
  <sheetProtection sheet="1" objects="1" scenarios="1"/>
  <phoneticPr fontId="1" type="noConversion"/>
  <dataValidations count="3">
    <dataValidation allowBlank="1" showInputMessage="1" showErrorMessage="1" prompt="Typ des Codes, z.B. CH.BUR oder CT.ZG" sqref="A3"/>
    <dataValidation allowBlank="1" showInputMessage="1" showErrorMessage="1" prompt="Bildunginstitutionsname" sqref="C3"/>
    <dataValidation allowBlank="1" showInputMessage="1" showErrorMessage="1" prompt="Bildungsinstitutionscode" sqref="B3"/>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D1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60" customWidth="1"/>
    <col min="2" max="2" width="91.5703125" style="59" customWidth="1"/>
    <col min="3" max="3" width="8.5703125" style="113" bestFit="1" customWidth="1"/>
    <col min="4" max="4" width="9.140625" style="113" bestFit="1" customWidth="1"/>
    <col min="5" max="16384" width="11.42578125" style="59"/>
  </cols>
  <sheetData>
    <row r="1" spans="1:4" x14ac:dyDescent="0.2">
      <c r="A1" s="21" t="s">
        <v>321</v>
      </c>
      <c r="B1" s="13"/>
    </row>
    <row r="2" spans="1:4" x14ac:dyDescent="0.2">
      <c r="A2" s="22"/>
      <c r="B2" s="13"/>
    </row>
    <row r="3" spans="1:4" ht="13.5" thickBot="1" x14ac:dyDescent="0.25">
      <c r="A3" s="15" t="s">
        <v>8</v>
      </c>
      <c r="B3" s="125" t="s">
        <v>312</v>
      </c>
      <c r="C3" s="126" t="s">
        <v>303</v>
      </c>
      <c r="D3" s="114" t="s">
        <v>304</v>
      </c>
    </row>
    <row r="4" spans="1:4" x14ac:dyDescent="0.2">
      <c r="A4" s="17">
        <f>IF(ISBLANK('Nomenklatur komplett'!S4),"-",'Nomenklatur komplett'!S4)</f>
        <v>0</v>
      </c>
      <c r="B4" s="18" t="str">
        <f>IF(ISBLANK('Nomenklatur komplett'!T4),"-",'Nomenklatur komplett'!T4)</f>
        <v>### Lehrkräfte ###</v>
      </c>
      <c r="C4" s="115">
        <f>IF(OR(ISBLANK('Nomenklatur komplett'!U4),'Nomenklatur komplett'!U4="."),"-",'Nomenklatur komplett'!U4)</f>
        <v>0</v>
      </c>
      <c r="D4" s="115">
        <f>IF(OR(ISBLANK('Nomenklatur komplett'!V4),'Nomenklatur komplett'!V4="."),"-",'Nomenklatur komplett'!V4)</f>
        <v>0</v>
      </c>
    </row>
    <row r="5" spans="1:4" x14ac:dyDescent="0.2">
      <c r="A5" s="17">
        <f>IF(ISBLANK('Nomenklatur komplett'!S5),"-",'Nomenklatur komplett'!S5)</f>
        <v>10191300</v>
      </c>
      <c r="B5" s="18" t="str">
        <f>IF(ISBLANK('Nomenklatur komplett'!T5),"-",'Nomenklatur komplett'!T5)</f>
        <v>Andere Sonderklassen (Primarstufe (HarmoS 3-8))</v>
      </c>
      <c r="C5" s="115">
        <f>IF(OR(ISBLANK('Nomenklatur komplett'!U5),'Nomenklatur komplett'!U5="."),"-",'Nomenklatur komplett'!U5)</f>
        <v>12</v>
      </c>
      <c r="D5" s="115">
        <f>IF(OR(ISBLANK('Nomenklatur komplett'!V5),'Nomenklatur komplett'!V5="."),"-",'Nomenklatur komplett'!V5)</f>
        <v>42</v>
      </c>
    </row>
    <row r="6" spans="1:4" x14ac:dyDescent="0.2">
      <c r="A6" s="17">
        <f>IF(ISBLANK('Nomenklatur komplett'!S6),"-",'Nomenklatur komplett'!S6)</f>
        <v>10291200</v>
      </c>
      <c r="B6" s="18" t="str">
        <f>IF(ISBLANK('Nomenklatur komplett'!T6),"-",'Nomenklatur komplett'!T6)</f>
        <v>Andere Sonderklassen (Sekundarstufe I (HarmoS 9-11))</v>
      </c>
      <c r="C6" s="115">
        <f>IF(OR(ISBLANK('Nomenklatur komplett'!U6),'Nomenklatur komplett'!U6="."),"-",'Nomenklatur komplett'!U6)</f>
        <v>12</v>
      </c>
      <c r="D6" s="115">
        <f>IF(OR(ISBLANK('Nomenklatur komplett'!V6),'Nomenklatur komplett'!V6="."),"-",'Nomenklatur komplett'!V6)</f>
        <v>42</v>
      </c>
    </row>
    <row r="7" spans="1:4" x14ac:dyDescent="0.2">
      <c r="A7" s="17">
        <f>IF(ISBLANK('Nomenklatur komplett'!S7),"-",'Nomenklatur komplett'!S7)</f>
        <v>15</v>
      </c>
      <c r="B7" s="18" t="str">
        <f>IF(ISBLANK('Nomenklatur komplett'!T7),"-",'Nomenklatur komplett'!T7)</f>
        <v>Anglo-American School</v>
      </c>
      <c r="C7" s="115">
        <f>IF(OR(ISBLANK('Nomenklatur komplett'!U7),'Nomenklatur komplett'!U7="."),"-",'Nomenklatur komplett'!U7)</f>
        <v>12</v>
      </c>
      <c r="D7" s="115">
        <f>IF(OR(ISBLANK('Nomenklatur komplett'!V7),'Nomenklatur komplett'!V7="."),"-",'Nomenklatur komplett'!V7)</f>
        <v>42</v>
      </c>
    </row>
    <row r="8" spans="1:4" x14ac:dyDescent="0.2">
      <c r="A8" s="17">
        <f>IF(ISBLANK('Nomenklatur komplett'!S8),"-",'Nomenklatur komplett'!S8)</f>
        <v>52000000</v>
      </c>
      <c r="B8" s="18" t="str">
        <f>IF(ISBLANK('Nomenklatur komplett'!T8),"-",'Nomenklatur komplett'!T8)</f>
        <v>Anlehre (Klasse)</v>
      </c>
      <c r="C8" s="115">
        <f>IF(OR(ISBLANK('Nomenklatur komplett'!U8),'Nomenklatur komplett'!U8="."),"-",'Nomenklatur komplett'!U8)</f>
        <v>24</v>
      </c>
      <c r="D8" s="115">
        <f>IF(OR(ISBLANK('Nomenklatur komplett'!V8),'Nomenklatur komplett'!V8="."),"-",'Nomenklatur komplett'!V8)</f>
        <v>26</v>
      </c>
    </row>
    <row r="9" spans="1:4" x14ac:dyDescent="0.2">
      <c r="A9" s="17">
        <f>IF(ISBLANK('Nomenklatur komplett'!S9),"-",'Nomenklatur komplett'!S9)</f>
        <v>1018</v>
      </c>
      <c r="B9" s="18" t="str">
        <f>IF(ISBLANK('Nomenklatur komplett'!T9),"-",'Nomenklatur komplett'!T9)</f>
        <v>Ausländisches Programm : obligatorische Schule (HarmoS 1-11) + Sek. II allgemeinbildend</v>
      </c>
      <c r="C9" s="115">
        <f>IF(OR(ISBLANK('Nomenklatur komplett'!U9),'Nomenklatur komplett'!U9="."),"-",'Nomenklatur komplett'!U9)</f>
        <v>12</v>
      </c>
      <c r="D9" s="115">
        <f>IF(OR(ISBLANK('Nomenklatur komplett'!V9),'Nomenklatur komplett'!V9="."),"-",'Nomenklatur komplett'!V9)</f>
        <v>42</v>
      </c>
    </row>
    <row r="10" spans="1:4" x14ac:dyDescent="0.2">
      <c r="A10" s="17">
        <f>IF(ISBLANK('Nomenklatur komplett'!S10),"-",'Nomenklatur komplett'!S10)</f>
        <v>11000000</v>
      </c>
      <c r="B10" s="18" t="str">
        <f>IF(ISBLANK('Nomenklatur komplett'!T10),"-",'Nomenklatur komplett'!T10)</f>
        <v>Berufliche Grundbildung (Klasse)</v>
      </c>
      <c r="C10" s="115">
        <f>IF(OR(ISBLANK('Nomenklatur komplett'!U10),'Nomenklatur komplett'!U10="."),"-",'Nomenklatur komplett'!U10)</f>
        <v>21</v>
      </c>
      <c r="D10" s="115">
        <f>IF(OR(ISBLANK('Nomenklatur komplett'!V10),'Nomenklatur komplett'!V10="."),"-",'Nomenklatur komplett'!V10)</f>
        <v>29</v>
      </c>
    </row>
    <row r="11" spans="1:4" x14ac:dyDescent="0.2">
      <c r="A11" s="17">
        <f>IF(ISBLANK('Nomenklatur komplett'!S11),"-",'Nomenklatur komplett'!S11)</f>
        <v>10350000</v>
      </c>
      <c r="B11" s="18" t="str">
        <f>IF(ISBLANK('Nomenklatur komplett'!T11),"-",'Nomenklatur komplett'!T11)</f>
        <v>Berufsmaturität II (Klasse)</v>
      </c>
      <c r="C11" s="115">
        <f>IF(OR(ISBLANK('Nomenklatur komplett'!U11),'Nomenklatur komplett'!U11="."),"-",'Nomenklatur komplett'!U11)</f>
        <v>24</v>
      </c>
      <c r="D11" s="115">
        <f>IF(OR(ISBLANK('Nomenklatur komplett'!V11),'Nomenklatur komplett'!V11="."),"-",'Nomenklatur komplett'!V11)</f>
        <v>29</v>
      </c>
    </row>
    <row r="12" spans="1:4" x14ac:dyDescent="0.2">
      <c r="A12" s="17">
        <f>IF(ISBLANK('Nomenklatur komplett'!S12),"-",'Nomenklatur komplett'!S12)</f>
        <v>1013</v>
      </c>
      <c r="B12" s="18" t="str">
        <f>IF(ISBLANK('Nomenklatur komplett'!T12),"-",'Nomenklatur komplett'!T12)</f>
        <v>Early Years (Preschool/Kindergarten)</v>
      </c>
      <c r="C12" s="115">
        <f>IF(OR(ISBLANK('Nomenklatur komplett'!U12),'Nomenklatur komplett'!U12="."),"-",'Nomenklatur komplett'!U12)</f>
        <v>12</v>
      </c>
      <c r="D12" s="115">
        <f>IF(OR(ISBLANK('Nomenklatur komplett'!V12),'Nomenklatur komplett'!V12="."),"-",'Nomenklatur komplett'!V12)</f>
        <v>42</v>
      </c>
    </row>
    <row r="13" spans="1:4" x14ac:dyDescent="0.2">
      <c r="A13" s="17">
        <f>IF(ISBLANK('Nomenklatur komplett'!S13),"-",'Nomenklatur komplett'!S13)</f>
        <v>10191100</v>
      </c>
      <c r="B13" s="18" t="str">
        <f>IF(ISBLANK('Nomenklatur komplett'!T13),"-",'Nomenklatur komplett'!T13)</f>
        <v>Einführungsklasse (Primarstufe (HarmoS 3-8))</v>
      </c>
      <c r="C13" s="115">
        <f>IF(OR(ISBLANK('Nomenklatur komplett'!U13),'Nomenklatur komplett'!U13="."),"-",'Nomenklatur komplett'!U13)</f>
        <v>12</v>
      </c>
      <c r="D13" s="115">
        <f>IF(OR(ISBLANK('Nomenklatur komplett'!V13),'Nomenklatur komplett'!V13="."),"-",'Nomenklatur komplett'!V13)</f>
        <v>42</v>
      </c>
    </row>
    <row r="14" spans="1:4" x14ac:dyDescent="0.2">
      <c r="A14" s="17">
        <f>IF(ISBLANK('Nomenklatur komplett'!S14),"-",'Nomenklatur komplett'!S14)</f>
        <v>10330000</v>
      </c>
      <c r="B14" s="18" t="str">
        <f>IF(ISBLANK('Nomenklatur komplett'!T14),"-",'Nomenklatur komplett'!T14)</f>
        <v>Fachmaturitätsschule (Klasse)</v>
      </c>
      <c r="C14" s="115">
        <f>IF(OR(ISBLANK('Nomenklatur komplett'!U14),'Nomenklatur komplett'!U14="."),"-",'Nomenklatur komplett'!U14)</f>
        <v>21</v>
      </c>
      <c r="D14" s="115">
        <f>IF(OR(ISBLANK('Nomenklatur komplett'!V14),'Nomenklatur komplett'!V14="."),"-",'Nomenklatur komplett'!V14)</f>
        <v>26</v>
      </c>
    </row>
    <row r="15" spans="1:4" x14ac:dyDescent="0.2">
      <c r="A15" s="17">
        <f>IF(ISBLANK('Nomenklatur komplett'!S15),"-",'Nomenklatur komplett'!S15)</f>
        <v>10320000</v>
      </c>
      <c r="B15" s="18" t="str">
        <f>IF(ISBLANK('Nomenklatur komplett'!T15),"-",'Nomenklatur komplett'!T15)</f>
        <v>Fachmittelschule (Klasse)</v>
      </c>
      <c r="C15" s="115">
        <f>IF(OR(ISBLANK('Nomenklatur komplett'!U15),'Nomenklatur komplett'!U15="."),"-",'Nomenklatur komplett'!U15)</f>
        <v>21</v>
      </c>
      <c r="D15" s="115">
        <f>IF(OR(ISBLANK('Nomenklatur komplett'!V15),'Nomenklatur komplett'!V15="."),"-",'Nomenklatur komplett'!V15)</f>
        <v>26</v>
      </c>
    </row>
    <row r="16" spans="1:4" x14ac:dyDescent="0.2">
      <c r="A16" s="17">
        <f>IF(ISBLANK('Nomenklatur komplett'!S16),"-",'Nomenklatur komplett'!S16)</f>
        <v>6</v>
      </c>
      <c r="B16" s="18" t="str">
        <f>IF(ISBLANK('Nomenklatur komplett'!T16),"-",'Nomenklatur komplett'!T16)</f>
        <v>Grundstufe/Basisstufe</v>
      </c>
      <c r="C16" s="115">
        <f>IF(OR(ISBLANK('Nomenklatur komplett'!U16),'Nomenklatur komplett'!U16="."),"-",'Nomenklatur komplett'!U16)</f>
        <v>12</v>
      </c>
      <c r="D16" s="115">
        <f>IF(OR(ISBLANK('Nomenklatur komplett'!V16),'Nomenklatur komplett'!V16="."),"-",'Nomenklatur komplett'!V16)</f>
        <v>42</v>
      </c>
    </row>
    <row r="17" spans="1:4" x14ac:dyDescent="0.2">
      <c r="A17" s="17">
        <f>IF(ISBLANK('Nomenklatur komplett'!S17),"-",'Nomenklatur komplett'!S17)</f>
        <v>4101</v>
      </c>
      <c r="B17" s="18" t="str">
        <f>IF(ISBLANK('Nomenklatur komplett'!T17),"-",'Nomenklatur komplett'!T17)</f>
        <v>Gymnasium MAR obligatorisch (Klasse)</v>
      </c>
      <c r="C17" s="115">
        <f>IF(OR(ISBLANK('Nomenklatur komplett'!U17),'Nomenklatur komplett'!U17="."),"-",'Nomenklatur komplett'!U17)</f>
        <v>21</v>
      </c>
      <c r="D17" s="115">
        <f>IF(OR(ISBLANK('Nomenklatur komplett'!V17),'Nomenklatur komplett'!V17="."),"-",'Nomenklatur komplett'!V17)</f>
        <v>29</v>
      </c>
    </row>
    <row r="18" spans="1:4" x14ac:dyDescent="0.2">
      <c r="A18" s="17">
        <f>IF(ISBLANK('Nomenklatur komplett'!S18),"-",'Nomenklatur komplett'!S18)</f>
        <v>4190</v>
      </c>
      <c r="B18" s="18" t="str">
        <f>IF(ISBLANK('Nomenklatur komplett'!T18),"-",'Nomenklatur komplett'!T18)</f>
        <v>Gymnasium Orientierung (Klasse)</v>
      </c>
      <c r="C18" s="115">
        <f>IF(OR(ISBLANK('Nomenklatur komplett'!U18),'Nomenklatur komplett'!U18="."),"-",'Nomenklatur komplett'!U18)</f>
        <v>21</v>
      </c>
      <c r="D18" s="115">
        <f>IF(OR(ISBLANK('Nomenklatur komplett'!V18),'Nomenklatur komplett'!V18="."),"-",'Nomenklatur komplett'!V18)</f>
        <v>29</v>
      </c>
    </row>
    <row r="19" spans="1:4" x14ac:dyDescent="0.2">
      <c r="A19" s="17">
        <f>IF(ISBLANK('Nomenklatur komplett'!S19),"-",'Nomenklatur komplett'!S19)</f>
        <v>1017</v>
      </c>
      <c r="B19" s="18" t="str">
        <f>IF(ISBLANK('Nomenklatur komplett'!T19),"-",'Nomenklatur komplett'!T19)</f>
        <v>Highschool</v>
      </c>
      <c r="C19" s="115">
        <f>IF(OR(ISBLANK('Nomenklatur komplett'!U19),'Nomenklatur komplett'!U19="."),"-",'Nomenklatur komplett'!U19)</f>
        <v>12</v>
      </c>
      <c r="D19" s="115">
        <f>IF(OR(ISBLANK('Nomenklatur komplett'!V19),'Nomenklatur komplett'!V19="."),"-",'Nomenklatur komplett'!V19)</f>
        <v>42</v>
      </c>
    </row>
    <row r="20" spans="1:4" x14ac:dyDescent="0.2">
      <c r="A20" s="17">
        <f>IF(ISBLANK('Nomenklatur komplett'!S20),"-",'Nomenklatur komplett'!S20)</f>
        <v>55000020</v>
      </c>
      <c r="B20" s="18" t="str">
        <f>IF(ISBLANK('Nomenklatur komplett'!T20),"-",'Nomenklatur komplett'!T20)</f>
        <v>Höhere Berufsbildung: Berufsprüfung BP, höhere Fachprüfung HFP, andere höhere
Berufsbildungen (Klasse)</v>
      </c>
      <c r="C20" s="115">
        <f>IF(OR(ISBLANK('Nomenklatur komplett'!U20),'Nomenklatur komplett'!U20="."),"-",'Nomenklatur komplett'!U20)</f>
        <v>12</v>
      </c>
      <c r="D20" s="115">
        <f>IF(OR(ISBLANK('Nomenklatur komplett'!V20),'Nomenklatur komplett'!V20="."),"-",'Nomenklatur komplett'!V20)</f>
        <v>42</v>
      </c>
    </row>
    <row r="21" spans="1:4" x14ac:dyDescent="0.2">
      <c r="A21" s="17">
        <f>IF(ISBLANK('Nomenklatur komplett'!S21),"-",'Nomenklatur komplett'!S21)</f>
        <v>55000010</v>
      </c>
      <c r="B21" s="18" t="str">
        <f>IF(ISBLANK('Nomenklatur komplett'!T21),"-",'Nomenklatur komplett'!T21)</f>
        <v>Höhere Berufsbildung: Höhere Fachschule HF (Klasse)</v>
      </c>
      <c r="C21" s="115">
        <f>IF(OR(ISBLANK('Nomenklatur komplett'!U21),'Nomenklatur komplett'!U21="."),"-",'Nomenklatur komplett'!U21)</f>
        <v>12</v>
      </c>
      <c r="D21" s="115">
        <f>IF(OR(ISBLANK('Nomenklatur komplett'!V21),'Nomenklatur komplett'!V21="."),"-",'Nomenklatur komplett'!V21)</f>
        <v>42</v>
      </c>
    </row>
    <row r="22" spans="1:4" x14ac:dyDescent="0.2">
      <c r="A22" s="17">
        <f>IF(ISBLANK('Nomenklatur komplett'!S22),"-",'Nomenklatur komplett'!S22)</f>
        <v>55000000</v>
      </c>
      <c r="B22" s="18" t="str">
        <f>IF(ISBLANK('Nomenklatur komplett'!T22),"-",'Nomenklatur komplett'!T22)</f>
        <v>Höhere Berufsbildung: ohne nähere Angabe (Klasse)</v>
      </c>
      <c r="C22" s="115">
        <f>IF(OR(ISBLANK('Nomenklatur komplett'!U22),'Nomenklatur komplett'!U22="."),"-",'Nomenklatur komplett'!U22)</f>
        <v>12</v>
      </c>
      <c r="D22" s="115">
        <f>IF(OR(ISBLANK('Nomenklatur komplett'!V22),'Nomenklatur komplett'!V22="."),"-",'Nomenklatur komplett'!V22)</f>
        <v>42</v>
      </c>
    </row>
    <row r="23" spans="1:4" x14ac:dyDescent="0.2">
      <c r="A23" s="17">
        <f>IF(ISBLANK('Nomenklatur komplett'!S23),"-",'Nomenklatur komplett'!S23)</f>
        <v>1</v>
      </c>
      <c r="B23" s="18" t="str">
        <f>IF(ISBLANK('Nomenklatur komplett'!T23),"-",'Nomenklatur komplett'!T23)</f>
        <v>Kindergarten</v>
      </c>
      <c r="C23" s="115">
        <f>IF(OR(ISBLANK('Nomenklatur komplett'!U23),'Nomenklatur komplett'!U23="."),"-",'Nomenklatur komplett'!U23)</f>
        <v>12</v>
      </c>
      <c r="D23" s="115">
        <f>IF(OR(ISBLANK('Nomenklatur komplett'!V23),'Nomenklatur komplett'!V23="."),"-",'Nomenklatur komplett'!V23)</f>
        <v>42</v>
      </c>
    </row>
    <row r="24" spans="1:4" x14ac:dyDescent="0.2">
      <c r="A24" s="17">
        <f>IF(ISBLANK('Nomenklatur komplett'!S24),"-",'Nomenklatur komplett'!S24)</f>
        <v>10191200</v>
      </c>
      <c r="B24" s="18" t="str">
        <f>IF(ISBLANK('Nomenklatur komplett'!T24),"-",'Nomenklatur komplett'!T24)</f>
        <v>Klasse für Fremdsprachige (Primarstufe (HarmoS 3-8))</v>
      </c>
      <c r="C24" s="115">
        <f>IF(OR(ISBLANK('Nomenklatur komplett'!U24),'Nomenklatur komplett'!U24="."),"-",'Nomenklatur komplett'!U24)</f>
        <v>12</v>
      </c>
      <c r="D24" s="115">
        <f>IF(OR(ISBLANK('Nomenklatur komplett'!V24),'Nomenklatur komplett'!V24="."),"-",'Nomenklatur komplett'!V24)</f>
        <v>42</v>
      </c>
    </row>
    <row r="25" spans="1:4" x14ac:dyDescent="0.2">
      <c r="A25" s="17">
        <f>IF(ISBLANK('Nomenklatur komplett'!S25),"-",'Nomenklatur komplett'!S25)</f>
        <v>10291100</v>
      </c>
      <c r="B25" s="18" t="str">
        <f>IF(ISBLANK('Nomenklatur komplett'!T25),"-",'Nomenklatur komplett'!T25)</f>
        <v>Klasse für Fremdsprachige (Sekundarstufe I (HarmoS 9-11))</v>
      </c>
      <c r="C25" s="115">
        <f>IF(OR(ISBLANK('Nomenklatur komplett'!U25),'Nomenklatur komplett'!U25="."),"-",'Nomenklatur komplett'!U25)</f>
        <v>12</v>
      </c>
      <c r="D25" s="115">
        <f>IF(OR(ISBLANK('Nomenklatur komplett'!V25),'Nomenklatur komplett'!V25="."),"-",'Nomenklatur komplett'!V25)</f>
        <v>42</v>
      </c>
    </row>
    <row r="26" spans="1:4" x14ac:dyDescent="0.2">
      <c r="A26" s="17">
        <f>IF(ISBLANK('Nomenklatur komplett'!S26),"-",'Nomenklatur komplett'!S26)</f>
        <v>10310000</v>
      </c>
      <c r="B26" s="18" t="str">
        <f>IF(ISBLANK('Nomenklatur komplett'!T26),"-",'Nomenklatur komplett'!T26)</f>
        <v>MAR nachobligatorisch (Klasse)</v>
      </c>
      <c r="C26" s="115">
        <f>IF(OR(ISBLANK('Nomenklatur komplett'!U26),'Nomenklatur komplett'!U26="."),"-",'Nomenklatur komplett'!U26)</f>
        <v>21</v>
      </c>
      <c r="D26" s="115">
        <f>IF(OR(ISBLANK('Nomenklatur komplett'!V26),'Nomenklatur komplett'!V26="."),"-",'Nomenklatur komplett'!V26)</f>
        <v>26</v>
      </c>
    </row>
    <row r="27" spans="1:4" x14ac:dyDescent="0.2">
      <c r="A27" s="17">
        <f>IF(ISBLANK('Nomenklatur komplett'!S27),"-",'Nomenklatur komplett'!S27)</f>
        <v>1016</v>
      </c>
      <c r="B27" s="18" t="str">
        <f>IF(ISBLANK('Nomenklatur komplett'!T27),"-",'Nomenklatur komplett'!T27)</f>
        <v>Middle School</v>
      </c>
      <c r="C27" s="115">
        <f>IF(OR(ISBLANK('Nomenklatur komplett'!U27),'Nomenklatur komplett'!U27="."),"-",'Nomenklatur komplett'!U27)</f>
        <v>12</v>
      </c>
      <c r="D27" s="115">
        <f>IF(OR(ISBLANK('Nomenklatur komplett'!V27),'Nomenklatur komplett'!V27="."),"-",'Nomenklatur komplett'!V27)</f>
        <v>42</v>
      </c>
    </row>
    <row r="28" spans="1:4" x14ac:dyDescent="0.2">
      <c r="A28" s="17">
        <f>IF(ISBLANK('Nomenklatur komplett'!S28),"-",'Nomenklatur komplett'!S28)</f>
        <v>11</v>
      </c>
      <c r="B28" s="18" t="str">
        <f>IF(ISBLANK('Nomenklatur komplett'!T28),"-",'Nomenklatur komplett'!T28)</f>
        <v>Primarschule</v>
      </c>
      <c r="C28" s="115">
        <f>IF(OR(ISBLANK('Nomenklatur komplett'!U28),'Nomenklatur komplett'!U28="."),"-",'Nomenklatur komplett'!U28)</f>
        <v>12</v>
      </c>
      <c r="D28" s="115">
        <f>IF(OR(ISBLANK('Nomenklatur komplett'!V28),'Nomenklatur komplett'!V28="."),"-",'Nomenklatur komplett'!V28)</f>
        <v>42</v>
      </c>
    </row>
    <row r="29" spans="1:4" x14ac:dyDescent="0.2">
      <c r="A29" s="17">
        <f>IF(ISBLANK('Nomenklatur komplett'!S29),"-",'Nomenklatur komplett'!S29)</f>
        <v>1015</v>
      </c>
      <c r="B29" s="18" t="str">
        <f>IF(ISBLANK('Nomenklatur komplett'!T29),"-",'Nomenklatur komplett'!T29)</f>
        <v>Primary School</v>
      </c>
      <c r="C29" s="115">
        <f>IF(OR(ISBLANK('Nomenklatur komplett'!U29),'Nomenklatur komplett'!U29="."),"-",'Nomenklatur komplett'!U29)</f>
        <v>12</v>
      </c>
      <c r="D29" s="115">
        <f>IF(OR(ISBLANK('Nomenklatur komplett'!V29),'Nomenklatur komplett'!V29="."),"-",'Nomenklatur komplett'!V29)</f>
        <v>42</v>
      </c>
    </row>
    <row r="30" spans="1:4" x14ac:dyDescent="0.2">
      <c r="A30" s="17">
        <f>IF(ISBLANK('Nomenklatur komplett'!S30),"-",'Nomenklatur komplett'!S30)</f>
        <v>99990000</v>
      </c>
      <c r="B30" s="18" t="str">
        <f>IF(ISBLANK('Nomenklatur komplett'!T30),"-",'Nomenklatur komplett'!T30)</f>
        <v>Schulart der Klasse nicht geliefert (SdL)</v>
      </c>
      <c r="C30" s="115">
        <f>IF(OR(ISBLANK('Nomenklatur komplett'!U30),'Nomenklatur komplett'!U30="."),"-",'Nomenklatur komplett'!U30)</f>
        <v>0</v>
      </c>
      <c r="D30" s="115">
        <f>IF(OR(ISBLANK('Nomenklatur komplett'!V30),'Nomenklatur komplett'!V30="."),"-",'Nomenklatur komplett'!V30)</f>
        <v>0</v>
      </c>
    </row>
    <row r="31" spans="1:4" x14ac:dyDescent="0.2">
      <c r="A31" s="17">
        <f>IF(ISBLANK('Nomenklatur komplett'!S31),"-",'Nomenklatur komplett'!S31)</f>
        <v>32</v>
      </c>
      <c r="B31" s="18" t="str">
        <f>IF(ISBLANK('Nomenklatur komplett'!T31),"-",'Nomenklatur komplett'!T31)</f>
        <v>Sekundar-, Real- und Werkschule (Klasse)</v>
      </c>
      <c r="C31" s="115">
        <f>IF(OR(ISBLANK('Nomenklatur komplett'!U31),'Nomenklatur komplett'!U31="."),"-",'Nomenklatur komplett'!U31)</f>
        <v>12</v>
      </c>
      <c r="D31" s="115">
        <f>IF(OR(ISBLANK('Nomenklatur komplett'!V31),'Nomenklatur komplett'!V31="."),"-",'Nomenklatur komplett'!V31)</f>
        <v>42</v>
      </c>
    </row>
    <row r="32" spans="1:4" x14ac:dyDescent="0.2">
      <c r="A32" s="17">
        <f>IF(ISBLANK('Nomenklatur komplett'!S32),"-",'Nomenklatur komplett'!S32)</f>
        <v>98593000</v>
      </c>
      <c r="B32" s="18" t="str">
        <f>IF(ISBLANK('Nomenklatur komplett'!T32),"-",'Nomenklatur komplett'!T32)</f>
        <v>Sekundarstufe I (erw. Ansprüche) + Sekundarstufe II (MAR nachoblig)</v>
      </c>
      <c r="C32" s="115">
        <f>IF(OR(ISBLANK('Nomenklatur komplett'!U32),'Nomenklatur komplett'!U32="."),"-",'Nomenklatur komplett'!U32)</f>
        <v>24</v>
      </c>
      <c r="D32" s="115">
        <f>IF(OR(ISBLANK('Nomenklatur komplett'!V32),'Nomenklatur komplett'!V32="."),"-",'Nomenklatur komplett'!V32)</f>
        <v>29</v>
      </c>
    </row>
    <row r="33" spans="1:4" x14ac:dyDescent="0.2">
      <c r="A33" s="17">
        <f>IF(ISBLANK('Nomenklatur komplett'!S33),"-",'Nomenklatur komplett'!S33)</f>
        <v>101</v>
      </c>
      <c r="B33" s="18" t="str">
        <f>IF(ISBLANK('Nomenklatur komplett'!T33),"-",'Nomenklatur komplett'!T33)</f>
        <v>Sonderschule : Kindergarten</v>
      </c>
      <c r="C33" s="115">
        <f>IF(OR(ISBLANK('Nomenklatur komplett'!U33),'Nomenklatur komplett'!U33="."),"-",'Nomenklatur komplett'!U33)</f>
        <v>12</v>
      </c>
      <c r="D33" s="115">
        <f>IF(OR(ISBLANK('Nomenklatur komplett'!V33),'Nomenklatur komplett'!V33="."),"-",'Nomenklatur komplett'!V33)</f>
        <v>42</v>
      </c>
    </row>
    <row r="34" spans="1:4" x14ac:dyDescent="0.2">
      <c r="A34" s="17">
        <f>IF(ISBLANK('Nomenklatur komplett'!S34),"-",'Nomenklatur komplett'!S34)</f>
        <v>104</v>
      </c>
      <c r="B34" s="18" t="str">
        <f>IF(ISBLANK('Nomenklatur komplett'!T34),"-",'Nomenklatur komplett'!T34)</f>
        <v>Sonderschule : Kindergarten + Primarstufe</v>
      </c>
      <c r="C34" s="115">
        <f>IF(OR(ISBLANK('Nomenklatur komplett'!U34),'Nomenklatur komplett'!U34="."),"-",'Nomenklatur komplett'!U34)</f>
        <v>12</v>
      </c>
      <c r="D34" s="115">
        <f>IF(OR(ISBLANK('Nomenklatur komplett'!V34),'Nomenklatur komplett'!V34="."),"-",'Nomenklatur komplett'!V34)</f>
        <v>42</v>
      </c>
    </row>
    <row r="35" spans="1:4" x14ac:dyDescent="0.2">
      <c r="A35" s="17">
        <f>IF(ISBLANK('Nomenklatur komplett'!S35),"-",'Nomenklatur komplett'!S35)</f>
        <v>102</v>
      </c>
      <c r="B35" s="18" t="str">
        <f>IF(ISBLANK('Nomenklatur komplett'!T35),"-",'Nomenklatur komplett'!T35)</f>
        <v>Sonderschule : Primarstufe</v>
      </c>
      <c r="C35" s="115">
        <f>IF(OR(ISBLANK('Nomenklatur komplett'!U35),'Nomenklatur komplett'!U35="."),"-",'Nomenklatur komplett'!U35)</f>
        <v>12</v>
      </c>
      <c r="D35" s="115">
        <f>IF(OR(ISBLANK('Nomenklatur komplett'!V35),'Nomenklatur komplett'!V35="."),"-",'Nomenklatur komplett'!V35)</f>
        <v>42</v>
      </c>
    </row>
    <row r="36" spans="1:4" x14ac:dyDescent="0.2">
      <c r="A36" s="17">
        <f>IF(ISBLANK('Nomenklatur komplett'!S36),"-",'Nomenklatur komplett'!S36)</f>
        <v>103</v>
      </c>
      <c r="B36" s="18" t="str">
        <f>IF(ISBLANK('Nomenklatur komplett'!T36),"-",'Nomenklatur komplett'!T36)</f>
        <v>Sonderschule : Sekundarstufe I</v>
      </c>
      <c r="C36" s="115">
        <f>IF(OR(ISBLANK('Nomenklatur komplett'!U36),'Nomenklatur komplett'!U36="."),"-",'Nomenklatur komplett'!U36)</f>
        <v>12</v>
      </c>
      <c r="D36" s="115">
        <f>IF(OR(ISBLANK('Nomenklatur komplett'!V36),'Nomenklatur komplett'!V36="."),"-",'Nomenklatur komplett'!V36)</f>
        <v>42</v>
      </c>
    </row>
    <row r="37" spans="1:4" x14ac:dyDescent="0.2">
      <c r="A37" s="17">
        <f>IF(ISBLANK('Nomenklatur komplett'!S37),"-",'Nomenklatur komplett'!S37)</f>
        <v>100</v>
      </c>
      <c r="B37" s="18" t="str">
        <f>IF(ISBLANK('Nomenklatur komplett'!T37),"-",'Nomenklatur komplett'!T37)</f>
        <v>Sonderschule : alle Stufen (obligatorische Schule)</v>
      </c>
      <c r="C37" s="115">
        <f>IF(OR(ISBLANK('Nomenklatur komplett'!U37),'Nomenklatur komplett'!U37="."),"-",'Nomenklatur komplett'!U37)</f>
        <v>12</v>
      </c>
      <c r="D37" s="115">
        <f>IF(OR(ISBLANK('Nomenklatur komplett'!V37),'Nomenklatur komplett'!V37="."),"-",'Nomenklatur komplett'!V37)</f>
        <v>42</v>
      </c>
    </row>
    <row r="38" spans="1:4" x14ac:dyDescent="0.2">
      <c r="A38" s="17">
        <f>IF(ISBLANK('Nomenklatur komplett'!S38),"-",'Nomenklatur komplett'!S38)</f>
        <v>10366100</v>
      </c>
      <c r="B38" s="18" t="str">
        <f>IF(ISBLANK('Nomenklatur komplett'!T38),"-",'Nomenklatur komplett'!T38)</f>
        <v>Vorbereitung auf den Berufsabschluss für Erwachsene</v>
      </c>
      <c r="C38" s="115">
        <f>IF(OR(ISBLANK('Nomenklatur komplett'!U38),'Nomenklatur komplett'!U38="."),"-",'Nomenklatur komplett'!U38)</f>
        <v>24</v>
      </c>
      <c r="D38" s="115">
        <f>IF(OR(ISBLANK('Nomenklatur komplett'!V38),'Nomenklatur komplett'!V38="."),"-",'Nomenklatur komplett'!V38)</f>
        <v>29</v>
      </c>
    </row>
    <row r="39" spans="1:4" x14ac:dyDescent="0.2">
      <c r="A39" s="17">
        <f>IF(ISBLANK('Nomenklatur komplett'!S39),"-",'Nomenklatur komplett'!S39)</f>
        <v>10362000</v>
      </c>
      <c r="B39" s="18" t="str">
        <f>IF(ISBLANK('Nomenklatur komplett'!T39),"-",'Nomenklatur komplett'!T39)</f>
        <v>Übergangsausbildung Sek. I - Sek. II</v>
      </c>
      <c r="C39" s="115">
        <f>IF(OR(ISBLANK('Nomenklatur komplett'!U39),'Nomenklatur komplett'!U39="."),"-",'Nomenklatur komplett'!U39)</f>
        <v>23</v>
      </c>
      <c r="D39" s="115">
        <f>IF(OR(ISBLANK('Nomenklatur komplett'!V39),'Nomenklatur komplett'!V39="."),"-",'Nomenklatur komplett'!V39)</f>
        <v>30</v>
      </c>
    </row>
    <row r="40" spans="1:4" x14ac:dyDescent="0.2">
      <c r="A40" s="17">
        <f>IF(ISBLANK('Nomenklatur komplett'!S40),"-",'Nomenklatur komplett'!S40)</f>
        <v>0</v>
      </c>
      <c r="B40" s="18" t="str">
        <f>IF(ISBLANK('Nomenklatur komplett'!T40),"-",'Nomenklatur komplett'!T40)</f>
        <v>### Sonderpädagogisches Personal ###</v>
      </c>
      <c r="C40" s="115">
        <f>IF(OR(ISBLANK('Nomenklatur komplett'!U40),'Nomenklatur komplett'!U40="."),"-",'Nomenklatur komplett'!U40)</f>
        <v>0</v>
      </c>
      <c r="D40" s="115">
        <f>IF(OR(ISBLANK('Nomenklatur komplett'!V40),'Nomenklatur komplett'!V40="."),"-",'Nomenklatur komplett'!V40)</f>
        <v>0</v>
      </c>
    </row>
    <row r="41" spans="1:4" x14ac:dyDescent="0.2">
      <c r="A41" s="17">
        <f>IF(ISBLANK('Nomenklatur komplett'!S41),"-",'Nomenklatur komplett'!S41)</f>
        <v>10190500</v>
      </c>
      <c r="B41" s="18" t="str">
        <f>IF(ISBLANK('Nomenklatur komplett'!T41),"-",'Nomenklatur komplett'!T41)</f>
        <v>Sonderpädagogik: Primarstufe (HarmoS 3-8)</v>
      </c>
      <c r="C41" s="115">
        <f>IF(OR(ISBLANK('Nomenklatur komplett'!U41),'Nomenklatur komplett'!U41="."),"-",'Nomenklatur komplett'!U41)</f>
        <v>12</v>
      </c>
      <c r="D41" s="115">
        <f>IF(OR(ISBLANK('Nomenklatur komplett'!V41),'Nomenklatur komplett'!V41="."),"-",'Nomenklatur komplett'!V41)</f>
        <v>42</v>
      </c>
    </row>
    <row r="42" spans="1:4" x14ac:dyDescent="0.2">
      <c r="A42" s="17">
        <f>IF(ISBLANK('Nomenklatur komplett'!S42),"-",'Nomenklatur komplett'!S42)</f>
        <v>10290500</v>
      </c>
      <c r="B42" s="18" t="str">
        <f>IF(ISBLANK('Nomenklatur komplett'!T42),"-",'Nomenklatur komplett'!T42)</f>
        <v>Sonderpädagogik: Sekundarstufe I (HarmoS 9-11)</v>
      </c>
      <c r="C42" s="115">
        <f>IF(OR(ISBLANK('Nomenklatur komplett'!U42),'Nomenklatur komplett'!U42="."),"-",'Nomenklatur komplett'!U42)</f>
        <v>12</v>
      </c>
      <c r="D42" s="115">
        <f>IF(OR(ISBLANK('Nomenklatur komplett'!V42),'Nomenklatur komplett'!V42="."),"-",'Nomenklatur komplett'!V42)</f>
        <v>42</v>
      </c>
    </row>
    <row r="43" spans="1:4" x14ac:dyDescent="0.2">
      <c r="A43" s="17">
        <f>IF(ISBLANK('Nomenklatur komplett'!S43),"-",'Nomenklatur komplett'!S43)</f>
        <v>10090500</v>
      </c>
      <c r="B43" s="18" t="str">
        <f>IF(ISBLANK('Nomenklatur komplett'!T43),"-",'Nomenklatur komplett'!T43)</f>
        <v>Sonderpädagogik: Vorschule / Kindergarten (HarmoS 1-2)</v>
      </c>
      <c r="C43" s="115">
        <f>IF(OR(ISBLANK('Nomenklatur komplett'!U43),'Nomenklatur komplett'!U43="."),"-",'Nomenklatur komplett'!U43)</f>
        <v>12</v>
      </c>
      <c r="D43" s="115">
        <f>IF(OR(ISBLANK('Nomenklatur komplett'!V43),'Nomenklatur komplett'!V43="."),"-",'Nomenklatur komplett'!V43)</f>
        <v>42</v>
      </c>
    </row>
    <row r="44" spans="1:4" x14ac:dyDescent="0.2">
      <c r="A44" s="17">
        <f>IF(ISBLANK('Nomenklatur komplett'!S44),"-",'Nomenklatur komplett'!S44)</f>
        <v>10190000</v>
      </c>
      <c r="B44" s="18" t="str">
        <f>IF(ISBLANK('Nomenklatur komplett'!T44),"-",'Nomenklatur komplett'!T44)</f>
        <v>Sonderpädagogik: Vorschule / Kindergarten + Primarstufe (HarmoS 1-8)</v>
      </c>
      <c r="C44" s="115">
        <f>IF(OR(ISBLANK('Nomenklatur komplett'!U44),'Nomenklatur komplett'!U44="."),"-",'Nomenklatur komplett'!U44)</f>
        <v>12</v>
      </c>
      <c r="D44" s="115">
        <f>IF(OR(ISBLANK('Nomenklatur komplett'!V44),'Nomenklatur komplett'!V44="."),"-",'Nomenklatur komplett'!V44)</f>
        <v>42</v>
      </c>
    </row>
    <row r="45" spans="1:4" x14ac:dyDescent="0.2">
      <c r="A45" s="17">
        <f>IF(ISBLANK('Nomenklatur komplett'!S45),"-",'Nomenklatur komplett'!S45)</f>
        <v>10090000</v>
      </c>
      <c r="B45" s="18" t="str">
        <f>IF(ISBLANK('Nomenklatur komplett'!T45),"-",'Nomenklatur komplett'!T45)</f>
        <v>Sonderpädagogik: alle Stufen (obligatorische Schule)</v>
      </c>
      <c r="C45" s="115">
        <f>IF(OR(ISBLANK('Nomenklatur komplett'!U45),'Nomenklatur komplett'!U45="."),"-",'Nomenklatur komplett'!U45)</f>
        <v>12</v>
      </c>
      <c r="D45" s="115">
        <f>IF(OR(ISBLANK('Nomenklatur komplett'!V45),'Nomenklatur komplett'!V45="."),"-",'Nomenklatur komplett'!V45)</f>
        <v>42</v>
      </c>
    </row>
    <row r="46" spans="1:4" x14ac:dyDescent="0.2">
      <c r="A46" s="17" t="str">
        <f>IF(ISBLANK('Nomenklatur komplett'!S46),"-",'Nomenklatur komplett'!S46)</f>
        <v>-</v>
      </c>
      <c r="B46" s="18" t="str">
        <f>IF(ISBLANK('Nomenklatur komplett'!T46),"-",'Nomenklatur komplett'!T46)</f>
        <v>-</v>
      </c>
      <c r="C46" s="115" t="str">
        <f>IF(OR(ISBLANK('Nomenklatur komplett'!U46),'Nomenklatur komplett'!U46="."),"-",'Nomenklatur komplett'!U46)</f>
        <v>-</v>
      </c>
      <c r="D46" s="115" t="str">
        <f>IF(OR(ISBLANK('Nomenklatur komplett'!V46),'Nomenklatur komplett'!V46="."),"-",'Nomenklatur komplett'!V46)</f>
        <v>-</v>
      </c>
    </row>
    <row r="47" spans="1:4" x14ac:dyDescent="0.2">
      <c r="A47" s="17" t="str">
        <f>IF(ISBLANK('Nomenklatur komplett'!S47),"-",'Nomenklatur komplett'!S47)</f>
        <v>-</v>
      </c>
      <c r="B47" s="18" t="str">
        <f>IF(ISBLANK('Nomenklatur komplett'!T47),"-",'Nomenklatur komplett'!T47)</f>
        <v>-</v>
      </c>
      <c r="C47" s="115" t="str">
        <f>IF(OR(ISBLANK('Nomenklatur komplett'!U47),'Nomenklatur komplett'!U47="."),"-",'Nomenklatur komplett'!U47)</f>
        <v>-</v>
      </c>
      <c r="D47" s="115" t="str">
        <f>IF(OR(ISBLANK('Nomenklatur komplett'!V47),'Nomenklatur komplett'!V47="."),"-",'Nomenklatur komplett'!V47)</f>
        <v>-</v>
      </c>
    </row>
    <row r="48" spans="1:4" x14ac:dyDescent="0.2">
      <c r="A48" s="17" t="str">
        <f>IF(ISBLANK('Nomenklatur komplett'!S48),"-",'Nomenklatur komplett'!S48)</f>
        <v>-</v>
      </c>
      <c r="B48" s="18" t="str">
        <f>IF(ISBLANK('Nomenklatur komplett'!T48),"-",'Nomenklatur komplett'!T48)</f>
        <v>-</v>
      </c>
      <c r="C48" s="115" t="str">
        <f>IF(OR(ISBLANK('Nomenklatur komplett'!U48),'Nomenklatur komplett'!U48="."),"-",'Nomenklatur komplett'!U48)</f>
        <v>-</v>
      </c>
      <c r="D48" s="115" t="str">
        <f>IF(OR(ISBLANK('Nomenklatur komplett'!V48),'Nomenklatur komplett'!V48="."),"-",'Nomenklatur komplett'!V48)</f>
        <v>-</v>
      </c>
    </row>
    <row r="49" spans="1:4" x14ac:dyDescent="0.2">
      <c r="A49" s="17" t="str">
        <f>IF(ISBLANK('Nomenklatur komplett'!S49),"-",'Nomenklatur komplett'!S49)</f>
        <v>-</v>
      </c>
      <c r="B49" s="18" t="str">
        <f>IF(ISBLANK('Nomenklatur komplett'!T49),"-",'Nomenklatur komplett'!T49)</f>
        <v>-</v>
      </c>
      <c r="C49" s="115" t="str">
        <f>IF(OR(ISBLANK('Nomenklatur komplett'!U49),'Nomenklatur komplett'!U49="."),"-",'Nomenklatur komplett'!U49)</f>
        <v>-</v>
      </c>
      <c r="D49" s="115" t="str">
        <f>IF(OR(ISBLANK('Nomenklatur komplett'!V49),'Nomenklatur komplett'!V49="."),"-",'Nomenklatur komplett'!V49)</f>
        <v>-</v>
      </c>
    </row>
    <row r="50" spans="1:4" x14ac:dyDescent="0.2">
      <c r="A50" s="17" t="str">
        <f>IF(ISBLANK('Nomenklatur komplett'!S50),"-",'Nomenklatur komplett'!S50)</f>
        <v>-</v>
      </c>
      <c r="B50" s="18" t="str">
        <f>IF(ISBLANK('Nomenklatur komplett'!T50),"-",'Nomenklatur komplett'!T50)</f>
        <v>-</v>
      </c>
      <c r="C50" s="115" t="str">
        <f>IF(OR(ISBLANK('Nomenklatur komplett'!U50),'Nomenklatur komplett'!U50="."),"-",'Nomenklatur komplett'!U50)</f>
        <v>-</v>
      </c>
      <c r="D50" s="115" t="str">
        <f>IF(OR(ISBLANK('Nomenklatur komplett'!V50),'Nomenklatur komplett'!V50="."),"-",'Nomenklatur komplett'!V50)</f>
        <v>-</v>
      </c>
    </row>
    <row r="51" spans="1:4" x14ac:dyDescent="0.2">
      <c r="A51" s="17" t="str">
        <f>IF(ISBLANK('Nomenklatur komplett'!S51),"-",'Nomenklatur komplett'!S51)</f>
        <v>-</v>
      </c>
      <c r="B51" s="18" t="str">
        <f>IF(ISBLANK('Nomenklatur komplett'!T51),"-",'Nomenklatur komplett'!T51)</f>
        <v>-</v>
      </c>
      <c r="C51" s="115" t="str">
        <f>IF(OR(ISBLANK('Nomenklatur komplett'!U51),'Nomenklatur komplett'!U51="."),"-",'Nomenklatur komplett'!U51)</f>
        <v>-</v>
      </c>
      <c r="D51" s="115" t="str">
        <f>IF(OR(ISBLANK('Nomenklatur komplett'!V51),'Nomenklatur komplett'!V51="."),"-",'Nomenklatur komplett'!V51)</f>
        <v>-</v>
      </c>
    </row>
    <row r="52" spans="1:4" x14ac:dyDescent="0.2">
      <c r="A52" s="17" t="str">
        <f>IF(ISBLANK('Nomenklatur komplett'!S52),"-",'Nomenklatur komplett'!S52)</f>
        <v>-</v>
      </c>
      <c r="B52" s="18" t="str">
        <f>IF(ISBLANK('Nomenklatur komplett'!T52),"-",'Nomenklatur komplett'!T52)</f>
        <v>-</v>
      </c>
      <c r="C52" s="115" t="str">
        <f>IF(OR(ISBLANK('Nomenklatur komplett'!U52),'Nomenklatur komplett'!U52="."),"-",'Nomenklatur komplett'!U52)</f>
        <v>-</v>
      </c>
      <c r="D52" s="115" t="str">
        <f>IF(OR(ISBLANK('Nomenklatur komplett'!V52),'Nomenklatur komplett'!V52="."),"-",'Nomenklatur komplett'!V52)</f>
        <v>-</v>
      </c>
    </row>
    <row r="53" spans="1:4" x14ac:dyDescent="0.2">
      <c r="A53" s="17" t="str">
        <f>IF(ISBLANK('Nomenklatur komplett'!S53),"-",'Nomenklatur komplett'!S53)</f>
        <v>-</v>
      </c>
      <c r="B53" s="18" t="str">
        <f>IF(ISBLANK('Nomenklatur komplett'!T53),"-",'Nomenklatur komplett'!T53)</f>
        <v>-</v>
      </c>
      <c r="C53" s="115" t="str">
        <f>IF(OR(ISBLANK('Nomenklatur komplett'!U53),'Nomenklatur komplett'!U53="."),"-",'Nomenklatur komplett'!U53)</f>
        <v>-</v>
      </c>
      <c r="D53" s="115" t="str">
        <f>IF(OR(ISBLANK('Nomenklatur komplett'!V53),'Nomenklatur komplett'!V53="."),"-",'Nomenklatur komplett'!V53)</f>
        <v>-</v>
      </c>
    </row>
    <row r="54" spans="1:4" x14ac:dyDescent="0.2">
      <c r="A54" s="17" t="str">
        <f>IF(ISBLANK('Nomenklatur komplett'!S54),"-",'Nomenklatur komplett'!S54)</f>
        <v>-</v>
      </c>
      <c r="B54" s="18" t="str">
        <f>IF(ISBLANK('Nomenklatur komplett'!T54),"-",'Nomenklatur komplett'!T54)</f>
        <v>-</v>
      </c>
      <c r="C54" s="115" t="str">
        <f>IF(OR(ISBLANK('Nomenklatur komplett'!U54),'Nomenklatur komplett'!U54="."),"-",'Nomenklatur komplett'!U54)</f>
        <v>-</v>
      </c>
      <c r="D54" s="115" t="str">
        <f>IF(OR(ISBLANK('Nomenklatur komplett'!V54),'Nomenklatur komplett'!V54="."),"-",'Nomenklatur komplett'!V54)</f>
        <v>-</v>
      </c>
    </row>
    <row r="55" spans="1:4" x14ac:dyDescent="0.2">
      <c r="A55" s="17" t="str">
        <f>IF(ISBLANK('Nomenklatur komplett'!S55),"-",'Nomenklatur komplett'!S55)</f>
        <v>-</v>
      </c>
      <c r="B55" s="18" t="str">
        <f>IF(ISBLANK('Nomenklatur komplett'!T55),"-",'Nomenklatur komplett'!T55)</f>
        <v>-</v>
      </c>
      <c r="C55" s="115" t="str">
        <f>IF(OR(ISBLANK('Nomenklatur komplett'!U55),'Nomenklatur komplett'!U55="."),"-",'Nomenklatur komplett'!U55)</f>
        <v>-</v>
      </c>
      <c r="D55" s="115" t="str">
        <f>IF(OR(ISBLANK('Nomenklatur komplett'!V55),'Nomenklatur komplett'!V55="."),"-",'Nomenklatur komplett'!V55)</f>
        <v>-</v>
      </c>
    </row>
    <row r="56" spans="1:4" x14ac:dyDescent="0.2">
      <c r="A56" s="17" t="str">
        <f>IF(ISBLANK('Nomenklatur komplett'!S56),"-",'Nomenklatur komplett'!S56)</f>
        <v>-</v>
      </c>
      <c r="B56" s="18" t="str">
        <f>IF(ISBLANK('Nomenklatur komplett'!T56),"-",'Nomenklatur komplett'!T56)</f>
        <v>-</v>
      </c>
      <c r="C56" s="115" t="str">
        <f>IF(OR(ISBLANK('Nomenklatur komplett'!U56),'Nomenklatur komplett'!U56="."),"-",'Nomenklatur komplett'!U56)</f>
        <v>-</v>
      </c>
      <c r="D56" s="115" t="str">
        <f>IF(OR(ISBLANK('Nomenklatur komplett'!V56),'Nomenklatur komplett'!V56="."),"-",'Nomenklatur komplett'!V56)</f>
        <v>-</v>
      </c>
    </row>
    <row r="57" spans="1:4" x14ac:dyDescent="0.2">
      <c r="A57" s="17" t="str">
        <f>IF(ISBLANK('Nomenklatur komplett'!S57),"-",'Nomenklatur komplett'!S57)</f>
        <v>-</v>
      </c>
      <c r="B57" s="18" t="str">
        <f>IF(ISBLANK('Nomenklatur komplett'!T57),"-",'Nomenklatur komplett'!T57)</f>
        <v>-</v>
      </c>
      <c r="C57" s="115" t="str">
        <f>IF(OR(ISBLANK('Nomenklatur komplett'!U57),'Nomenklatur komplett'!U57="."),"-",'Nomenklatur komplett'!U57)</f>
        <v>-</v>
      </c>
      <c r="D57" s="115" t="str">
        <f>IF(OR(ISBLANK('Nomenklatur komplett'!V57),'Nomenklatur komplett'!V57="."),"-",'Nomenklatur komplett'!V57)</f>
        <v>-</v>
      </c>
    </row>
    <row r="58" spans="1:4" x14ac:dyDescent="0.2">
      <c r="A58" s="17" t="str">
        <f>IF(ISBLANK('Nomenklatur komplett'!S58),"-",'Nomenklatur komplett'!S58)</f>
        <v>-</v>
      </c>
      <c r="B58" s="18" t="str">
        <f>IF(ISBLANK('Nomenklatur komplett'!T58),"-",'Nomenklatur komplett'!T58)</f>
        <v>-</v>
      </c>
      <c r="C58" s="115" t="str">
        <f>IF(OR(ISBLANK('Nomenklatur komplett'!U58),'Nomenklatur komplett'!U58="."),"-",'Nomenklatur komplett'!U58)</f>
        <v>-</v>
      </c>
      <c r="D58" s="115" t="str">
        <f>IF(OR(ISBLANK('Nomenklatur komplett'!V58),'Nomenklatur komplett'!V58="."),"-",'Nomenklatur komplett'!V58)</f>
        <v>-</v>
      </c>
    </row>
    <row r="59" spans="1:4" x14ac:dyDescent="0.2">
      <c r="A59" s="17" t="str">
        <f>IF(ISBLANK('Nomenklatur komplett'!S59),"-",'Nomenklatur komplett'!S59)</f>
        <v>-</v>
      </c>
      <c r="B59" s="18" t="str">
        <f>IF(ISBLANK('Nomenklatur komplett'!T59),"-",'Nomenklatur komplett'!T59)</f>
        <v>-</v>
      </c>
      <c r="C59" s="115" t="str">
        <f>IF(OR(ISBLANK('Nomenklatur komplett'!U59),'Nomenklatur komplett'!U59="."),"-",'Nomenklatur komplett'!U59)</f>
        <v>-</v>
      </c>
      <c r="D59" s="115" t="str">
        <f>IF(OR(ISBLANK('Nomenklatur komplett'!V59),'Nomenklatur komplett'!V59="."),"-",'Nomenklatur komplett'!V59)</f>
        <v>-</v>
      </c>
    </row>
    <row r="60" spans="1:4" x14ac:dyDescent="0.2">
      <c r="A60" s="17" t="str">
        <f>IF(ISBLANK('Nomenklatur komplett'!S60),"-",'Nomenklatur komplett'!S60)</f>
        <v>-</v>
      </c>
      <c r="B60" s="18" t="str">
        <f>IF(ISBLANK('Nomenklatur komplett'!T60),"-",'Nomenklatur komplett'!T60)</f>
        <v>-</v>
      </c>
      <c r="C60" s="115" t="str">
        <f>IF(OR(ISBLANK('Nomenklatur komplett'!U60),'Nomenklatur komplett'!U60="."),"-",'Nomenklatur komplett'!U60)</f>
        <v>-</v>
      </c>
      <c r="D60" s="115" t="str">
        <f>IF(OR(ISBLANK('Nomenklatur komplett'!V60),'Nomenklatur komplett'!V60="."),"-",'Nomenklatur komplett'!V60)</f>
        <v>-</v>
      </c>
    </row>
    <row r="61" spans="1:4" x14ac:dyDescent="0.2">
      <c r="A61" s="17" t="str">
        <f>IF(ISBLANK('Nomenklatur komplett'!S61),"-",'Nomenklatur komplett'!S61)</f>
        <v>-</v>
      </c>
      <c r="B61" s="18" t="str">
        <f>IF(ISBLANK('Nomenklatur komplett'!T61),"-",'Nomenklatur komplett'!T61)</f>
        <v>-</v>
      </c>
      <c r="C61" s="115" t="str">
        <f>IF(OR(ISBLANK('Nomenklatur komplett'!U61),'Nomenklatur komplett'!U61="."),"-",'Nomenklatur komplett'!U61)</f>
        <v>-</v>
      </c>
      <c r="D61" s="115" t="str">
        <f>IF(OR(ISBLANK('Nomenklatur komplett'!V61),'Nomenklatur komplett'!V61="."),"-",'Nomenklatur komplett'!V61)</f>
        <v>-</v>
      </c>
    </row>
    <row r="62" spans="1:4" x14ac:dyDescent="0.2">
      <c r="A62" s="17" t="str">
        <f>IF(ISBLANK('Nomenklatur komplett'!S62),"-",'Nomenklatur komplett'!S62)</f>
        <v>-</v>
      </c>
      <c r="B62" s="18" t="str">
        <f>IF(ISBLANK('Nomenklatur komplett'!T62),"-",'Nomenklatur komplett'!T62)</f>
        <v>-</v>
      </c>
      <c r="C62" s="115" t="str">
        <f>IF(OR(ISBLANK('Nomenklatur komplett'!U62),'Nomenklatur komplett'!U62="."),"-",'Nomenklatur komplett'!U62)</f>
        <v>-</v>
      </c>
      <c r="D62" s="115" t="str">
        <f>IF(OR(ISBLANK('Nomenklatur komplett'!V62),'Nomenklatur komplett'!V62="."),"-",'Nomenklatur komplett'!V62)</f>
        <v>-</v>
      </c>
    </row>
    <row r="63" spans="1:4" x14ac:dyDescent="0.2">
      <c r="A63" s="17" t="str">
        <f>IF(ISBLANK('Nomenklatur komplett'!S63),"-",'Nomenklatur komplett'!S63)</f>
        <v>-</v>
      </c>
      <c r="B63" s="18" t="str">
        <f>IF(ISBLANK('Nomenklatur komplett'!T63),"-",'Nomenklatur komplett'!T63)</f>
        <v>-</v>
      </c>
      <c r="C63" s="115" t="str">
        <f>IF(OR(ISBLANK('Nomenklatur komplett'!U63),'Nomenklatur komplett'!U63="."),"-",'Nomenklatur komplett'!U63)</f>
        <v>-</v>
      </c>
      <c r="D63" s="115" t="str">
        <f>IF(OR(ISBLANK('Nomenklatur komplett'!V63),'Nomenklatur komplett'!V63="."),"-",'Nomenklatur komplett'!V63)</f>
        <v>-</v>
      </c>
    </row>
    <row r="64" spans="1:4" x14ac:dyDescent="0.2">
      <c r="A64" s="17" t="str">
        <f>IF(ISBLANK('Nomenklatur komplett'!S64),"-",'Nomenklatur komplett'!S64)</f>
        <v>-</v>
      </c>
      <c r="B64" s="18" t="str">
        <f>IF(ISBLANK('Nomenklatur komplett'!T64),"-",'Nomenklatur komplett'!T64)</f>
        <v>-</v>
      </c>
      <c r="C64" s="115" t="str">
        <f>IF(OR(ISBLANK('Nomenklatur komplett'!U64),'Nomenklatur komplett'!U64="."),"-",'Nomenklatur komplett'!U64)</f>
        <v>-</v>
      </c>
      <c r="D64" s="115" t="str">
        <f>IF(OR(ISBLANK('Nomenklatur komplett'!V64),'Nomenklatur komplett'!V64="."),"-",'Nomenklatur komplett'!V64)</f>
        <v>-</v>
      </c>
    </row>
    <row r="65" spans="1:4" x14ac:dyDescent="0.2">
      <c r="A65" s="17" t="str">
        <f>IF(ISBLANK('Nomenklatur komplett'!S65),"-",'Nomenklatur komplett'!S65)</f>
        <v>-</v>
      </c>
      <c r="B65" s="18" t="str">
        <f>IF(ISBLANK('Nomenklatur komplett'!T65),"-",'Nomenklatur komplett'!T65)</f>
        <v>-</v>
      </c>
      <c r="C65" s="115" t="str">
        <f>IF(OR(ISBLANK('Nomenklatur komplett'!U65),'Nomenklatur komplett'!U65="."),"-",'Nomenklatur komplett'!U65)</f>
        <v>-</v>
      </c>
      <c r="D65" s="115" t="str">
        <f>IF(OR(ISBLANK('Nomenklatur komplett'!V65),'Nomenklatur komplett'!V65="."),"-",'Nomenklatur komplett'!V65)</f>
        <v>-</v>
      </c>
    </row>
    <row r="66" spans="1:4" x14ac:dyDescent="0.2">
      <c r="A66" s="17" t="str">
        <f>IF(ISBLANK('Nomenklatur komplett'!S66),"-",'Nomenklatur komplett'!S66)</f>
        <v>-</v>
      </c>
      <c r="B66" s="18" t="str">
        <f>IF(ISBLANK('Nomenklatur komplett'!T66),"-",'Nomenklatur komplett'!T66)</f>
        <v>-</v>
      </c>
      <c r="C66" s="115" t="str">
        <f>IF(OR(ISBLANK('Nomenklatur komplett'!U66),'Nomenklatur komplett'!U66="."),"-",'Nomenklatur komplett'!U66)</f>
        <v>-</v>
      </c>
      <c r="D66" s="115" t="str">
        <f>IF(OR(ISBLANK('Nomenklatur komplett'!V66),'Nomenklatur komplett'!V66="."),"-",'Nomenklatur komplett'!V66)</f>
        <v>-</v>
      </c>
    </row>
    <row r="67" spans="1:4" x14ac:dyDescent="0.2">
      <c r="A67" s="17" t="str">
        <f>IF(ISBLANK('Nomenklatur komplett'!S67),"-",'Nomenklatur komplett'!S67)</f>
        <v>-</v>
      </c>
      <c r="B67" s="18" t="str">
        <f>IF(ISBLANK('Nomenklatur komplett'!T67),"-",'Nomenklatur komplett'!T67)</f>
        <v>-</v>
      </c>
      <c r="C67" s="115" t="str">
        <f>IF(OR(ISBLANK('Nomenklatur komplett'!U67),'Nomenklatur komplett'!U67="."),"-",'Nomenklatur komplett'!U67)</f>
        <v>-</v>
      </c>
      <c r="D67" s="115" t="str">
        <f>IF(OR(ISBLANK('Nomenklatur komplett'!V67),'Nomenklatur komplett'!V67="."),"-",'Nomenklatur komplett'!V67)</f>
        <v>-</v>
      </c>
    </row>
    <row r="68" spans="1:4" x14ac:dyDescent="0.2">
      <c r="A68" s="17" t="str">
        <f>IF(ISBLANK('Nomenklatur komplett'!S68),"-",'Nomenklatur komplett'!S68)</f>
        <v>-</v>
      </c>
      <c r="B68" s="18" t="str">
        <f>IF(ISBLANK('Nomenklatur komplett'!T68),"-",'Nomenklatur komplett'!T68)</f>
        <v>-</v>
      </c>
      <c r="C68" s="115" t="str">
        <f>IF(OR(ISBLANK('Nomenklatur komplett'!U68),'Nomenklatur komplett'!U68="."),"-",'Nomenklatur komplett'!U68)</f>
        <v>-</v>
      </c>
      <c r="D68" s="115" t="str">
        <f>IF(OR(ISBLANK('Nomenklatur komplett'!V68),'Nomenklatur komplett'!V68="."),"-",'Nomenklatur komplett'!V68)</f>
        <v>-</v>
      </c>
    </row>
    <row r="69" spans="1:4" x14ac:dyDescent="0.2">
      <c r="A69" s="17" t="str">
        <f>IF(ISBLANK('Nomenklatur komplett'!S69),"-",'Nomenklatur komplett'!S69)</f>
        <v>-</v>
      </c>
      <c r="B69" s="18" t="str">
        <f>IF(ISBLANK('Nomenklatur komplett'!T69),"-",'Nomenklatur komplett'!T69)</f>
        <v>-</v>
      </c>
      <c r="C69" s="115" t="str">
        <f>IF(OR(ISBLANK('Nomenklatur komplett'!U69),'Nomenklatur komplett'!U69="."),"-",'Nomenklatur komplett'!U69)</f>
        <v>-</v>
      </c>
      <c r="D69" s="115" t="str">
        <f>IF(OR(ISBLANK('Nomenklatur komplett'!V69),'Nomenklatur komplett'!V69="."),"-",'Nomenklatur komplett'!V69)</f>
        <v>-</v>
      </c>
    </row>
    <row r="70" spans="1:4" x14ac:dyDescent="0.2">
      <c r="A70" s="17" t="str">
        <f>IF(ISBLANK('Nomenklatur komplett'!S70),"-",'Nomenklatur komplett'!S70)</f>
        <v>-</v>
      </c>
      <c r="B70" s="18" t="str">
        <f>IF(ISBLANK('Nomenklatur komplett'!T70),"-",'Nomenklatur komplett'!T70)</f>
        <v>-</v>
      </c>
      <c r="C70" s="115" t="str">
        <f>IF(OR(ISBLANK('Nomenklatur komplett'!U70),'Nomenklatur komplett'!U70="."),"-",'Nomenklatur komplett'!U70)</f>
        <v>-</v>
      </c>
      <c r="D70" s="115" t="str">
        <f>IF(OR(ISBLANK('Nomenklatur komplett'!V70),'Nomenklatur komplett'!V70="."),"-",'Nomenklatur komplett'!V70)</f>
        <v>-</v>
      </c>
    </row>
    <row r="71" spans="1:4" x14ac:dyDescent="0.2">
      <c r="A71" s="17" t="str">
        <f>IF(ISBLANK('Nomenklatur komplett'!S71),"-",'Nomenklatur komplett'!S71)</f>
        <v>-</v>
      </c>
      <c r="B71" s="18" t="str">
        <f>IF(ISBLANK('Nomenklatur komplett'!T71),"-",'Nomenklatur komplett'!T71)</f>
        <v>-</v>
      </c>
      <c r="C71" s="115" t="str">
        <f>IF(OR(ISBLANK('Nomenklatur komplett'!U71),'Nomenklatur komplett'!U71="."),"-",'Nomenklatur komplett'!U71)</f>
        <v>-</v>
      </c>
      <c r="D71" s="115" t="str">
        <f>IF(OR(ISBLANK('Nomenklatur komplett'!V71),'Nomenklatur komplett'!V71="."),"-",'Nomenklatur komplett'!V71)</f>
        <v>-</v>
      </c>
    </row>
    <row r="72" spans="1:4" x14ac:dyDescent="0.2">
      <c r="A72" s="17" t="str">
        <f>IF(ISBLANK('Nomenklatur komplett'!S72),"-",'Nomenklatur komplett'!S72)</f>
        <v>-</v>
      </c>
      <c r="B72" s="18" t="str">
        <f>IF(ISBLANK('Nomenklatur komplett'!T72),"-",'Nomenklatur komplett'!T72)</f>
        <v>-</v>
      </c>
      <c r="C72" s="115" t="str">
        <f>IF(OR(ISBLANK('Nomenklatur komplett'!U72),'Nomenklatur komplett'!U72="."),"-",'Nomenklatur komplett'!U72)</f>
        <v>-</v>
      </c>
      <c r="D72" s="115" t="str">
        <f>IF(OR(ISBLANK('Nomenklatur komplett'!V72),'Nomenklatur komplett'!V72="."),"-",'Nomenklatur komplett'!V72)</f>
        <v>-</v>
      </c>
    </row>
    <row r="73" spans="1:4" x14ac:dyDescent="0.2">
      <c r="A73" s="17" t="str">
        <f>IF(ISBLANK('Nomenklatur komplett'!S73),"-",'Nomenklatur komplett'!S73)</f>
        <v>-</v>
      </c>
      <c r="B73" s="18" t="str">
        <f>IF(ISBLANK('Nomenklatur komplett'!T73),"-",'Nomenklatur komplett'!T73)</f>
        <v>-</v>
      </c>
      <c r="C73" s="115" t="str">
        <f>IF(OR(ISBLANK('Nomenklatur komplett'!U73),'Nomenklatur komplett'!U73="."),"-",'Nomenklatur komplett'!U73)</f>
        <v>-</v>
      </c>
      <c r="D73" s="115" t="str">
        <f>IF(OR(ISBLANK('Nomenklatur komplett'!V73),'Nomenklatur komplett'!V73="."),"-",'Nomenklatur komplett'!V73)</f>
        <v>-</v>
      </c>
    </row>
    <row r="74" spans="1:4" x14ac:dyDescent="0.2">
      <c r="A74" s="17" t="str">
        <f>IF(ISBLANK('Nomenklatur komplett'!S74),"-",'Nomenklatur komplett'!S74)</f>
        <v>-</v>
      </c>
      <c r="B74" s="18" t="str">
        <f>IF(ISBLANK('Nomenklatur komplett'!T74),"-",'Nomenklatur komplett'!T74)</f>
        <v>-</v>
      </c>
      <c r="C74" s="115" t="str">
        <f>IF(OR(ISBLANK('Nomenklatur komplett'!U74),'Nomenklatur komplett'!U74="."),"-",'Nomenklatur komplett'!U74)</f>
        <v>-</v>
      </c>
      <c r="D74" s="115" t="str">
        <f>IF(OR(ISBLANK('Nomenklatur komplett'!V74),'Nomenklatur komplett'!V74="."),"-",'Nomenklatur komplett'!V74)</f>
        <v>-</v>
      </c>
    </row>
    <row r="75" spans="1:4" x14ac:dyDescent="0.2">
      <c r="A75" s="17" t="str">
        <f>IF(ISBLANK('Nomenklatur komplett'!S75),"-",'Nomenklatur komplett'!S75)</f>
        <v>-</v>
      </c>
      <c r="B75" s="18" t="str">
        <f>IF(ISBLANK('Nomenklatur komplett'!T75),"-",'Nomenklatur komplett'!T75)</f>
        <v>-</v>
      </c>
      <c r="C75" s="115" t="str">
        <f>IF(OR(ISBLANK('Nomenklatur komplett'!U75),'Nomenklatur komplett'!U75="."),"-",'Nomenklatur komplett'!U75)</f>
        <v>-</v>
      </c>
      <c r="D75" s="115" t="str">
        <f>IF(OR(ISBLANK('Nomenklatur komplett'!V75),'Nomenklatur komplett'!V75="."),"-",'Nomenklatur komplett'!V75)</f>
        <v>-</v>
      </c>
    </row>
    <row r="76" spans="1:4" x14ac:dyDescent="0.2">
      <c r="A76" s="17" t="str">
        <f>IF(ISBLANK('Nomenklatur komplett'!S76),"-",'Nomenklatur komplett'!S76)</f>
        <v>-</v>
      </c>
      <c r="B76" s="18" t="str">
        <f>IF(ISBLANK('Nomenklatur komplett'!T76),"-",'Nomenklatur komplett'!T76)</f>
        <v>-</v>
      </c>
      <c r="C76" s="115" t="str">
        <f>IF(OR(ISBLANK('Nomenklatur komplett'!U76),'Nomenklatur komplett'!U76="."),"-",'Nomenklatur komplett'!U76)</f>
        <v>-</v>
      </c>
      <c r="D76" s="115" t="str">
        <f>IF(OR(ISBLANK('Nomenklatur komplett'!V76),'Nomenklatur komplett'!V76="."),"-",'Nomenklatur komplett'!V76)</f>
        <v>-</v>
      </c>
    </row>
    <row r="77" spans="1:4" x14ac:dyDescent="0.2">
      <c r="A77" s="17" t="str">
        <f>IF(ISBLANK('Nomenklatur komplett'!S77),"-",'Nomenklatur komplett'!S77)</f>
        <v>-</v>
      </c>
      <c r="B77" s="18" t="str">
        <f>IF(ISBLANK('Nomenklatur komplett'!T77),"-",'Nomenklatur komplett'!T77)</f>
        <v>-</v>
      </c>
      <c r="C77" s="115" t="str">
        <f>IF(OR(ISBLANK('Nomenklatur komplett'!U77),'Nomenklatur komplett'!U77="."),"-",'Nomenklatur komplett'!U77)</f>
        <v>-</v>
      </c>
      <c r="D77" s="115" t="str">
        <f>IF(OR(ISBLANK('Nomenklatur komplett'!V77),'Nomenklatur komplett'!V77="."),"-",'Nomenklatur komplett'!V77)</f>
        <v>-</v>
      </c>
    </row>
    <row r="78" spans="1:4" x14ac:dyDescent="0.2">
      <c r="A78" s="17" t="str">
        <f>IF(ISBLANK('Nomenklatur komplett'!S78),"-",'Nomenklatur komplett'!S78)</f>
        <v>-</v>
      </c>
      <c r="B78" s="18" t="str">
        <f>IF(ISBLANK('Nomenklatur komplett'!T78),"-",'Nomenklatur komplett'!T78)</f>
        <v>-</v>
      </c>
      <c r="C78" s="115" t="str">
        <f>IF(OR(ISBLANK('Nomenklatur komplett'!U78),'Nomenklatur komplett'!U78="."),"-",'Nomenklatur komplett'!U78)</f>
        <v>-</v>
      </c>
      <c r="D78" s="115" t="str">
        <f>IF(OR(ISBLANK('Nomenklatur komplett'!V78),'Nomenklatur komplett'!V78="."),"-",'Nomenklatur komplett'!V78)</f>
        <v>-</v>
      </c>
    </row>
    <row r="79" spans="1:4" x14ac:dyDescent="0.2">
      <c r="A79" s="17" t="str">
        <f>IF(ISBLANK('Nomenklatur komplett'!S79),"-",'Nomenklatur komplett'!S79)</f>
        <v>-</v>
      </c>
      <c r="B79" s="18" t="str">
        <f>IF(ISBLANK('Nomenklatur komplett'!T79),"-",'Nomenklatur komplett'!T79)</f>
        <v>-</v>
      </c>
      <c r="C79" s="115" t="str">
        <f>IF(OR(ISBLANK('Nomenklatur komplett'!U79),'Nomenklatur komplett'!U79="."),"-",'Nomenklatur komplett'!U79)</f>
        <v>-</v>
      </c>
      <c r="D79" s="115" t="str">
        <f>IF(OR(ISBLANK('Nomenklatur komplett'!V79),'Nomenklatur komplett'!V79="."),"-",'Nomenklatur komplett'!V79)</f>
        <v>-</v>
      </c>
    </row>
    <row r="80" spans="1:4" x14ac:dyDescent="0.2">
      <c r="A80" s="17" t="str">
        <f>IF(ISBLANK('Nomenklatur komplett'!S80),"-",'Nomenklatur komplett'!S80)</f>
        <v>-</v>
      </c>
      <c r="B80" s="18" t="str">
        <f>IF(ISBLANK('Nomenklatur komplett'!T80),"-",'Nomenklatur komplett'!T80)</f>
        <v>-</v>
      </c>
      <c r="C80" s="115" t="str">
        <f>IF(OR(ISBLANK('Nomenklatur komplett'!U80),'Nomenklatur komplett'!U80="."),"-",'Nomenklatur komplett'!U80)</f>
        <v>-</v>
      </c>
      <c r="D80" s="115" t="str">
        <f>IF(OR(ISBLANK('Nomenklatur komplett'!V80),'Nomenklatur komplett'!V80="."),"-",'Nomenklatur komplett'!V80)</f>
        <v>-</v>
      </c>
    </row>
    <row r="81" spans="1:4" x14ac:dyDescent="0.2">
      <c r="A81" s="17" t="str">
        <f>IF(ISBLANK('Nomenklatur komplett'!S81),"-",'Nomenklatur komplett'!S81)</f>
        <v>-</v>
      </c>
      <c r="B81" s="18" t="str">
        <f>IF(ISBLANK('Nomenklatur komplett'!T81),"-",'Nomenklatur komplett'!T81)</f>
        <v>-</v>
      </c>
      <c r="C81" s="115" t="str">
        <f>IF(OR(ISBLANK('Nomenklatur komplett'!U81),'Nomenklatur komplett'!U81="."),"-",'Nomenklatur komplett'!U81)</f>
        <v>-</v>
      </c>
      <c r="D81" s="115" t="str">
        <f>IF(OR(ISBLANK('Nomenklatur komplett'!V81),'Nomenklatur komplett'!V81="."),"-",'Nomenklatur komplett'!V81)</f>
        <v>-</v>
      </c>
    </row>
    <row r="82" spans="1:4" x14ac:dyDescent="0.2">
      <c r="A82" s="17" t="str">
        <f>IF(ISBLANK('Nomenklatur komplett'!S82),"-",'Nomenklatur komplett'!S82)</f>
        <v>-</v>
      </c>
      <c r="B82" s="18" t="str">
        <f>IF(ISBLANK('Nomenklatur komplett'!T82),"-",'Nomenklatur komplett'!T82)</f>
        <v>-</v>
      </c>
      <c r="C82" s="115" t="str">
        <f>IF(OR(ISBLANK('Nomenklatur komplett'!U82),'Nomenklatur komplett'!U82="."),"-",'Nomenklatur komplett'!U82)</f>
        <v>-</v>
      </c>
      <c r="D82" s="115" t="str">
        <f>IF(OR(ISBLANK('Nomenklatur komplett'!V82),'Nomenklatur komplett'!V82="."),"-",'Nomenklatur komplett'!V82)</f>
        <v>-</v>
      </c>
    </row>
    <row r="83" spans="1:4" x14ac:dyDescent="0.2">
      <c r="A83" s="17" t="str">
        <f>IF(ISBLANK('Nomenklatur komplett'!S83),"-",'Nomenklatur komplett'!S83)</f>
        <v>-</v>
      </c>
      <c r="B83" s="18" t="str">
        <f>IF(ISBLANK('Nomenklatur komplett'!T83),"-",'Nomenklatur komplett'!T83)</f>
        <v>-</v>
      </c>
      <c r="C83" s="115" t="str">
        <f>IF(OR(ISBLANK('Nomenklatur komplett'!U83),'Nomenklatur komplett'!U83="."),"-",'Nomenklatur komplett'!U83)</f>
        <v>-</v>
      </c>
      <c r="D83" s="115" t="str">
        <f>IF(OR(ISBLANK('Nomenklatur komplett'!V83),'Nomenklatur komplett'!V83="."),"-",'Nomenklatur komplett'!V83)</f>
        <v>-</v>
      </c>
    </row>
    <row r="84" spans="1:4" x14ac:dyDescent="0.2">
      <c r="A84" s="17" t="str">
        <f>IF(ISBLANK('Nomenklatur komplett'!S84),"-",'Nomenklatur komplett'!S84)</f>
        <v>-</v>
      </c>
      <c r="B84" s="18" t="str">
        <f>IF(ISBLANK('Nomenklatur komplett'!T84),"-",'Nomenklatur komplett'!T84)</f>
        <v>-</v>
      </c>
      <c r="C84" s="115" t="str">
        <f>IF(OR(ISBLANK('Nomenklatur komplett'!U84),'Nomenklatur komplett'!U84="."),"-",'Nomenklatur komplett'!U84)</f>
        <v>-</v>
      </c>
      <c r="D84" s="115" t="str">
        <f>IF(OR(ISBLANK('Nomenklatur komplett'!V84),'Nomenklatur komplett'!V84="."),"-",'Nomenklatur komplett'!V84)</f>
        <v>-</v>
      </c>
    </row>
    <row r="85" spans="1:4" x14ac:dyDescent="0.2">
      <c r="A85" s="17" t="str">
        <f>IF(ISBLANK('Nomenklatur komplett'!S85),"-",'Nomenklatur komplett'!S85)</f>
        <v>-</v>
      </c>
      <c r="B85" s="18" t="str">
        <f>IF(ISBLANK('Nomenklatur komplett'!T85),"-",'Nomenklatur komplett'!T85)</f>
        <v>-</v>
      </c>
      <c r="C85" s="115" t="str">
        <f>IF(OR(ISBLANK('Nomenklatur komplett'!U85),'Nomenklatur komplett'!U85="."),"-",'Nomenklatur komplett'!U85)</f>
        <v>-</v>
      </c>
      <c r="D85" s="115" t="str">
        <f>IF(OR(ISBLANK('Nomenklatur komplett'!V85),'Nomenklatur komplett'!V85="."),"-",'Nomenklatur komplett'!V85)</f>
        <v>-</v>
      </c>
    </row>
    <row r="86" spans="1:4" x14ac:dyDescent="0.2">
      <c r="A86" s="17" t="str">
        <f>IF(ISBLANK('Nomenklatur komplett'!S86),"-",'Nomenklatur komplett'!S86)</f>
        <v>-</v>
      </c>
      <c r="B86" s="18" t="str">
        <f>IF(ISBLANK('Nomenklatur komplett'!T86),"-",'Nomenklatur komplett'!T86)</f>
        <v>-</v>
      </c>
      <c r="C86" s="115" t="str">
        <f>IF(OR(ISBLANK('Nomenklatur komplett'!U86),'Nomenklatur komplett'!U86="."),"-",'Nomenklatur komplett'!U86)</f>
        <v>-</v>
      </c>
      <c r="D86" s="115" t="str">
        <f>IF(OR(ISBLANK('Nomenklatur komplett'!V86),'Nomenklatur komplett'!V86="."),"-",'Nomenklatur komplett'!V86)</f>
        <v>-</v>
      </c>
    </row>
    <row r="87" spans="1:4" x14ac:dyDescent="0.2">
      <c r="A87" s="17" t="str">
        <f>IF(ISBLANK('Nomenklatur komplett'!S87),"-",'Nomenklatur komplett'!S87)</f>
        <v>-</v>
      </c>
      <c r="B87" s="18" t="str">
        <f>IF(ISBLANK('Nomenklatur komplett'!T87),"-",'Nomenklatur komplett'!T87)</f>
        <v>-</v>
      </c>
      <c r="C87" s="115" t="str">
        <f>IF(OR(ISBLANK('Nomenklatur komplett'!U87),'Nomenklatur komplett'!U87="."),"-",'Nomenklatur komplett'!U87)</f>
        <v>-</v>
      </c>
      <c r="D87" s="115" t="str">
        <f>IF(OR(ISBLANK('Nomenklatur komplett'!V87),'Nomenklatur komplett'!V87="."),"-",'Nomenklatur komplett'!V87)</f>
        <v>-</v>
      </c>
    </row>
    <row r="88" spans="1:4" x14ac:dyDescent="0.2">
      <c r="A88" s="17" t="str">
        <f>IF(ISBLANK('Nomenklatur komplett'!S88),"-",'Nomenklatur komplett'!S88)</f>
        <v>-</v>
      </c>
      <c r="B88" s="18" t="str">
        <f>IF(ISBLANK('Nomenklatur komplett'!T88),"-",'Nomenklatur komplett'!T88)</f>
        <v>-</v>
      </c>
      <c r="C88" s="115" t="str">
        <f>IF(OR(ISBLANK('Nomenklatur komplett'!U88),'Nomenklatur komplett'!U88="."),"-",'Nomenklatur komplett'!U88)</f>
        <v>-</v>
      </c>
      <c r="D88" s="115" t="str">
        <f>IF(OR(ISBLANK('Nomenklatur komplett'!V88),'Nomenklatur komplett'!V88="."),"-",'Nomenklatur komplett'!V88)</f>
        <v>-</v>
      </c>
    </row>
    <row r="89" spans="1:4" x14ac:dyDescent="0.2">
      <c r="A89" s="17" t="str">
        <f>IF(ISBLANK('Nomenklatur komplett'!S89),"-",'Nomenklatur komplett'!S89)</f>
        <v>-</v>
      </c>
      <c r="B89" s="18" t="str">
        <f>IF(ISBLANK('Nomenklatur komplett'!T89),"-",'Nomenklatur komplett'!T89)</f>
        <v>-</v>
      </c>
      <c r="C89" s="115" t="str">
        <f>IF(OR(ISBLANK('Nomenklatur komplett'!U89),'Nomenklatur komplett'!U89="."),"-",'Nomenklatur komplett'!U89)</f>
        <v>-</v>
      </c>
      <c r="D89" s="115" t="str">
        <f>IF(OR(ISBLANK('Nomenklatur komplett'!V89),'Nomenklatur komplett'!V89="."),"-",'Nomenklatur komplett'!V89)</f>
        <v>-</v>
      </c>
    </row>
    <row r="90" spans="1:4" x14ac:dyDescent="0.2">
      <c r="A90" s="17" t="str">
        <f>IF(ISBLANK('Nomenklatur komplett'!S90),"-",'Nomenklatur komplett'!S90)</f>
        <v>-</v>
      </c>
      <c r="B90" s="18" t="str">
        <f>IF(ISBLANK('Nomenklatur komplett'!T90),"-",'Nomenklatur komplett'!T90)</f>
        <v>-</v>
      </c>
      <c r="C90" s="115" t="str">
        <f>IF(OR(ISBLANK('Nomenklatur komplett'!U90),'Nomenklatur komplett'!U90="."),"-",'Nomenklatur komplett'!U90)</f>
        <v>-</v>
      </c>
      <c r="D90" s="115" t="str">
        <f>IF(OR(ISBLANK('Nomenklatur komplett'!V90),'Nomenklatur komplett'!V90="."),"-",'Nomenklatur komplett'!V90)</f>
        <v>-</v>
      </c>
    </row>
    <row r="91" spans="1:4" x14ac:dyDescent="0.2">
      <c r="A91" s="17" t="str">
        <f>IF(ISBLANK('Nomenklatur komplett'!S91),"-",'Nomenklatur komplett'!S91)</f>
        <v>-</v>
      </c>
      <c r="B91" s="18" t="str">
        <f>IF(ISBLANK('Nomenklatur komplett'!T91),"-",'Nomenklatur komplett'!T91)</f>
        <v>-</v>
      </c>
      <c r="C91" s="115" t="str">
        <f>IF(OR(ISBLANK('Nomenklatur komplett'!U91),'Nomenklatur komplett'!U91="."),"-",'Nomenklatur komplett'!U91)</f>
        <v>-</v>
      </c>
      <c r="D91" s="115" t="str">
        <f>IF(OR(ISBLANK('Nomenklatur komplett'!V91),'Nomenklatur komplett'!V91="."),"-",'Nomenklatur komplett'!V91)</f>
        <v>-</v>
      </c>
    </row>
    <row r="92" spans="1:4" x14ac:dyDescent="0.2">
      <c r="A92" s="17" t="str">
        <f>IF(ISBLANK('Nomenklatur komplett'!S92),"-",'Nomenklatur komplett'!S92)</f>
        <v>-</v>
      </c>
      <c r="B92" s="18" t="str">
        <f>IF(ISBLANK('Nomenklatur komplett'!T92),"-",'Nomenklatur komplett'!T92)</f>
        <v>-</v>
      </c>
      <c r="C92" s="115" t="str">
        <f>IF(OR(ISBLANK('Nomenklatur komplett'!U92),'Nomenklatur komplett'!U92="."),"-",'Nomenklatur komplett'!U92)</f>
        <v>-</v>
      </c>
      <c r="D92" s="115" t="str">
        <f>IF(OR(ISBLANK('Nomenklatur komplett'!V92),'Nomenklatur komplett'!V92="."),"-",'Nomenklatur komplett'!V92)</f>
        <v>-</v>
      </c>
    </row>
    <row r="93" spans="1:4" x14ac:dyDescent="0.2">
      <c r="A93" s="17" t="str">
        <f>IF(ISBLANK('Nomenklatur komplett'!S93),"-",'Nomenklatur komplett'!S93)</f>
        <v>-</v>
      </c>
      <c r="B93" s="18" t="str">
        <f>IF(ISBLANK('Nomenklatur komplett'!T93),"-",'Nomenklatur komplett'!T93)</f>
        <v>-</v>
      </c>
      <c r="C93" s="115" t="str">
        <f>IF(OR(ISBLANK('Nomenklatur komplett'!U93),'Nomenklatur komplett'!U93="."),"-",'Nomenklatur komplett'!U93)</f>
        <v>-</v>
      </c>
      <c r="D93" s="115" t="str">
        <f>IF(OR(ISBLANK('Nomenklatur komplett'!V93),'Nomenklatur komplett'!V93="."),"-",'Nomenklatur komplett'!V93)</f>
        <v>-</v>
      </c>
    </row>
    <row r="94" spans="1:4" x14ac:dyDescent="0.2">
      <c r="A94" s="17" t="str">
        <f>IF(ISBLANK('Nomenklatur komplett'!S94),"-",'Nomenklatur komplett'!S94)</f>
        <v>-</v>
      </c>
      <c r="B94" s="18" t="str">
        <f>IF(ISBLANK('Nomenklatur komplett'!T94),"-",'Nomenklatur komplett'!T94)</f>
        <v>-</v>
      </c>
      <c r="C94" s="115" t="str">
        <f>IF(OR(ISBLANK('Nomenklatur komplett'!U94),'Nomenklatur komplett'!U94="."),"-",'Nomenklatur komplett'!U94)</f>
        <v>-</v>
      </c>
      <c r="D94" s="115" t="str">
        <f>IF(OR(ISBLANK('Nomenklatur komplett'!V94),'Nomenklatur komplett'!V94="."),"-",'Nomenklatur komplett'!V94)</f>
        <v>-</v>
      </c>
    </row>
    <row r="95" spans="1:4" x14ac:dyDescent="0.2">
      <c r="A95" s="17" t="str">
        <f>IF(ISBLANK('Nomenklatur komplett'!S95),"-",'Nomenklatur komplett'!S95)</f>
        <v>-</v>
      </c>
      <c r="B95" s="18" t="str">
        <f>IF(ISBLANK('Nomenklatur komplett'!T95),"-",'Nomenklatur komplett'!T95)</f>
        <v>-</v>
      </c>
      <c r="C95" s="115" t="str">
        <f>IF(OR(ISBLANK('Nomenklatur komplett'!U95),'Nomenklatur komplett'!U95="."),"-",'Nomenklatur komplett'!U95)</f>
        <v>-</v>
      </c>
      <c r="D95" s="115" t="str">
        <f>IF(OR(ISBLANK('Nomenklatur komplett'!V95),'Nomenklatur komplett'!V95="."),"-",'Nomenklatur komplett'!V95)</f>
        <v>-</v>
      </c>
    </row>
    <row r="96" spans="1:4" x14ac:dyDescent="0.2">
      <c r="A96" s="17" t="str">
        <f>IF(ISBLANK('Nomenklatur komplett'!S96),"-",'Nomenklatur komplett'!S96)</f>
        <v>-</v>
      </c>
      <c r="B96" s="18" t="str">
        <f>IF(ISBLANK('Nomenklatur komplett'!T96),"-",'Nomenklatur komplett'!T96)</f>
        <v>-</v>
      </c>
      <c r="C96" s="115" t="str">
        <f>IF(OR(ISBLANK('Nomenklatur komplett'!U96),'Nomenklatur komplett'!U96="."),"-",'Nomenklatur komplett'!U96)</f>
        <v>-</v>
      </c>
      <c r="D96" s="115" t="str">
        <f>IF(OR(ISBLANK('Nomenklatur komplett'!V96),'Nomenklatur komplett'!V96="."),"-",'Nomenklatur komplett'!V96)</f>
        <v>-</v>
      </c>
    </row>
    <row r="97" spans="1:4" x14ac:dyDescent="0.2">
      <c r="A97" s="17" t="str">
        <f>IF(ISBLANK('Nomenklatur komplett'!S97),"-",'Nomenklatur komplett'!S97)</f>
        <v>-</v>
      </c>
      <c r="B97" s="18" t="str">
        <f>IF(ISBLANK('Nomenklatur komplett'!T97),"-",'Nomenklatur komplett'!T97)</f>
        <v>-</v>
      </c>
      <c r="C97" s="115" t="str">
        <f>IF(OR(ISBLANK('Nomenklatur komplett'!U97),'Nomenklatur komplett'!U97="."),"-",'Nomenklatur komplett'!U97)</f>
        <v>-</v>
      </c>
      <c r="D97" s="115" t="str">
        <f>IF(OR(ISBLANK('Nomenklatur komplett'!V97),'Nomenklatur komplett'!V97="."),"-",'Nomenklatur komplett'!V97)</f>
        <v>-</v>
      </c>
    </row>
    <row r="98" spans="1:4" x14ac:dyDescent="0.2">
      <c r="A98" s="17" t="str">
        <f>IF(ISBLANK('Nomenklatur komplett'!S98),"-",'Nomenklatur komplett'!S98)</f>
        <v>-</v>
      </c>
      <c r="B98" s="18" t="str">
        <f>IF(ISBLANK('Nomenklatur komplett'!T98),"-",'Nomenklatur komplett'!T98)</f>
        <v>-</v>
      </c>
      <c r="C98" s="115" t="str">
        <f>IF(OR(ISBLANK('Nomenklatur komplett'!U98),'Nomenklatur komplett'!U98="."),"-",'Nomenklatur komplett'!U98)</f>
        <v>-</v>
      </c>
      <c r="D98" s="115" t="str">
        <f>IF(OR(ISBLANK('Nomenklatur komplett'!V98),'Nomenklatur komplett'!V98="."),"-",'Nomenklatur komplett'!V98)</f>
        <v>-</v>
      </c>
    </row>
    <row r="99" spans="1:4" x14ac:dyDescent="0.2">
      <c r="A99" s="17" t="str">
        <f>IF(ISBLANK('Nomenklatur komplett'!S99),"-",'Nomenklatur komplett'!S99)</f>
        <v>-</v>
      </c>
      <c r="B99" s="18" t="str">
        <f>IF(ISBLANK('Nomenklatur komplett'!T99),"-",'Nomenklatur komplett'!T99)</f>
        <v>-</v>
      </c>
      <c r="C99" s="115" t="str">
        <f>IF(OR(ISBLANK('Nomenklatur komplett'!U99),'Nomenklatur komplett'!U99="."),"-",'Nomenklatur komplett'!U99)</f>
        <v>-</v>
      </c>
      <c r="D99" s="115" t="str">
        <f>IF(OR(ISBLANK('Nomenklatur komplett'!V99),'Nomenklatur komplett'!V99="."),"-",'Nomenklatur komplett'!V99)</f>
        <v>-</v>
      </c>
    </row>
    <row r="100" spans="1:4" x14ac:dyDescent="0.2">
      <c r="A100" s="17" t="str">
        <f>IF(ISBLANK('Nomenklatur komplett'!S100),"-",'Nomenklatur komplett'!S100)</f>
        <v>-</v>
      </c>
      <c r="B100" s="18" t="str">
        <f>IF(ISBLANK('Nomenklatur komplett'!T100),"-",'Nomenklatur komplett'!T100)</f>
        <v>-</v>
      </c>
      <c r="C100" s="115" t="str">
        <f>IF(OR(ISBLANK('Nomenklatur komplett'!U100),'Nomenklatur komplett'!U100="."),"-",'Nomenklatur komplett'!U100)</f>
        <v>-</v>
      </c>
      <c r="D100" s="115" t="str">
        <f>IF(OR(ISBLANK('Nomenklatur komplett'!V100),'Nomenklatur komplett'!V100="."),"-",'Nomenklatur komplett'!V100)</f>
        <v>-</v>
      </c>
    </row>
    <row r="101" spans="1:4" x14ac:dyDescent="0.2">
      <c r="A101" s="17" t="str">
        <f>IF(ISBLANK('Nomenklatur komplett'!S101),"-",'Nomenklatur komplett'!S101)</f>
        <v>-</v>
      </c>
      <c r="B101" s="18" t="str">
        <f>IF(ISBLANK('Nomenklatur komplett'!T101),"-",'Nomenklatur komplett'!T101)</f>
        <v>-</v>
      </c>
      <c r="C101" s="115" t="str">
        <f>IF(OR(ISBLANK('Nomenklatur komplett'!U101),'Nomenklatur komplett'!U101="."),"-",'Nomenklatur komplett'!U101)</f>
        <v>-</v>
      </c>
      <c r="D101" s="115" t="str">
        <f>IF(OR(ISBLANK('Nomenklatur komplett'!V101),'Nomenklatur komplett'!V101="."),"-",'Nomenklatur komplett'!V101)</f>
        <v>-</v>
      </c>
    </row>
    <row r="102" spans="1:4" x14ac:dyDescent="0.2">
      <c r="A102" s="17" t="str">
        <f>IF(ISBLANK('Nomenklatur komplett'!S102),"-",'Nomenklatur komplett'!S102)</f>
        <v>-</v>
      </c>
      <c r="B102" s="18" t="str">
        <f>IF(ISBLANK('Nomenklatur komplett'!T102),"-",'Nomenklatur komplett'!T102)</f>
        <v>-</v>
      </c>
      <c r="C102" s="115" t="str">
        <f>IF(OR(ISBLANK('Nomenklatur komplett'!U102),'Nomenklatur komplett'!U102="."),"-",'Nomenklatur komplett'!U102)</f>
        <v>-</v>
      </c>
      <c r="D102" s="115" t="str">
        <f>IF(OR(ISBLANK('Nomenklatur komplett'!V102),'Nomenklatur komplett'!V102="."),"-",'Nomenklatur komplett'!V102)</f>
        <v>-</v>
      </c>
    </row>
    <row r="103" spans="1:4" x14ac:dyDescent="0.2">
      <c r="A103" s="17" t="str">
        <f>IF(ISBLANK('Nomenklatur komplett'!S103),"-",'Nomenklatur komplett'!S103)</f>
        <v>-</v>
      </c>
      <c r="B103" s="18" t="str">
        <f>IF(ISBLANK('Nomenklatur komplett'!T103),"-",'Nomenklatur komplett'!T103)</f>
        <v>-</v>
      </c>
      <c r="C103" s="115" t="str">
        <f>IF(OR(ISBLANK('Nomenklatur komplett'!U103),'Nomenklatur komplett'!U103="."),"-",'Nomenklatur komplett'!U103)</f>
        <v>-</v>
      </c>
      <c r="D103" s="115" t="str">
        <f>IF(OR(ISBLANK('Nomenklatur komplett'!V103),'Nomenklatur komplett'!V103="."),"-",'Nomenklatur komplett'!V103)</f>
        <v>-</v>
      </c>
    </row>
    <row r="104" spans="1:4" x14ac:dyDescent="0.2">
      <c r="A104" s="17" t="str">
        <f>IF(ISBLANK('Nomenklatur komplett'!S104),"-",'Nomenklatur komplett'!S104)</f>
        <v>-</v>
      </c>
      <c r="B104" s="18" t="str">
        <f>IF(ISBLANK('Nomenklatur komplett'!T104),"-",'Nomenklatur komplett'!T104)</f>
        <v>-</v>
      </c>
      <c r="C104" s="115" t="str">
        <f>IF(OR(ISBLANK('Nomenklatur komplett'!U104),'Nomenklatur komplett'!U104="."),"-",'Nomenklatur komplett'!U104)</f>
        <v>-</v>
      </c>
      <c r="D104" s="115" t="str">
        <f>IF(OR(ISBLANK('Nomenklatur komplett'!V104),'Nomenklatur komplett'!V104="."),"-",'Nomenklatur komplett'!V104)</f>
        <v>-</v>
      </c>
    </row>
    <row r="105" spans="1:4" x14ac:dyDescent="0.2">
      <c r="A105" s="17" t="str">
        <f>IF(ISBLANK('Nomenklatur komplett'!S105),"-",'Nomenklatur komplett'!S105)</f>
        <v>-</v>
      </c>
      <c r="B105" s="18" t="str">
        <f>IF(ISBLANK('Nomenklatur komplett'!T105),"-",'Nomenklatur komplett'!T105)</f>
        <v>-</v>
      </c>
      <c r="C105" s="115" t="str">
        <f>IF(OR(ISBLANK('Nomenklatur komplett'!U105),'Nomenklatur komplett'!U105="."),"-",'Nomenklatur komplett'!U105)</f>
        <v>-</v>
      </c>
      <c r="D105" s="115" t="str">
        <f>IF(OR(ISBLANK('Nomenklatur komplett'!V105),'Nomenklatur komplett'!V105="."),"-",'Nomenklatur komplett'!V105)</f>
        <v>-</v>
      </c>
    </row>
    <row r="106" spans="1:4" x14ac:dyDescent="0.2">
      <c r="A106" s="17" t="str">
        <f>IF(ISBLANK('Nomenklatur komplett'!S106),"-",'Nomenklatur komplett'!S106)</f>
        <v>-</v>
      </c>
      <c r="B106" s="18" t="str">
        <f>IF(ISBLANK('Nomenklatur komplett'!T106),"-",'Nomenklatur komplett'!T106)</f>
        <v>-</v>
      </c>
      <c r="C106" s="115" t="str">
        <f>IF(OR(ISBLANK('Nomenklatur komplett'!U106),'Nomenklatur komplett'!U106="."),"-",'Nomenklatur komplett'!U106)</f>
        <v>-</v>
      </c>
      <c r="D106" s="115" t="str">
        <f>IF(OR(ISBLANK('Nomenklatur komplett'!V106),'Nomenklatur komplett'!V106="."),"-",'Nomenklatur komplett'!V106)</f>
        <v>-</v>
      </c>
    </row>
    <row r="107" spans="1:4" x14ac:dyDescent="0.2">
      <c r="A107" s="17" t="str">
        <f>IF(ISBLANK('Nomenklatur komplett'!S107),"-",'Nomenklatur komplett'!S107)</f>
        <v>-</v>
      </c>
      <c r="B107" s="18" t="str">
        <f>IF(ISBLANK('Nomenklatur komplett'!T107),"-",'Nomenklatur komplett'!T107)</f>
        <v>-</v>
      </c>
      <c r="C107" s="115" t="str">
        <f>IF(OR(ISBLANK('Nomenklatur komplett'!U107),'Nomenklatur komplett'!U107="."),"-",'Nomenklatur komplett'!U107)</f>
        <v>-</v>
      </c>
      <c r="D107" s="115" t="str">
        <f>IF(OR(ISBLANK('Nomenklatur komplett'!V107),'Nomenklatur komplett'!V107="."),"-",'Nomenklatur komplett'!V107)</f>
        <v>-</v>
      </c>
    </row>
    <row r="108" spans="1:4" x14ac:dyDescent="0.2">
      <c r="A108" s="17" t="str">
        <f>IF(ISBLANK('Nomenklatur komplett'!S108),"-",'Nomenklatur komplett'!S108)</f>
        <v>-</v>
      </c>
      <c r="B108" s="18" t="str">
        <f>IF(ISBLANK('Nomenklatur komplett'!T108),"-",'Nomenklatur komplett'!T108)</f>
        <v>-</v>
      </c>
      <c r="C108" s="115" t="str">
        <f>IF(OR(ISBLANK('Nomenklatur komplett'!U108),'Nomenklatur komplett'!U108="."),"-",'Nomenklatur komplett'!U108)</f>
        <v>-</v>
      </c>
      <c r="D108" s="115" t="str">
        <f>IF(OR(ISBLANK('Nomenklatur komplett'!V108),'Nomenklatur komplett'!V108="."),"-",'Nomenklatur komplett'!V108)</f>
        <v>-</v>
      </c>
    </row>
    <row r="109" spans="1:4" x14ac:dyDescent="0.2">
      <c r="A109" s="17" t="str">
        <f>IF(ISBLANK('Nomenklatur komplett'!S109),"-",'Nomenklatur komplett'!S109)</f>
        <v>-</v>
      </c>
      <c r="B109" s="18" t="str">
        <f>IF(ISBLANK('Nomenklatur komplett'!T109),"-",'Nomenklatur komplett'!T109)</f>
        <v>-</v>
      </c>
      <c r="C109" s="115" t="str">
        <f>IF(OR(ISBLANK('Nomenklatur komplett'!U109),'Nomenklatur komplett'!U109="."),"-",'Nomenklatur komplett'!U109)</f>
        <v>-</v>
      </c>
      <c r="D109" s="115" t="str">
        <f>IF(OR(ISBLANK('Nomenklatur komplett'!V109),'Nomenklatur komplett'!V109="."),"-",'Nomenklatur komplett'!V109)</f>
        <v>-</v>
      </c>
    </row>
    <row r="110" spans="1:4" x14ac:dyDescent="0.2">
      <c r="A110" s="17" t="str">
        <f>IF(ISBLANK('Nomenklatur komplett'!S110),"-",'Nomenklatur komplett'!S110)</f>
        <v>-</v>
      </c>
      <c r="B110" s="18" t="str">
        <f>IF(ISBLANK('Nomenklatur komplett'!T110),"-",'Nomenklatur komplett'!T110)</f>
        <v>-</v>
      </c>
      <c r="C110" s="115" t="str">
        <f>IF(OR(ISBLANK('Nomenklatur komplett'!U110),'Nomenklatur komplett'!U110="."),"-",'Nomenklatur komplett'!U110)</f>
        <v>-</v>
      </c>
      <c r="D110" s="115" t="str">
        <f>IF(OR(ISBLANK('Nomenklatur komplett'!V110),'Nomenklatur komplett'!V110="."),"-",'Nomenklatur komplett'!V110)</f>
        <v>-</v>
      </c>
    </row>
    <row r="111" spans="1:4" x14ac:dyDescent="0.2">
      <c r="A111" s="17" t="str">
        <f>IF(ISBLANK('Nomenklatur komplett'!S111),"-",'Nomenklatur komplett'!S111)</f>
        <v>-</v>
      </c>
      <c r="B111" s="18" t="str">
        <f>IF(ISBLANK('Nomenklatur komplett'!T111),"-",'Nomenklatur komplett'!T111)</f>
        <v>-</v>
      </c>
      <c r="C111" s="115" t="str">
        <f>IF(OR(ISBLANK('Nomenklatur komplett'!U111),'Nomenklatur komplett'!U111="."),"-",'Nomenklatur komplett'!U111)</f>
        <v>-</v>
      </c>
      <c r="D111" s="115" t="str">
        <f>IF(OR(ISBLANK('Nomenklatur komplett'!V111),'Nomenklatur komplett'!V111="."),"-",'Nomenklatur komplett'!V111)</f>
        <v>-</v>
      </c>
    </row>
    <row r="112" spans="1:4" x14ac:dyDescent="0.2">
      <c r="A112" s="17" t="str">
        <f>IF(ISBLANK('Nomenklatur komplett'!S112),"-",'Nomenklatur komplett'!S112)</f>
        <v>-</v>
      </c>
      <c r="B112" s="18" t="str">
        <f>IF(ISBLANK('Nomenklatur komplett'!T112),"-",'Nomenklatur komplett'!T112)</f>
        <v>-</v>
      </c>
      <c r="C112" s="115" t="str">
        <f>IF(OR(ISBLANK('Nomenklatur komplett'!U112),'Nomenklatur komplett'!U112="."),"-",'Nomenklatur komplett'!U112)</f>
        <v>-</v>
      </c>
      <c r="D112" s="115" t="str">
        <f>IF(OR(ISBLANK('Nomenklatur komplett'!V112),'Nomenklatur komplett'!V112="."),"-",'Nomenklatur komplett'!V112)</f>
        <v>-</v>
      </c>
    </row>
    <row r="113" spans="1:4" x14ac:dyDescent="0.2">
      <c r="A113" s="17" t="str">
        <f>IF(ISBLANK('Nomenklatur komplett'!S113),"-",'Nomenklatur komplett'!S113)</f>
        <v>-</v>
      </c>
      <c r="B113" s="18" t="str">
        <f>IF(ISBLANK('Nomenklatur komplett'!T113),"-",'Nomenklatur komplett'!T113)</f>
        <v>-</v>
      </c>
      <c r="C113" s="115" t="str">
        <f>IF(OR(ISBLANK('Nomenklatur komplett'!U113),'Nomenklatur komplett'!U113="."),"-",'Nomenklatur komplett'!U113)</f>
        <v>-</v>
      </c>
      <c r="D113" s="115" t="str">
        <f>IF(OR(ISBLANK('Nomenklatur komplett'!V113),'Nomenklatur komplett'!V113="."),"-",'Nomenklatur komplett'!V113)</f>
        <v>-</v>
      </c>
    </row>
    <row r="114" spans="1:4" x14ac:dyDescent="0.2">
      <c r="A114" s="17" t="str">
        <f>IF(ISBLANK('Nomenklatur komplett'!S114),"-",'Nomenklatur komplett'!S114)</f>
        <v>-</v>
      </c>
      <c r="B114" s="18" t="str">
        <f>IF(ISBLANK('Nomenklatur komplett'!T114),"-",'Nomenklatur komplett'!T114)</f>
        <v>-</v>
      </c>
      <c r="C114" s="115" t="str">
        <f>IF(OR(ISBLANK('Nomenklatur komplett'!U114),'Nomenklatur komplett'!U114="."),"-",'Nomenklatur komplett'!U114)</f>
        <v>-</v>
      </c>
      <c r="D114" s="115" t="str">
        <f>IF(OR(ISBLANK('Nomenklatur komplett'!V114),'Nomenklatur komplett'!V114="."),"-",'Nomenklatur komplett'!V114)</f>
        <v>-</v>
      </c>
    </row>
    <row r="115" spans="1:4" x14ac:dyDescent="0.2">
      <c r="A115" s="17" t="str">
        <f>IF(ISBLANK('Nomenklatur komplett'!S115),"-",'Nomenklatur komplett'!S115)</f>
        <v>-</v>
      </c>
      <c r="B115" s="18" t="str">
        <f>IF(ISBLANK('Nomenklatur komplett'!T115),"-",'Nomenklatur komplett'!T115)</f>
        <v>-</v>
      </c>
      <c r="C115" s="115" t="str">
        <f>IF(OR(ISBLANK('Nomenklatur komplett'!U115),'Nomenklatur komplett'!U115="."),"-",'Nomenklatur komplett'!U115)</f>
        <v>-</v>
      </c>
      <c r="D115" s="115" t="str">
        <f>IF(OR(ISBLANK('Nomenklatur komplett'!V115),'Nomenklatur komplett'!V115="."),"-",'Nomenklatur komplett'!V115)</f>
        <v>-</v>
      </c>
    </row>
    <row r="116" spans="1:4" x14ac:dyDescent="0.2">
      <c r="A116" s="17" t="str">
        <f>IF(ISBLANK('Nomenklatur komplett'!S116),"-",'Nomenklatur komplett'!S116)</f>
        <v>-</v>
      </c>
      <c r="B116" s="18" t="str">
        <f>IF(ISBLANK('Nomenklatur komplett'!T116),"-",'Nomenklatur komplett'!T116)</f>
        <v>-</v>
      </c>
      <c r="C116" s="115" t="str">
        <f>IF(OR(ISBLANK('Nomenklatur komplett'!U116),'Nomenklatur komplett'!U116="."),"-",'Nomenklatur komplett'!U116)</f>
        <v>-</v>
      </c>
      <c r="D116" s="115" t="str">
        <f>IF(OR(ISBLANK('Nomenklatur komplett'!V116),'Nomenklatur komplett'!V116="."),"-",'Nomenklatur komplett'!V116)</f>
        <v>-</v>
      </c>
    </row>
    <row r="117" spans="1:4" x14ac:dyDescent="0.2">
      <c r="A117" s="17" t="str">
        <f>IF(ISBLANK('Nomenklatur komplett'!S117),"-",'Nomenklatur komplett'!S117)</f>
        <v>-</v>
      </c>
      <c r="B117" s="18" t="str">
        <f>IF(ISBLANK('Nomenklatur komplett'!T117),"-",'Nomenklatur komplett'!T117)</f>
        <v>-</v>
      </c>
      <c r="C117" s="115" t="str">
        <f>IF(OR(ISBLANK('Nomenklatur komplett'!U117),'Nomenklatur komplett'!U117="."),"-",'Nomenklatur komplett'!U117)</f>
        <v>-</v>
      </c>
      <c r="D117" s="115" t="str">
        <f>IF(OR(ISBLANK('Nomenklatur komplett'!V117),'Nomenklatur komplett'!V117="."),"-",'Nomenklatur komplett'!V117)</f>
        <v>-</v>
      </c>
    </row>
    <row r="118" spans="1:4" x14ac:dyDescent="0.2">
      <c r="A118" s="17" t="str">
        <f>IF(ISBLANK('Nomenklatur komplett'!S118),"-",'Nomenklatur komplett'!S118)</f>
        <v>-</v>
      </c>
      <c r="B118" s="18" t="str">
        <f>IF(ISBLANK('Nomenklatur komplett'!T118),"-",'Nomenklatur komplett'!T118)</f>
        <v>-</v>
      </c>
      <c r="C118" s="115" t="str">
        <f>IF(OR(ISBLANK('Nomenklatur komplett'!U118),'Nomenklatur komplett'!U118="."),"-",'Nomenklatur komplett'!U118)</f>
        <v>-</v>
      </c>
      <c r="D118" s="115" t="str">
        <f>IF(OR(ISBLANK('Nomenklatur komplett'!V118),'Nomenklatur komplett'!V118="."),"-",'Nomenklatur komplett'!V118)</f>
        <v>-</v>
      </c>
    </row>
    <row r="119" spans="1:4" x14ac:dyDescent="0.2">
      <c r="A119" s="17" t="str">
        <f>IF(ISBLANK('Nomenklatur komplett'!S119),"-",'Nomenklatur komplett'!S119)</f>
        <v>-</v>
      </c>
      <c r="B119" s="18" t="str">
        <f>IF(ISBLANK('Nomenklatur komplett'!T119),"-",'Nomenklatur komplett'!T119)</f>
        <v>-</v>
      </c>
      <c r="C119" s="115" t="str">
        <f>IF(OR(ISBLANK('Nomenklatur komplett'!U119),'Nomenklatur komplett'!U119="."),"-",'Nomenklatur komplett'!U119)</f>
        <v>-</v>
      </c>
      <c r="D119" s="115" t="str">
        <f>IF(OR(ISBLANK('Nomenklatur komplett'!V119),'Nomenklatur komplett'!V119="."),"-",'Nomenklatur komplett'!V119)</f>
        <v>-</v>
      </c>
    </row>
    <row r="120" spans="1:4" x14ac:dyDescent="0.2">
      <c r="A120" s="17" t="str">
        <f>IF(ISBLANK('Nomenklatur komplett'!S120),"-",'Nomenklatur komplett'!S120)</f>
        <v>-</v>
      </c>
      <c r="B120" s="18" t="str">
        <f>IF(ISBLANK('Nomenklatur komplett'!T120),"-",'Nomenklatur komplett'!T120)</f>
        <v>-</v>
      </c>
      <c r="C120" s="115" t="str">
        <f>IF(OR(ISBLANK('Nomenklatur komplett'!U120),'Nomenklatur komplett'!U120="."),"-",'Nomenklatur komplett'!U120)</f>
        <v>-</v>
      </c>
      <c r="D120" s="115" t="str">
        <f>IF(OR(ISBLANK('Nomenklatur komplett'!V120),'Nomenklatur komplett'!V120="."),"-",'Nomenklatur komplett'!V120)</f>
        <v>-</v>
      </c>
    </row>
    <row r="121" spans="1:4" x14ac:dyDescent="0.2">
      <c r="A121" s="17" t="str">
        <f>IF(ISBLANK('Nomenklatur komplett'!S121),"-",'Nomenklatur komplett'!S121)</f>
        <v>-</v>
      </c>
      <c r="B121" s="18" t="str">
        <f>IF(ISBLANK('Nomenklatur komplett'!T121),"-",'Nomenklatur komplett'!T121)</f>
        <v>-</v>
      </c>
      <c r="C121" s="115" t="str">
        <f>IF(OR(ISBLANK('Nomenklatur komplett'!U121),'Nomenklatur komplett'!U121="."),"-",'Nomenklatur komplett'!U121)</f>
        <v>-</v>
      </c>
      <c r="D121" s="115" t="str">
        <f>IF(OR(ISBLANK('Nomenklatur komplett'!V121),'Nomenklatur komplett'!V121="."),"-",'Nomenklatur komplett'!V121)</f>
        <v>-</v>
      </c>
    </row>
    <row r="122" spans="1:4" x14ac:dyDescent="0.2">
      <c r="A122" s="17" t="str">
        <f>IF(ISBLANK('Nomenklatur komplett'!S122),"-",'Nomenklatur komplett'!S122)</f>
        <v>-</v>
      </c>
      <c r="B122" s="18" t="str">
        <f>IF(ISBLANK('Nomenklatur komplett'!T122),"-",'Nomenklatur komplett'!T122)</f>
        <v>-</v>
      </c>
      <c r="C122" s="115" t="str">
        <f>IF(OR(ISBLANK('Nomenklatur komplett'!U122),'Nomenklatur komplett'!U122="."),"-",'Nomenklatur komplett'!U122)</f>
        <v>-</v>
      </c>
      <c r="D122" s="115" t="str">
        <f>IF(OR(ISBLANK('Nomenklatur komplett'!V122),'Nomenklatur komplett'!V122="."),"-",'Nomenklatur komplett'!V122)</f>
        <v>-</v>
      </c>
    </row>
    <row r="123" spans="1:4" x14ac:dyDescent="0.2">
      <c r="A123" s="17" t="str">
        <f>IF(ISBLANK('Nomenklatur komplett'!S123),"-",'Nomenklatur komplett'!S123)</f>
        <v>-</v>
      </c>
      <c r="B123" s="18" t="str">
        <f>IF(ISBLANK('Nomenklatur komplett'!T123),"-",'Nomenklatur komplett'!T123)</f>
        <v>-</v>
      </c>
      <c r="C123" s="115" t="str">
        <f>IF(OR(ISBLANK('Nomenklatur komplett'!U123),'Nomenklatur komplett'!U123="."),"-",'Nomenklatur komplett'!U123)</f>
        <v>-</v>
      </c>
      <c r="D123" s="115" t="str">
        <f>IF(OR(ISBLANK('Nomenklatur komplett'!V123),'Nomenklatur komplett'!V123="."),"-",'Nomenklatur komplett'!V123)</f>
        <v>-</v>
      </c>
    </row>
    <row r="124" spans="1:4" x14ac:dyDescent="0.2">
      <c r="A124" s="17" t="str">
        <f>IF(ISBLANK('Nomenklatur komplett'!S124),"-",'Nomenklatur komplett'!S124)</f>
        <v>-</v>
      </c>
      <c r="B124" s="18" t="str">
        <f>IF(ISBLANK('Nomenklatur komplett'!T124),"-",'Nomenklatur komplett'!T124)</f>
        <v>-</v>
      </c>
      <c r="C124" s="115" t="str">
        <f>IF(OR(ISBLANK('Nomenklatur komplett'!U124),'Nomenklatur komplett'!U124="."),"-",'Nomenklatur komplett'!U124)</f>
        <v>-</v>
      </c>
      <c r="D124" s="115" t="str">
        <f>IF(OR(ISBLANK('Nomenklatur komplett'!V124),'Nomenklatur komplett'!V124="."),"-",'Nomenklatur komplett'!V124)</f>
        <v>-</v>
      </c>
    </row>
    <row r="125" spans="1:4" x14ac:dyDescent="0.2">
      <c r="A125" s="17" t="str">
        <f>IF(ISBLANK('Nomenklatur komplett'!S125),"-",'Nomenklatur komplett'!S125)</f>
        <v>-</v>
      </c>
      <c r="B125" s="18" t="str">
        <f>IF(ISBLANK('Nomenklatur komplett'!T125),"-",'Nomenklatur komplett'!T125)</f>
        <v>-</v>
      </c>
      <c r="C125" s="115" t="str">
        <f>IF(OR(ISBLANK('Nomenklatur komplett'!U125),'Nomenklatur komplett'!U125="."),"-",'Nomenklatur komplett'!U125)</f>
        <v>-</v>
      </c>
      <c r="D125" s="115" t="str">
        <f>IF(OR(ISBLANK('Nomenklatur komplett'!V125),'Nomenklatur komplett'!V125="."),"-",'Nomenklatur komplett'!V125)</f>
        <v>-</v>
      </c>
    </row>
    <row r="126" spans="1:4" x14ac:dyDescent="0.2">
      <c r="A126" s="17" t="str">
        <f>IF(ISBLANK('Nomenklatur komplett'!S126),"-",'Nomenklatur komplett'!S126)</f>
        <v>-</v>
      </c>
      <c r="B126" s="18" t="str">
        <f>IF(ISBLANK('Nomenklatur komplett'!T126),"-",'Nomenklatur komplett'!T126)</f>
        <v>-</v>
      </c>
      <c r="C126" s="115" t="str">
        <f>IF(OR(ISBLANK('Nomenklatur komplett'!U126),'Nomenklatur komplett'!U126="."),"-",'Nomenklatur komplett'!U126)</f>
        <v>-</v>
      </c>
      <c r="D126" s="115" t="str">
        <f>IF(OR(ISBLANK('Nomenklatur komplett'!V126),'Nomenklatur komplett'!V126="."),"-",'Nomenklatur komplett'!V126)</f>
        <v>-</v>
      </c>
    </row>
    <row r="127" spans="1:4" x14ac:dyDescent="0.2">
      <c r="A127" s="17" t="str">
        <f>IF(ISBLANK('Nomenklatur komplett'!S127),"-",'Nomenklatur komplett'!S127)</f>
        <v>-</v>
      </c>
      <c r="B127" s="18" t="str">
        <f>IF(ISBLANK('Nomenklatur komplett'!T127),"-",'Nomenklatur komplett'!T127)</f>
        <v>-</v>
      </c>
      <c r="C127" s="115" t="str">
        <f>IF(OR(ISBLANK('Nomenklatur komplett'!U127),'Nomenklatur komplett'!U127="."),"-",'Nomenklatur komplett'!U127)</f>
        <v>-</v>
      </c>
      <c r="D127" s="115" t="str">
        <f>IF(OR(ISBLANK('Nomenklatur komplett'!V127),'Nomenklatur komplett'!V127="."),"-",'Nomenklatur komplett'!V127)</f>
        <v>-</v>
      </c>
    </row>
    <row r="128" spans="1:4" x14ac:dyDescent="0.2">
      <c r="A128" s="17" t="str">
        <f>IF(ISBLANK('Nomenklatur komplett'!S128),"-",'Nomenklatur komplett'!S128)</f>
        <v>-</v>
      </c>
      <c r="B128" s="18" t="str">
        <f>IF(ISBLANK('Nomenklatur komplett'!T128),"-",'Nomenklatur komplett'!T128)</f>
        <v>-</v>
      </c>
      <c r="C128" s="115" t="str">
        <f>IF(OR(ISBLANK('Nomenklatur komplett'!U128),'Nomenklatur komplett'!U128="."),"-",'Nomenklatur komplett'!U128)</f>
        <v>-</v>
      </c>
      <c r="D128" s="115" t="str">
        <f>IF(OR(ISBLANK('Nomenklatur komplett'!V128),'Nomenklatur komplett'!V128="."),"-",'Nomenklatur komplett'!V128)</f>
        <v>-</v>
      </c>
    </row>
    <row r="129" spans="1:4" x14ac:dyDescent="0.2">
      <c r="A129" s="17" t="str">
        <f>IF(ISBLANK('Nomenklatur komplett'!S129),"-",'Nomenklatur komplett'!S129)</f>
        <v>-</v>
      </c>
      <c r="B129" s="18" t="str">
        <f>IF(ISBLANK('Nomenklatur komplett'!T129),"-",'Nomenklatur komplett'!T129)</f>
        <v>-</v>
      </c>
      <c r="C129" s="115" t="str">
        <f>IF(OR(ISBLANK('Nomenklatur komplett'!U129),'Nomenklatur komplett'!U129="."),"-",'Nomenklatur komplett'!U129)</f>
        <v>-</v>
      </c>
      <c r="D129" s="115" t="str">
        <f>IF(OR(ISBLANK('Nomenklatur komplett'!V129),'Nomenklatur komplett'!V129="."),"-",'Nomenklatur komplett'!V129)</f>
        <v>-</v>
      </c>
    </row>
    <row r="130" spans="1:4" x14ac:dyDescent="0.2">
      <c r="A130" s="17" t="str">
        <f>IF(ISBLANK('Nomenklatur komplett'!S130),"-",'Nomenklatur komplett'!S130)</f>
        <v>-</v>
      </c>
      <c r="B130" s="18" t="str">
        <f>IF(ISBLANK('Nomenklatur komplett'!T130),"-",'Nomenklatur komplett'!T130)</f>
        <v>-</v>
      </c>
      <c r="C130" s="115" t="str">
        <f>IF(OR(ISBLANK('Nomenklatur komplett'!U130),'Nomenklatur komplett'!U130="."),"-",'Nomenklatur komplett'!U130)</f>
        <v>-</v>
      </c>
      <c r="D130" s="115" t="str">
        <f>IF(OR(ISBLANK('Nomenklatur komplett'!V130),'Nomenklatur komplett'!V130="."),"-",'Nomenklatur komplett'!V130)</f>
        <v>-</v>
      </c>
    </row>
    <row r="131" spans="1:4" x14ac:dyDescent="0.2">
      <c r="A131" s="17" t="str">
        <f>IF(ISBLANK('Nomenklatur komplett'!S131),"-",'Nomenklatur komplett'!S131)</f>
        <v>-</v>
      </c>
      <c r="B131" s="18" t="str">
        <f>IF(ISBLANK('Nomenklatur komplett'!T131),"-",'Nomenklatur komplett'!T131)</f>
        <v>-</v>
      </c>
      <c r="C131" s="115" t="str">
        <f>IF(OR(ISBLANK('Nomenklatur komplett'!U131),'Nomenklatur komplett'!U131="."),"-",'Nomenklatur komplett'!U131)</f>
        <v>-</v>
      </c>
      <c r="D131" s="115" t="str">
        <f>IF(OR(ISBLANK('Nomenklatur komplett'!V131),'Nomenklatur komplett'!V131="."),"-",'Nomenklatur komplett'!V131)</f>
        <v>-</v>
      </c>
    </row>
    <row r="132" spans="1:4" x14ac:dyDescent="0.2">
      <c r="A132" s="17" t="str">
        <f>IF(ISBLANK('Nomenklatur komplett'!S132),"-",'Nomenklatur komplett'!S132)</f>
        <v>-</v>
      </c>
      <c r="B132" s="18" t="str">
        <f>IF(ISBLANK('Nomenklatur komplett'!T132),"-",'Nomenklatur komplett'!T132)</f>
        <v>-</v>
      </c>
      <c r="C132" s="115" t="str">
        <f>IF(OR(ISBLANK('Nomenklatur komplett'!U132),'Nomenklatur komplett'!U132="."),"-",'Nomenklatur komplett'!U132)</f>
        <v>-</v>
      </c>
      <c r="D132" s="115" t="str">
        <f>IF(OR(ISBLANK('Nomenklatur komplett'!V132),'Nomenklatur komplett'!V132="."),"-",'Nomenklatur komplett'!V132)</f>
        <v>-</v>
      </c>
    </row>
    <row r="133" spans="1:4" x14ac:dyDescent="0.2">
      <c r="A133" s="17" t="str">
        <f>IF(ISBLANK('Nomenklatur komplett'!S133),"-",'Nomenklatur komplett'!S133)</f>
        <v>-</v>
      </c>
      <c r="B133" s="18" t="str">
        <f>IF(ISBLANK('Nomenklatur komplett'!T133),"-",'Nomenklatur komplett'!T133)</f>
        <v>-</v>
      </c>
      <c r="C133" s="115" t="str">
        <f>IF(OR(ISBLANK('Nomenklatur komplett'!U133),'Nomenklatur komplett'!U133="."),"-",'Nomenklatur komplett'!U133)</f>
        <v>-</v>
      </c>
      <c r="D133" s="115" t="str">
        <f>IF(OR(ISBLANK('Nomenklatur komplett'!V133),'Nomenklatur komplett'!V133="."),"-",'Nomenklatur komplett'!V133)</f>
        <v>-</v>
      </c>
    </row>
    <row r="134" spans="1:4" x14ac:dyDescent="0.2">
      <c r="A134" s="17" t="str">
        <f>IF(ISBLANK('Nomenklatur komplett'!S134),"-",'Nomenklatur komplett'!S134)</f>
        <v>-</v>
      </c>
      <c r="B134" s="18" t="str">
        <f>IF(ISBLANK('Nomenklatur komplett'!T134),"-",'Nomenklatur komplett'!T134)</f>
        <v>-</v>
      </c>
      <c r="C134" s="115" t="str">
        <f>IF(OR(ISBLANK('Nomenklatur komplett'!U134),'Nomenklatur komplett'!U134="."),"-",'Nomenklatur komplett'!U134)</f>
        <v>-</v>
      </c>
      <c r="D134" s="115" t="str">
        <f>IF(OR(ISBLANK('Nomenklatur komplett'!V134),'Nomenklatur komplett'!V134="."),"-",'Nomenklatur komplett'!V134)</f>
        <v>-</v>
      </c>
    </row>
    <row r="135" spans="1:4" x14ac:dyDescent="0.2">
      <c r="A135" s="17" t="str">
        <f>IF(ISBLANK('Nomenklatur komplett'!S135),"-",'Nomenklatur komplett'!S135)</f>
        <v>-</v>
      </c>
      <c r="B135" s="18" t="str">
        <f>IF(ISBLANK('Nomenklatur komplett'!T135),"-",'Nomenklatur komplett'!T135)</f>
        <v>-</v>
      </c>
      <c r="C135" s="115" t="str">
        <f>IF(OR(ISBLANK('Nomenklatur komplett'!U135),'Nomenklatur komplett'!U135="."),"-",'Nomenklatur komplett'!U135)</f>
        <v>-</v>
      </c>
      <c r="D135" s="115" t="str">
        <f>IF(OR(ISBLANK('Nomenklatur komplett'!V135),'Nomenklatur komplett'!V135="."),"-",'Nomenklatur komplett'!V135)</f>
        <v>-</v>
      </c>
    </row>
    <row r="136" spans="1:4" x14ac:dyDescent="0.2">
      <c r="A136" s="17" t="str">
        <f>IF(ISBLANK('Nomenklatur komplett'!S136),"-",'Nomenklatur komplett'!S136)</f>
        <v>-</v>
      </c>
      <c r="B136" s="18" t="str">
        <f>IF(ISBLANK('Nomenklatur komplett'!T136),"-",'Nomenklatur komplett'!T136)</f>
        <v>-</v>
      </c>
      <c r="C136" s="115" t="str">
        <f>IF(OR(ISBLANK('Nomenklatur komplett'!U136),'Nomenklatur komplett'!U136="."),"-",'Nomenklatur komplett'!U136)</f>
        <v>-</v>
      </c>
      <c r="D136" s="115" t="str">
        <f>IF(OR(ISBLANK('Nomenklatur komplett'!V136),'Nomenklatur komplett'!V136="."),"-",'Nomenklatur komplett'!V136)</f>
        <v>-</v>
      </c>
    </row>
    <row r="137" spans="1:4" x14ac:dyDescent="0.2">
      <c r="A137" s="17" t="str">
        <f>IF(ISBLANK('Nomenklatur komplett'!S137),"-",'Nomenklatur komplett'!S137)</f>
        <v>-</v>
      </c>
      <c r="B137" s="18" t="str">
        <f>IF(ISBLANK('Nomenklatur komplett'!T137),"-",'Nomenklatur komplett'!T137)</f>
        <v>-</v>
      </c>
      <c r="C137" s="115" t="str">
        <f>IF(OR(ISBLANK('Nomenklatur komplett'!U137),'Nomenklatur komplett'!U137="."),"-",'Nomenklatur komplett'!U137)</f>
        <v>-</v>
      </c>
      <c r="D137" s="115" t="str">
        <f>IF(OR(ISBLANK('Nomenklatur komplett'!V137),'Nomenklatur komplett'!V137="."),"-",'Nomenklatur komplett'!V137)</f>
        <v>-</v>
      </c>
    </row>
    <row r="138" spans="1:4" x14ac:dyDescent="0.2">
      <c r="A138" s="17" t="str">
        <f>IF(ISBLANK('Nomenklatur komplett'!S138),"-",'Nomenklatur komplett'!S138)</f>
        <v>-</v>
      </c>
      <c r="B138" s="18" t="str">
        <f>IF(ISBLANK('Nomenklatur komplett'!T138),"-",'Nomenklatur komplett'!T138)</f>
        <v>-</v>
      </c>
      <c r="C138" s="115" t="str">
        <f>IF(OR(ISBLANK('Nomenklatur komplett'!U138),'Nomenklatur komplett'!U138="."),"-",'Nomenklatur komplett'!U138)</f>
        <v>-</v>
      </c>
      <c r="D138" s="115" t="str">
        <f>IF(OR(ISBLANK('Nomenklatur komplett'!V138),'Nomenklatur komplett'!V138="."),"-",'Nomenklatur komplett'!V138)</f>
        <v>-</v>
      </c>
    </row>
    <row r="139" spans="1:4" x14ac:dyDescent="0.2">
      <c r="A139" s="17" t="str">
        <f>IF(ISBLANK('Nomenklatur komplett'!S139),"-",'Nomenklatur komplett'!S139)</f>
        <v>-</v>
      </c>
      <c r="B139" s="18" t="str">
        <f>IF(ISBLANK('Nomenklatur komplett'!T139),"-",'Nomenklatur komplett'!T139)</f>
        <v>-</v>
      </c>
      <c r="C139" s="115" t="str">
        <f>IF(OR(ISBLANK('Nomenklatur komplett'!U139),'Nomenklatur komplett'!U139="."),"-",'Nomenklatur komplett'!U139)</f>
        <v>-</v>
      </c>
      <c r="D139" s="115" t="str">
        <f>IF(OR(ISBLANK('Nomenklatur komplett'!V139),'Nomenklatur komplett'!V139="."),"-",'Nomenklatur komplett'!V139)</f>
        <v>-</v>
      </c>
    </row>
    <row r="140" spans="1:4" x14ac:dyDescent="0.2">
      <c r="A140" s="17" t="str">
        <f>IF(ISBLANK('Nomenklatur komplett'!S140),"-",'Nomenklatur komplett'!S140)</f>
        <v>-</v>
      </c>
      <c r="B140" s="18" t="str">
        <f>IF(ISBLANK('Nomenklatur komplett'!T140),"-",'Nomenklatur komplett'!T140)</f>
        <v>-</v>
      </c>
      <c r="C140" s="115" t="str">
        <f>IF(OR(ISBLANK('Nomenklatur komplett'!U140),'Nomenklatur komplett'!U140="."),"-",'Nomenklatur komplett'!U140)</f>
        <v>-</v>
      </c>
      <c r="D140" s="115" t="str">
        <f>IF(OR(ISBLANK('Nomenklatur komplett'!V140),'Nomenklatur komplett'!V140="."),"-",'Nomenklatur komplett'!V140)</f>
        <v>-</v>
      </c>
    </row>
    <row r="141" spans="1:4" x14ac:dyDescent="0.2">
      <c r="A141" s="17" t="str">
        <f>IF(ISBLANK('Nomenklatur komplett'!S141),"-",'Nomenklatur komplett'!S141)</f>
        <v>-</v>
      </c>
      <c r="B141" s="18" t="str">
        <f>IF(ISBLANK('Nomenklatur komplett'!T141),"-",'Nomenklatur komplett'!T141)</f>
        <v>-</v>
      </c>
      <c r="C141" s="115" t="str">
        <f>IF(OR(ISBLANK('Nomenklatur komplett'!U141),'Nomenklatur komplett'!U141="."),"-",'Nomenklatur komplett'!U141)</f>
        <v>-</v>
      </c>
      <c r="D141" s="115" t="str">
        <f>IF(OR(ISBLANK('Nomenklatur komplett'!V141),'Nomenklatur komplett'!V141="."),"-",'Nomenklatur komplett'!V141)</f>
        <v>-</v>
      </c>
    </row>
    <row r="142" spans="1:4" x14ac:dyDescent="0.2">
      <c r="A142" s="17" t="str">
        <f>IF(ISBLANK('Nomenklatur komplett'!S142),"-",'Nomenklatur komplett'!S142)</f>
        <v>-</v>
      </c>
      <c r="B142" s="18" t="str">
        <f>IF(ISBLANK('Nomenklatur komplett'!T142),"-",'Nomenklatur komplett'!T142)</f>
        <v>-</v>
      </c>
      <c r="C142" s="115" t="str">
        <f>IF(OR(ISBLANK('Nomenklatur komplett'!U142),'Nomenklatur komplett'!U142="."),"-",'Nomenklatur komplett'!U142)</f>
        <v>-</v>
      </c>
      <c r="D142" s="115" t="str">
        <f>IF(OR(ISBLANK('Nomenklatur komplett'!V142),'Nomenklatur komplett'!V142="."),"-",'Nomenklatur komplett'!V142)</f>
        <v>-</v>
      </c>
    </row>
    <row r="143" spans="1:4" x14ac:dyDescent="0.2">
      <c r="A143" s="17" t="str">
        <f>IF(ISBLANK('Nomenklatur komplett'!S143),"-",'Nomenklatur komplett'!S143)</f>
        <v>-</v>
      </c>
      <c r="B143" s="18" t="str">
        <f>IF(ISBLANK('Nomenklatur komplett'!T143),"-",'Nomenklatur komplett'!T143)</f>
        <v>-</v>
      </c>
      <c r="C143" s="115" t="str">
        <f>IF(OR(ISBLANK('Nomenklatur komplett'!U143),'Nomenklatur komplett'!U143="."),"-",'Nomenklatur komplett'!U143)</f>
        <v>-</v>
      </c>
      <c r="D143" s="115" t="str">
        <f>IF(OR(ISBLANK('Nomenklatur komplett'!V143),'Nomenklatur komplett'!V143="."),"-",'Nomenklatur komplett'!V143)</f>
        <v>-</v>
      </c>
    </row>
    <row r="144" spans="1:4" x14ac:dyDescent="0.2">
      <c r="A144" s="17" t="str">
        <f>IF(ISBLANK('Nomenklatur komplett'!S144),"-",'Nomenklatur komplett'!S144)</f>
        <v>-</v>
      </c>
      <c r="B144" s="18" t="str">
        <f>IF(ISBLANK('Nomenklatur komplett'!T144),"-",'Nomenklatur komplett'!T144)</f>
        <v>-</v>
      </c>
      <c r="C144" s="115" t="str">
        <f>IF(OR(ISBLANK('Nomenklatur komplett'!U144),'Nomenklatur komplett'!U144="."),"-",'Nomenklatur komplett'!U144)</f>
        <v>-</v>
      </c>
      <c r="D144" s="115" t="str">
        <f>IF(OR(ISBLANK('Nomenklatur komplett'!V144),'Nomenklatur komplett'!V144="."),"-",'Nomenklatur komplett'!V144)</f>
        <v>-</v>
      </c>
    </row>
    <row r="145" spans="1:4" x14ac:dyDescent="0.2">
      <c r="A145" s="17" t="str">
        <f>IF(ISBLANK('Nomenklatur komplett'!S145),"-",'Nomenklatur komplett'!S145)</f>
        <v>-</v>
      </c>
      <c r="B145" s="18" t="str">
        <f>IF(ISBLANK('Nomenklatur komplett'!T145),"-",'Nomenklatur komplett'!T145)</f>
        <v>-</v>
      </c>
      <c r="C145" s="115" t="str">
        <f>IF(OR(ISBLANK('Nomenklatur komplett'!U145),'Nomenklatur komplett'!U145="."),"-",'Nomenklatur komplett'!U145)</f>
        <v>-</v>
      </c>
      <c r="D145" s="115" t="str">
        <f>IF(OR(ISBLANK('Nomenklatur komplett'!V145),'Nomenklatur komplett'!V145="."),"-",'Nomenklatur komplett'!V145)</f>
        <v>-</v>
      </c>
    </row>
    <row r="146" spans="1:4" x14ac:dyDescent="0.2">
      <c r="A146" s="17" t="str">
        <f>IF(ISBLANK('Nomenklatur komplett'!S146),"-",'Nomenklatur komplett'!S146)</f>
        <v>-</v>
      </c>
      <c r="B146" s="18" t="str">
        <f>IF(ISBLANK('Nomenklatur komplett'!T146),"-",'Nomenklatur komplett'!T146)</f>
        <v>-</v>
      </c>
      <c r="C146" s="115" t="str">
        <f>IF(OR(ISBLANK('Nomenklatur komplett'!U146),'Nomenklatur komplett'!U146="."),"-",'Nomenklatur komplett'!U146)</f>
        <v>-</v>
      </c>
      <c r="D146" s="115" t="str">
        <f>IF(OR(ISBLANK('Nomenklatur komplett'!V146),'Nomenklatur komplett'!V146="."),"-",'Nomenklatur komplett'!V146)</f>
        <v>-</v>
      </c>
    </row>
    <row r="147" spans="1:4" x14ac:dyDescent="0.2">
      <c r="A147" s="17" t="str">
        <f>IF(ISBLANK('Nomenklatur komplett'!S147),"-",'Nomenklatur komplett'!S147)</f>
        <v>-</v>
      </c>
      <c r="B147" s="18" t="str">
        <f>IF(ISBLANK('Nomenklatur komplett'!T147),"-",'Nomenklatur komplett'!T147)</f>
        <v>-</v>
      </c>
      <c r="C147" s="115" t="str">
        <f>IF(OR(ISBLANK('Nomenklatur komplett'!U147),'Nomenklatur komplett'!U147="."),"-",'Nomenklatur komplett'!U147)</f>
        <v>-</v>
      </c>
      <c r="D147" s="115" t="str">
        <f>IF(OR(ISBLANK('Nomenklatur komplett'!V147),'Nomenklatur komplett'!V147="."),"-",'Nomenklatur komplett'!V147)</f>
        <v>-</v>
      </c>
    </row>
    <row r="148" spans="1:4" x14ac:dyDescent="0.2">
      <c r="A148" s="17" t="str">
        <f>IF(ISBLANK('Nomenklatur komplett'!S148),"-",'Nomenklatur komplett'!S148)</f>
        <v>-</v>
      </c>
      <c r="B148" s="18" t="str">
        <f>IF(ISBLANK('Nomenklatur komplett'!T148),"-",'Nomenklatur komplett'!T148)</f>
        <v>-</v>
      </c>
      <c r="C148" s="115" t="str">
        <f>IF(OR(ISBLANK('Nomenklatur komplett'!U148),'Nomenklatur komplett'!U148="."),"-",'Nomenklatur komplett'!U148)</f>
        <v>-</v>
      </c>
      <c r="D148" s="115" t="str">
        <f>IF(OR(ISBLANK('Nomenklatur komplett'!V148),'Nomenklatur komplett'!V148="."),"-",'Nomenklatur komplett'!V148)</f>
        <v>-</v>
      </c>
    </row>
    <row r="149" spans="1:4" x14ac:dyDescent="0.2">
      <c r="A149" s="17" t="str">
        <f>IF(ISBLANK('Nomenklatur komplett'!S149),"-",'Nomenklatur komplett'!S149)</f>
        <v>-</v>
      </c>
      <c r="B149" s="18" t="str">
        <f>IF(ISBLANK('Nomenklatur komplett'!T149),"-",'Nomenklatur komplett'!T149)</f>
        <v>-</v>
      </c>
      <c r="C149" s="115" t="str">
        <f>IF(OR(ISBLANK('Nomenklatur komplett'!U149),'Nomenklatur komplett'!U149="."),"-",'Nomenklatur komplett'!U149)</f>
        <v>-</v>
      </c>
      <c r="D149" s="115" t="str">
        <f>IF(OR(ISBLANK('Nomenklatur komplett'!V149),'Nomenklatur komplett'!V149="."),"-",'Nomenklatur komplett'!V149)</f>
        <v>-</v>
      </c>
    </row>
    <row r="150" spans="1:4" x14ac:dyDescent="0.2">
      <c r="A150" s="17" t="str">
        <f>IF(ISBLANK('Nomenklatur komplett'!S150),"-",'Nomenklatur komplett'!S150)</f>
        <v>-</v>
      </c>
      <c r="B150" s="18" t="str">
        <f>IF(ISBLANK('Nomenklatur komplett'!T150),"-",'Nomenklatur komplett'!T150)</f>
        <v>-</v>
      </c>
      <c r="C150" s="115" t="str">
        <f>IF(OR(ISBLANK('Nomenklatur komplett'!U150),'Nomenklatur komplett'!U150="."),"-",'Nomenklatur komplett'!U150)</f>
        <v>-</v>
      </c>
      <c r="D150" s="115" t="str">
        <f>IF(OR(ISBLANK('Nomenklatur komplett'!V150),'Nomenklatur komplett'!V150="."),"-",'Nomenklatur komplett'!V150)</f>
        <v>-</v>
      </c>
    </row>
    <row r="151" spans="1:4" x14ac:dyDescent="0.2">
      <c r="A151" s="111" t="str">
        <f>IF(ISBLANK(SchArtZus!A4),"-",SchArtZus!A4)</f>
        <v>-</v>
      </c>
      <c r="B151" s="112" t="str">
        <f>IF(ISBLANK(SchArtZus!B4),"-",SchArtZus!B4)</f>
        <v>-</v>
      </c>
      <c r="C151" s="115" t="str">
        <f>IF(OR(ISBLANK('Nomenklatur komplett'!U151),'Nomenklatur komplett'!U151="."),"-",'Nomenklatur komplett'!U151)</f>
        <v>-</v>
      </c>
      <c r="D151" s="115" t="str">
        <f>IF(OR(ISBLANK('Nomenklatur komplett'!V151),'Nomenklatur komplett'!V151="."),"-",'Nomenklatur komplett'!V151)</f>
        <v>-</v>
      </c>
    </row>
    <row r="152" spans="1:4" x14ac:dyDescent="0.2">
      <c r="A152" s="111" t="str">
        <f>IF(ISBLANK(SchArtZus!A5),"-",SchArtZus!A5)</f>
        <v>-</v>
      </c>
      <c r="B152" s="112" t="str">
        <f>IF(ISBLANK(SchArtZus!B5),"-",SchArtZus!B5)</f>
        <v>-</v>
      </c>
      <c r="C152" s="115" t="str">
        <f>IF(OR(ISBLANK('Nomenklatur komplett'!U152),'Nomenklatur komplett'!U152="."),"-",'Nomenklatur komplett'!U152)</f>
        <v>-</v>
      </c>
      <c r="D152" s="115" t="str">
        <f>IF(OR(ISBLANK('Nomenklatur komplett'!V152),'Nomenklatur komplett'!V152="."),"-",'Nomenklatur komplett'!V152)</f>
        <v>-</v>
      </c>
    </row>
    <row r="153" spans="1:4" x14ac:dyDescent="0.2">
      <c r="A153" s="111" t="str">
        <f>IF(ISBLANK(SchArtZus!A6),"-",SchArtZus!A6)</f>
        <v>-</v>
      </c>
      <c r="B153" s="112" t="str">
        <f>IF(ISBLANK(SchArtZus!B6),"-",SchArtZus!B6)</f>
        <v>-</v>
      </c>
      <c r="C153" s="115" t="str">
        <f>IF(OR(ISBLANK('Nomenklatur komplett'!U153),'Nomenklatur komplett'!U153="."),"-",'Nomenklatur komplett'!U153)</f>
        <v>-</v>
      </c>
      <c r="D153" s="115" t="str">
        <f>IF(OR(ISBLANK('Nomenklatur komplett'!V153),'Nomenklatur komplett'!V153="."),"-",'Nomenklatur komplett'!V153)</f>
        <v>-</v>
      </c>
    </row>
    <row r="154" spans="1:4" x14ac:dyDescent="0.2">
      <c r="A154" s="111" t="str">
        <f>IF(ISBLANK(SchArtZus!A7),"-",SchArtZus!A7)</f>
        <v>-</v>
      </c>
      <c r="B154" s="112" t="str">
        <f>IF(ISBLANK(SchArtZus!B7),"-",SchArtZus!B7)</f>
        <v>-</v>
      </c>
      <c r="C154" s="115" t="str">
        <f>IF(OR(ISBLANK('Nomenklatur komplett'!U154),'Nomenklatur komplett'!U154="."),"-",'Nomenklatur komplett'!U154)</f>
        <v>-</v>
      </c>
      <c r="D154" s="115" t="str">
        <f>IF(OR(ISBLANK('Nomenklatur komplett'!V154),'Nomenklatur komplett'!V154="."),"-",'Nomenklatur komplett'!V154)</f>
        <v>-</v>
      </c>
    </row>
    <row r="155" spans="1:4" x14ac:dyDescent="0.2">
      <c r="A155" s="111" t="str">
        <f>IF(ISBLANK(SchArtZus!A8),"-",SchArtZus!A8)</f>
        <v>-</v>
      </c>
      <c r="B155" s="112" t="str">
        <f>IF(ISBLANK(SchArtZus!B8),"-",SchArtZus!B8)</f>
        <v>-</v>
      </c>
      <c r="C155" s="115" t="str">
        <f>IF(OR(ISBLANK('Nomenklatur komplett'!U155),'Nomenklatur komplett'!U155="."),"-",'Nomenklatur komplett'!U155)</f>
        <v>-</v>
      </c>
      <c r="D155" s="115" t="str">
        <f>IF(OR(ISBLANK('Nomenklatur komplett'!V155),'Nomenklatur komplett'!V155="."),"-",'Nomenklatur komplett'!V155)</f>
        <v>-</v>
      </c>
    </row>
    <row r="156" spans="1:4" x14ac:dyDescent="0.2">
      <c r="A156" s="111" t="str">
        <f>IF(ISBLANK(SchArtZus!A9),"-",SchArtZus!A9)</f>
        <v>-</v>
      </c>
      <c r="B156" s="112" t="str">
        <f>IF(ISBLANK(SchArtZus!B9),"-",SchArtZus!B9)</f>
        <v>-</v>
      </c>
      <c r="C156" s="115" t="str">
        <f>IF(OR(ISBLANK('Nomenklatur komplett'!U156),'Nomenklatur komplett'!U156="."),"-",'Nomenklatur komplett'!U156)</f>
        <v>-</v>
      </c>
      <c r="D156" s="115" t="str">
        <f>IF(OR(ISBLANK('Nomenklatur komplett'!V156),'Nomenklatur komplett'!V156="."),"-",'Nomenklatur komplett'!V156)</f>
        <v>-</v>
      </c>
    </row>
    <row r="157" spans="1:4" x14ac:dyDescent="0.2">
      <c r="A157" s="111" t="str">
        <f>IF(ISBLANK(SchArtZus!A10),"-",SchArtZus!A10)</f>
        <v>-</v>
      </c>
      <c r="B157" s="112" t="str">
        <f>IF(ISBLANK(SchArtZus!B10),"-",SchArtZus!B10)</f>
        <v>-</v>
      </c>
      <c r="C157" s="115" t="str">
        <f>IF(OR(ISBLANK('Nomenklatur komplett'!U157),'Nomenklatur komplett'!U157="."),"-",'Nomenklatur komplett'!U157)</f>
        <v>-</v>
      </c>
      <c r="D157" s="115" t="str">
        <f>IF(OR(ISBLANK('Nomenklatur komplett'!V157),'Nomenklatur komplett'!V157="."),"-",'Nomenklatur komplett'!V157)</f>
        <v>-</v>
      </c>
    </row>
    <row r="158" spans="1:4" x14ac:dyDescent="0.2">
      <c r="A158" s="111" t="str">
        <f>IF(ISBLANK(SchArtZus!A11),"-",SchArtZus!A11)</f>
        <v>-</v>
      </c>
      <c r="B158" s="112" t="str">
        <f>IF(ISBLANK(SchArtZus!B11),"-",SchArtZus!B11)</f>
        <v>-</v>
      </c>
      <c r="C158" s="115" t="str">
        <f>IF(OR(ISBLANK('Nomenklatur komplett'!U158),'Nomenklatur komplett'!U158="."),"-",'Nomenklatur komplett'!U158)</f>
        <v>-</v>
      </c>
      <c r="D158" s="115" t="str">
        <f>IF(OR(ISBLANK('Nomenklatur komplett'!V158),'Nomenklatur komplett'!V158="."),"-",'Nomenklatur komplett'!V158)</f>
        <v>-</v>
      </c>
    </row>
    <row r="159" spans="1:4" x14ac:dyDescent="0.2">
      <c r="A159" s="111" t="str">
        <f>IF(ISBLANK(SchArtZus!A12),"-",SchArtZus!A12)</f>
        <v>-</v>
      </c>
      <c r="B159" s="112" t="str">
        <f>IF(ISBLANK(SchArtZus!B12),"-",SchArtZus!B12)</f>
        <v>-</v>
      </c>
      <c r="C159" s="115" t="str">
        <f>IF(OR(ISBLANK('Nomenklatur komplett'!U159),'Nomenklatur komplett'!U159="."),"-",'Nomenklatur komplett'!U159)</f>
        <v>-</v>
      </c>
      <c r="D159" s="115" t="str">
        <f>IF(OR(ISBLANK('Nomenklatur komplett'!V159),'Nomenklatur komplett'!V159="."),"-",'Nomenklatur komplett'!V159)</f>
        <v>-</v>
      </c>
    </row>
    <row r="160" spans="1:4" x14ac:dyDescent="0.2">
      <c r="A160" s="111" t="str">
        <f>IF(ISBLANK(SchArtZus!A13),"-",SchArtZus!A13)</f>
        <v>-</v>
      </c>
      <c r="B160" s="112" t="str">
        <f>IF(ISBLANK(SchArtZus!B13),"-",SchArtZus!B13)</f>
        <v>-</v>
      </c>
      <c r="C160" s="115" t="str">
        <f>IF(OR(ISBLANK('Nomenklatur komplett'!U160),'Nomenklatur komplett'!U160="."),"-",'Nomenklatur komplett'!U160)</f>
        <v>-</v>
      </c>
      <c r="D160" s="115" t="str">
        <f>IF(OR(ISBLANK('Nomenklatur komplett'!V160),'Nomenklatur komplett'!V160="."),"-",'Nomenklatur komplett'!V160)</f>
        <v>-</v>
      </c>
    </row>
    <row r="161" spans="1:4" x14ac:dyDescent="0.2">
      <c r="A161" s="111" t="str">
        <f>IF(ISBLANK(SchArtZus!A14),"-",SchArtZus!A14)</f>
        <v>-</v>
      </c>
      <c r="B161" s="112" t="str">
        <f>IF(ISBLANK(SchArtZus!B14),"-",SchArtZus!B14)</f>
        <v>-</v>
      </c>
      <c r="C161" s="115" t="str">
        <f>IF(OR(ISBLANK('Nomenklatur komplett'!U161),'Nomenklatur komplett'!U161="."),"-",'Nomenklatur komplett'!U161)</f>
        <v>-</v>
      </c>
      <c r="D161" s="115" t="str">
        <f>IF(OR(ISBLANK('Nomenklatur komplett'!V161),'Nomenklatur komplett'!V161="."),"-",'Nomenklatur komplett'!V161)</f>
        <v>-</v>
      </c>
    </row>
    <row r="162" spans="1:4" x14ac:dyDescent="0.2">
      <c r="A162" s="111" t="str">
        <f>IF(ISBLANK(SchArtZus!A15),"-",SchArtZus!A15)</f>
        <v>-</v>
      </c>
      <c r="B162" s="112" t="str">
        <f>IF(ISBLANK(SchArtZus!B15),"-",SchArtZus!B15)</f>
        <v>-</v>
      </c>
      <c r="C162" s="115" t="str">
        <f>IF(OR(ISBLANK('Nomenklatur komplett'!U162),'Nomenklatur komplett'!U162="."),"-",'Nomenklatur komplett'!U162)</f>
        <v>-</v>
      </c>
      <c r="D162" s="115" t="str">
        <f>IF(OR(ISBLANK('Nomenklatur komplett'!V162),'Nomenklatur komplett'!V162="."),"-",'Nomenklatur komplett'!V162)</f>
        <v>-</v>
      </c>
    </row>
    <row r="163" spans="1:4" x14ac:dyDescent="0.2">
      <c r="A163" s="111" t="str">
        <f>IF(ISBLANK(SchArtZus!A16),"-",SchArtZus!A16)</f>
        <v>-</v>
      </c>
      <c r="B163" s="112" t="str">
        <f>IF(ISBLANK(SchArtZus!B16),"-",SchArtZus!B16)</f>
        <v>-</v>
      </c>
      <c r="C163" s="115" t="str">
        <f>IF(OR(ISBLANK('Nomenklatur komplett'!U163),'Nomenklatur komplett'!U163="."),"-",'Nomenklatur komplett'!U163)</f>
        <v>-</v>
      </c>
      <c r="D163" s="115" t="str">
        <f>IF(OR(ISBLANK('Nomenklatur komplett'!V163),'Nomenklatur komplett'!V163="."),"-",'Nomenklatur komplett'!V163)</f>
        <v>-</v>
      </c>
    </row>
    <row r="164" spans="1:4" x14ac:dyDescent="0.2">
      <c r="A164" s="111" t="str">
        <f>IF(ISBLANK(SchArtZus!A17),"-",SchArtZus!A17)</f>
        <v>-</v>
      </c>
      <c r="B164" s="112" t="str">
        <f>IF(ISBLANK(SchArtZus!B17),"-",SchArtZus!B17)</f>
        <v>-</v>
      </c>
      <c r="C164" s="115" t="str">
        <f>IF(OR(ISBLANK('Nomenklatur komplett'!U164),'Nomenklatur komplett'!U164="."),"-",'Nomenklatur komplett'!U164)</f>
        <v>-</v>
      </c>
      <c r="D164" s="115" t="str">
        <f>IF(OR(ISBLANK('Nomenklatur komplett'!V164),'Nomenklatur komplett'!V164="."),"-",'Nomenklatur komplett'!V164)</f>
        <v>-</v>
      </c>
    </row>
    <row r="165" spans="1:4" x14ac:dyDescent="0.2">
      <c r="A165" s="111" t="str">
        <f>IF(ISBLANK(SchArtZus!A18),"-",SchArtZus!A18)</f>
        <v>-</v>
      </c>
      <c r="B165" s="112" t="str">
        <f>IF(ISBLANK(SchArtZus!B18),"-",SchArtZus!B18)</f>
        <v>-</v>
      </c>
      <c r="C165" s="115" t="str">
        <f>IF(OR(ISBLANK('Nomenklatur komplett'!U165),'Nomenklatur komplett'!U165="."),"-",'Nomenklatur komplett'!U165)</f>
        <v>-</v>
      </c>
      <c r="D165" s="115" t="str">
        <f>IF(OR(ISBLANK('Nomenklatur komplett'!V165),'Nomenklatur komplett'!V165="."),"-",'Nomenklatur komplett'!V165)</f>
        <v>-</v>
      </c>
    </row>
    <row r="166" spans="1:4" x14ac:dyDescent="0.2">
      <c r="A166" s="111" t="str">
        <f>IF(ISBLANK(SchArtZus!A19),"-",SchArtZus!A19)</f>
        <v>-</v>
      </c>
      <c r="B166" s="112" t="str">
        <f>IF(ISBLANK(SchArtZus!B19),"-",SchArtZus!B19)</f>
        <v>-</v>
      </c>
      <c r="C166" s="115" t="str">
        <f>IF(OR(ISBLANK('Nomenklatur komplett'!U166),'Nomenklatur komplett'!U166="."),"-",'Nomenklatur komplett'!U166)</f>
        <v>-</v>
      </c>
      <c r="D166" s="115" t="str">
        <f>IF(OR(ISBLANK('Nomenklatur komplett'!V166),'Nomenklatur komplett'!V166="."),"-",'Nomenklatur komplett'!V166)</f>
        <v>-</v>
      </c>
    </row>
    <row r="167" spans="1:4" x14ac:dyDescent="0.2">
      <c r="A167" s="111" t="str">
        <f>IF(ISBLANK(SchArtZus!A20),"-",SchArtZus!A20)</f>
        <v>-</v>
      </c>
      <c r="B167" s="112" t="str">
        <f>IF(ISBLANK(SchArtZus!B20),"-",SchArtZus!B20)</f>
        <v>-</v>
      </c>
      <c r="C167" s="115" t="str">
        <f>IF(OR(ISBLANK('Nomenklatur komplett'!U167),'Nomenklatur komplett'!U167="."),"-",'Nomenklatur komplett'!U167)</f>
        <v>-</v>
      </c>
      <c r="D167" s="115" t="str">
        <f>IF(OR(ISBLANK('Nomenklatur komplett'!V167),'Nomenklatur komplett'!V167="."),"-",'Nomenklatur komplett'!V167)</f>
        <v>-</v>
      </c>
    </row>
    <row r="168" spans="1:4" x14ac:dyDescent="0.2">
      <c r="A168" s="111" t="str">
        <f>IF(ISBLANK(SchArtZus!A21),"-",SchArtZus!A21)</f>
        <v>-</v>
      </c>
      <c r="B168" s="112" t="str">
        <f>IF(ISBLANK(SchArtZus!B21),"-",SchArtZus!B21)</f>
        <v>-</v>
      </c>
      <c r="C168" s="115" t="str">
        <f>IF(OR(ISBLANK('Nomenklatur komplett'!U168),'Nomenklatur komplett'!U168="."),"-",'Nomenklatur komplett'!U168)</f>
        <v>-</v>
      </c>
      <c r="D168" s="115" t="str">
        <f>IF(OR(ISBLANK('Nomenklatur komplett'!V168),'Nomenklatur komplett'!V168="."),"-",'Nomenklatur komplett'!V168)</f>
        <v>-</v>
      </c>
    </row>
    <row r="169" spans="1:4" x14ac:dyDescent="0.2">
      <c r="A169" s="111" t="str">
        <f>IF(ISBLANK(SchArtZus!A22),"-",SchArtZus!A22)</f>
        <v>-</v>
      </c>
      <c r="B169" s="112" t="str">
        <f>IF(ISBLANK(SchArtZus!B22),"-",SchArtZus!B22)</f>
        <v>-</v>
      </c>
      <c r="C169" s="115" t="str">
        <f>IF(OR(ISBLANK('Nomenklatur komplett'!U169),'Nomenklatur komplett'!U169="."),"-",'Nomenklatur komplett'!U169)</f>
        <v>-</v>
      </c>
      <c r="D169" s="115" t="str">
        <f>IF(OR(ISBLANK('Nomenklatur komplett'!V169),'Nomenklatur komplett'!V169="."),"-",'Nomenklatur komplett'!V169)</f>
        <v>-</v>
      </c>
    </row>
    <row r="170" spans="1:4" x14ac:dyDescent="0.2">
      <c r="A170" s="111" t="str">
        <f>IF(ISBLANK(SchArtZus!A23),"-",SchArtZus!A23)</f>
        <v>-</v>
      </c>
      <c r="B170" s="112" t="str">
        <f>IF(ISBLANK(SchArtZus!B23),"-",SchArtZus!B23)</f>
        <v>-</v>
      </c>
      <c r="C170" s="115" t="str">
        <f>IF(OR(ISBLANK('Nomenklatur komplett'!U170),'Nomenklatur komplett'!U170="."),"-",'Nomenklatur komplett'!U170)</f>
        <v>-</v>
      </c>
      <c r="D170" s="115" t="str">
        <f>IF(OR(ISBLANK('Nomenklatur komplett'!V170),'Nomenklatur komplett'!V170="."),"-",'Nomenklatur komplett'!V170)</f>
        <v>-</v>
      </c>
    </row>
  </sheetData>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C24"/>
  <sheetViews>
    <sheetView showGridLines="0" showRowColHeaders="0" workbookViewId="0">
      <selection activeCell="A4" sqref="A4"/>
    </sheetView>
  </sheetViews>
  <sheetFormatPr baseColWidth="10" defaultRowHeight="12.75" x14ac:dyDescent="0.2"/>
  <cols>
    <col min="1" max="1" width="14.28515625" style="59" customWidth="1"/>
    <col min="2" max="2" width="53.5703125" style="59" customWidth="1"/>
    <col min="3" max="16384" width="11.42578125" style="59"/>
  </cols>
  <sheetData>
    <row r="1" spans="1:3" x14ac:dyDescent="0.2">
      <c r="A1" s="80" t="s">
        <v>295</v>
      </c>
      <c r="B1" s="81"/>
      <c r="C1" s="82"/>
    </row>
    <row r="2" spans="1:3" ht="13.5" thickBot="1" x14ac:dyDescent="0.25">
      <c r="A2" s="81"/>
      <c r="B2" s="83"/>
      <c r="C2" s="80"/>
    </row>
    <row r="3" spans="1:3" x14ac:dyDescent="0.2">
      <c r="A3" s="97" t="s">
        <v>8</v>
      </c>
      <c r="B3" s="86" t="s">
        <v>312</v>
      </c>
      <c r="C3" s="80"/>
    </row>
    <row r="4" spans="1:3" x14ac:dyDescent="0.2">
      <c r="A4" s="98"/>
      <c r="B4" s="99"/>
      <c r="C4" s="90"/>
    </row>
    <row r="5" spans="1:3" x14ac:dyDescent="0.2">
      <c r="A5" s="100"/>
      <c r="B5" s="101"/>
      <c r="C5" s="90"/>
    </row>
    <row r="6" spans="1:3" x14ac:dyDescent="0.2">
      <c r="A6" s="100"/>
      <c r="B6" s="101"/>
      <c r="C6" s="90"/>
    </row>
    <row r="7" spans="1:3" x14ac:dyDescent="0.2">
      <c r="A7" s="100"/>
      <c r="B7" s="101"/>
      <c r="C7" s="90"/>
    </row>
    <row r="8" spans="1:3" x14ac:dyDescent="0.2">
      <c r="A8" s="100"/>
      <c r="B8" s="101"/>
      <c r="C8" s="90"/>
    </row>
    <row r="9" spans="1:3" x14ac:dyDescent="0.2">
      <c r="A9" s="100"/>
      <c r="B9" s="101"/>
      <c r="C9" s="90"/>
    </row>
    <row r="10" spans="1:3" x14ac:dyDescent="0.2">
      <c r="A10" s="100"/>
      <c r="B10" s="101"/>
      <c r="C10" s="90"/>
    </row>
    <row r="11" spans="1:3" x14ac:dyDescent="0.2">
      <c r="A11" s="100"/>
      <c r="B11" s="101"/>
      <c r="C11" s="90"/>
    </row>
    <row r="12" spans="1:3" x14ac:dyDescent="0.2">
      <c r="A12" s="100"/>
      <c r="B12" s="101"/>
      <c r="C12" s="90"/>
    </row>
    <row r="13" spans="1:3" x14ac:dyDescent="0.2">
      <c r="A13" s="100"/>
      <c r="B13" s="101"/>
      <c r="C13" s="90"/>
    </row>
    <row r="14" spans="1:3" x14ac:dyDescent="0.2">
      <c r="A14" s="100"/>
      <c r="B14" s="101"/>
      <c r="C14" s="90"/>
    </row>
    <row r="15" spans="1:3" x14ac:dyDescent="0.2">
      <c r="A15" s="100"/>
      <c r="B15" s="101"/>
      <c r="C15" s="90"/>
    </row>
    <row r="16" spans="1:3" x14ac:dyDescent="0.2">
      <c r="A16" s="100"/>
      <c r="B16" s="101"/>
      <c r="C16" s="90"/>
    </row>
    <row r="17" spans="1:3" x14ac:dyDescent="0.2">
      <c r="A17" s="100"/>
      <c r="B17" s="101"/>
      <c r="C17" s="90"/>
    </row>
    <row r="18" spans="1:3" x14ac:dyDescent="0.2">
      <c r="A18" s="100"/>
      <c r="B18" s="101"/>
      <c r="C18" s="90"/>
    </row>
    <row r="19" spans="1:3" x14ac:dyDescent="0.2">
      <c r="A19" s="100"/>
      <c r="B19" s="101"/>
      <c r="C19" s="90"/>
    </row>
    <row r="20" spans="1:3" x14ac:dyDescent="0.2">
      <c r="A20" s="100"/>
      <c r="B20" s="101"/>
      <c r="C20" s="90"/>
    </row>
    <row r="21" spans="1:3" x14ac:dyDescent="0.2">
      <c r="A21" s="100"/>
      <c r="B21" s="101"/>
      <c r="C21" s="90"/>
    </row>
    <row r="22" spans="1:3" x14ac:dyDescent="0.2">
      <c r="A22" s="100"/>
      <c r="B22" s="101"/>
      <c r="C22" s="90"/>
    </row>
    <row r="23" spans="1:3" ht="13.5" thickBot="1" x14ac:dyDescent="0.25">
      <c r="A23" s="102"/>
      <c r="B23" s="103"/>
      <c r="C23" s="90"/>
    </row>
    <row r="24" spans="1:3" x14ac:dyDescent="0.2">
      <c r="A24" s="90"/>
      <c r="B24" s="90"/>
      <c r="C24" s="90"/>
    </row>
  </sheetData>
  <sheetProtection sheet="1" objects="1" scenarios="1"/>
  <phoneticPr fontId="1" type="noConversion"/>
  <dataValidations count="2">
    <dataValidation allowBlank="1" showInputMessage="1" showErrorMessage="1" prompt="Schulartscode" sqref="A3"/>
    <dataValidation allowBlank="1" showInputMessage="1" showErrorMessage="1" prompt="Schulart" sqref="B3"/>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X950"/>
  <sheetViews>
    <sheetView showGridLines="0" workbookViewId="0">
      <pane ySplit="3" topLeftCell="A4" activePane="bottomLeft" state="frozen"/>
      <selection activeCell="H27" sqref="H27"/>
      <selection pane="bottomLeft" activeCell="A2" sqref="A2"/>
    </sheetView>
  </sheetViews>
  <sheetFormatPr baseColWidth="10" defaultRowHeight="12.75" x14ac:dyDescent="0.2"/>
  <cols>
    <col min="1" max="1" width="6.42578125" style="59" customWidth="1"/>
    <col min="2" max="2" width="18.85546875" style="59" customWidth="1"/>
    <col min="3" max="3" width="4.85546875" style="59" customWidth="1"/>
    <col min="4" max="4" width="8.85546875" style="109" customWidth="1"/>
    <col min="5" max="5" width="20.42578125" style="109" customWidth="1"/>
    <col min="6" max="6" width="11.42578125" style="59"/>
    <col min="7" max="7" width="17.85546875" style="59" customWidth="1"/>
    <col min="8" max="8" width="11.42578125" style="109"/>
    <col min="9" max="9" width="54" style="109" customWidth="1"/>
    <col min="10" max="10" width="11.42578125" style="59"/>
    <col min="11" max="11" width="35.85546875" style="59" customWidth="1"/>
    <col min="12" max="12" width="11.42578125" style="110"/>
    <col min="13" max="13" width="61.7109375" style="110" customWidth="1"/>
    <col min="14" max="14" width="11.42578125" style="59"/>
    <col min="15" max="15" width="26.140625" style="59" customWidth="1"/>
    <col min="16" max="17" width="11.42578125" style="109"/>
    <col min="18" max="18" width="72.28515625" style="109" customWidth="1"/>
    <col min="19" max="19" width="11.42578125" style="59"/>
    <col min="20" max="20" width="90.5703125" style="59" customWidth="1"/>
    <col min="21" max="21" width="8.5703125" style="60" bestFit="1" customWidth="1"/>
    <col min="22" max="22" width="9.140625" style="60" bestFit="1" customWidth="1"/>
    <col min="23" max="23" width="23.85546875" style="142" customWidth="1"/>
    <col min="24" max="24" width="22.42578125" style="142" customWidth="1"/>
    <col min="25" max="16384" width="11.42578125" style="59"/>
  </cols>
  <sheetData>
    <row r="1" spans="1:24" x14ac:dyDescent="0.2">
      <c r="A1" s="13" t="s">
        <v>111</v>
      </c>
      <c r="B1" s="13"/>
      <c r="C1" s="13"/>
      <c r="D1" s="27" t="s">
        <v>13</v>
      </c>
      <c r="E1" s="27"/>
      <c r="F1" s="13" t="s">
        <v>14</v>
      </c>
      <c r="G1" s="13"/>
      <c r="H1" s="27" t="s">
        <v>22</v>
      </c>
      <c r="I1" s="27"/>
      <c r="J1" s="13" t="s">
        <v>230</v>
      </c>
      <c r="K1" s="13"/>
      <c r="L1" s="39" t="s">
        <v>261</v>
      </c>
      <c r="M1" s="39"/>
      <c r="N1" s="13" t="s">
        <v>26</v>
      </c>
      <c r="O1" s="13"/>
      <c r="P1" s="34" t="s">
        <v>15</v>
      </c>
      <c r="Q1" s="35"/>
      <c r="R1" s="104"/>
      <c r="S1" s="21" t="s">
        <v>321</v>
      </c>
      <c r="T1" s="13"/>
      <c r="W1" s="152" t="s">
        <v>339</v>
      </c>
      <c r="X1" s="138"/>
    </row>
    <row r="2" spans="1:24" x14ac:dyDescent="0.2">
      <c r="A2" s="13"/>
      <c r="B2" s="13"/>
      <c r="C2" s="13"/>
      <c r="D2" s="27"/>
      <c r="E2" s="27"/>
      <c r="F2" s="13"/>
      <c r="G2" s="13"/>
      <c r="H2" s="27"/>
      <c r="I2" s="27"/>
      <c r="J2" s="13"/>
      <c r="K2" s="13"/>
      <c r="L2" s="39"/>
      <c r="M2" s="39"/>
      <c r="N2" s="13"/>
      <c r="O2" s="13"/>
      <c r="P2" s="34"/>
      <c r="Q2" s="35"/>
      <c r="R2" s="104"/>
      <c r="S2" s="22"/>
      <c r="T2" s="13"/>
      <c r="W2" s="139" t="s">
        <v>340</v>
      </c>
      <c r="X2" s="138"/>
    </row>
    <row r="3" spans="1:24" ht="13.5" thickBot="1" x14ac:dyDescent="0.25">
      <c r="A3" s="15" t="s">
        <v>8</v>
      </c>
      <c r="B3" s="16" t="s">
        <v>9</v>
      </c>
      <c r="C3" s="153"/>
      <c r="D3" s="32" t="s">
        <v>8</v>
      </c>
      <c r="E3" s="29" t="s">
        <v>16</v>
      </c>
      <c r="F3" s="15" t="s">
        <v>8</v>
      </c>
      <c r="G3" s="16" t="s">
        <v>17</v>
      </c>
      <c r="H3" s="28" t="s">
        <v>8</v>
      </c>
      <c r="I3" s="29" t="s">
        <v>23</v>
      </c>
      <c r="J3" s="15" t="s">
        <v>8</v>
      </c>
      <c r="K3" s="16" t="s">
        <v>231</v>
      </c>
      <c r="L3" s="28" t="s">
        <v>8</v>
      </c>
      <c r="M3" s="40" t="s">
        <v>262</v>
      </c>
      <c r="N3" s="15" t="s">
        <v>8</v>
      </c>
      <c r="O3" s="16" t="s">
        <v>19</v>
      </c>
      <c r="P3" s="36" t="s">
        <v>229</v>
      </c>
      <c r="Q3" s="28" t="s">
        <v>8</v>
      </c>
      <c r="R3" s="105" t="s">
        <v>228</v>
      </c>
      <c r="S3" s="15" t="s">
        <v>8</v>
      </c>
      <c r="T3" s="16" t="s">
        <v>312</v>
      </c>
      <c r="U3" s="124" t="s">
        <v>303</v>
      </c>
      <c r="V3" s="124" t="s">
        <v>304</v>
      </c>
      <c r="W3" s="28" t="s">
        <v>324</v>
      </c>
      <c r="X3" s="29" t="s">
        <v>325</v>
      </c>
    </row>
    <row r="4" spans="1:24" x14ac:dyDescent="0.2">
      <c r="A4" s="17">
        <v>1</v>
      </c>
      <c r="B4" s="20" t="s">
        <v>109</v>
      </c>
      <c r="C4" s="18" t="s">
        <v>343</v>
      </c>
      <c r="D4" s="33" t="s">
        <v>110</v>
      </c>
      <c r="E4" s="31" t="s">
        <v>58</v>
      </c>
      <c r="F4" s="17">
        <v>1</v>
      </c>
      <c r="G4" s="18" t="s">
        <v>10</v>
      </c>
      <c r="H4" s="156">
        <v>10</v>
      </c>
      <c r="I4" s="157" t="s">
        <v>24</v>
      </c>
      <c r="J4" s="17">
        <v>8100</v>
      </c>
      <c r="K4" s="18" t="s">
        <v>60</v>
      </c>
      <c r="L4" s="30">
        <v>0</v>
      </c>
      <c r="M4" s="41" t="s">
        <v>392</v>
      </c>
      <c r="N4" s="17">
        <v>1</v>
      </c>
      <c r="O4" s="18" t="s">
        <v>27</v>
      </c>
      <c r="P4" s="37" t="s">
        <v>318</v>
      </c>
      <c r="Q4" s="30">
        <v>97395411</v>
      </c>
      <c r="R4" s="106" t="s">
        <v>399</v>
      </c>
      <c r="S4" s="17">
        <v>0</v>
      </c>
      <c r="T4" s="18" t="s">
        <v>395</v>
      </c>
      <c r="U4" s="60">
        <v>0</v>
      </c>
      <c r="V4" s="60">
        <v>0</v>
      </c>
      <c r="W4" s="140">
        <v>20</v>
      </c>
      <c r="X4" s="141">
        <v>45</v>
      </c>
    </row>
    <row r="5" spans="1:24" x14ac:dyDescent="0.2">
      <c r="A5" s="17">
        <v>2</v>
      </c>
      <c r="B5" s="20" t="s">
        <v>48</v>
      </c>
      <c r="C5" s="18" t="s">
        <v>344</v>
      </c>
      <c r="D5" s="155" t="s">
        <v>371</v>
      </c>
      <c r="E5" s="31" t="s">
        <v>59</v>
      </c>
      <c r="F5" s="17">
        <v>2</v>
      </c>
      <c r="G5" s="18" t="s">
        <v>11</v>
      </c>
      <c r="H5" s="158">
        <v>20</v>
      </c>
      <c r="I5" s="159" t="s">
        <v>25</v>
      </c>
      <c r="J5" s="17">
        <v>8501</v>
      </c>
      <c r="K5" s="18" t="s">
        <v>247</v>
      </c>
      <c r="L5" s="30">
        <v>11</v>
      </c>
      <c r="M5" s="41" t="s">
        <v>307</v>
      </c>
      <c r="N5" s="17">
        <v>2</v>
      </c>
      <c r="O5" s="18" t="s">
        <v>28</v>
      </c>
      <c r="P5" s="37" t="s">
        <v>318</v>
      </c>
      <c r="Q5" s="30">
        <v>89071290</v>
      </c>
      <c r="R5" s="106" t="s">
        <v>400</v>
      </c>
      <c r="S5" s="17">
        <v>10191300</v>
      </c>
      <c r="T5" s="18" t="s">
        <v>510</v>
      </c>
      <c r="U5" s="60">
        <v>12</v>
      </c>
      <c r="V5" s="60">
        <v>42</v>
      </c>
    </row>
    <row r="6" spans="1:24" x14ac:dyDescent="0.2">
      <c r="A6" s="17">
        <v>3</v>
      </c>
      <c r="B6" s="20" t="s">
        <v>12</v>
      </c>
      <c r="C6" s="18" t="s">
        <v>345</v>
      </c>
      <c r="D6" s="33" t="s">
        <v>316</v>
      </c>
      <c r="E6" s="31" t="s">
        <v>317</v>
      </c>
      <c r="H6" s="160">
        <v>31</v>
      </c>
      <c r="I6" s="161" t="s">
        <v>375</v>
      </c>
      <c r="J6" s="107">
        <v>8359</v>
      </c>
      <c r="K6" s="18" t="s">
        <v>158</v>
      </c>
      <c r="L6" s="30">
        <v>12</v>
      </c>
      <c r="M6" s="41" t="s">
        <v>306</v>
      </c>
      <c r="N6" s="17"/>
      <c r="O6" s="18"/>
      <c r="P6" s="37" t="s">
        <v>318</v>
      </c>
      <c r="Q6" s="38">
        <v>83646127</v>
      </c>
      <c r="R6" s="106" t="s">
        <v>401</v>
      </c>
      <c r="S6" s="17">
        <v>10291200</v>
      </c>
      <c r="T6" s="18" t="s">
        <v>511</v>
      </c>
      <c r="U6" s="60">
        <v>12</v>
      </c>
      <c r="V6" s="60">
        <v>42</v>
      </c>
    </row>
    <row r="7" spans="1:24" x14ac:dyDescent="0.2">
      <c r="A7" s="17">
        <v>4</v>
      </c>
      <c r="B7" s="20" t="s">
        <v>246</v>
      </c>
      <c r="C7" s="18" t="s">
        <v>346</v>
      </c>
      <c r="D7" s="33"/>
      <c r="E7" s="31"/>
      <c r="H7" s="158">
        <v>32</v>
      </c>
      <c r="I7" s="159" t="s">
        <v>376</v>
      </c>
      <c r="J7" s="107">
        <v>8201</v>
      </c>
      <c r="K7" s="18" t="s">
        <v>61</v>
      </c>
      <c r="L7" s="108">
        <v>13</v>
      </c>
      <c r="M7" s="42" t="s">
        <v>305</v>
      </c>
      <c r="N7" s="17"/>
      <c r="O7" s="18"/>
      <c r="P7" s="37" t="s">
        <v>318</v>
      </c>
      <c r="Q7" s="38">
        <v>52463277</v>
      </c>
      <c r="R7" s="106" t="s">
        <v>402</v>
      </c>
      <c r="S7" s="17">
        <v>15</v>
      </c>
      <c r="T7" s="18" t="s">
        <v>512</v>
      </c>
      <c r="U7" s="60">
        <v>12</v>
      </c>
      <c r="V7" s="60">
        <v>42</v>
      </c>
    </row>
    <row r="8" spans="1:24" x14ac:dyDescent="0.2">
      <c r="A8" s="17">
        <v>5</v>
      </c>
      <c r="B8" s="20" t="s">
        <v>0</v>
      </c>
      <c r="C8" s="18" t="s">
        <v>347</v>
      </c>
      <c r="D8" s="33"/>
      <c r="E8" s="31"/>
      <c r="H8" s="158">
        <v>41</v>
      </c>
      <c r="I8" s="159" t="s">
        <v>377</v>
      </c>
      <c r="J8" s="107">
        <v>8304</v>
      </c>
      <c r="K8" s="18" t="s">
        <v>122</v>
      </c>
      <c r="L8" s="108">
        <v>14</v>
      </c>
      <c r="M8" s="42" t="s">
        <v>29</v>
      </c>
      <c r="P8" s="37" t="s">
        <v>318</v>
      </c>
      <c r="Q8" s="30">
        <v>84311574</v>
      </c>
      <c r="R8" s="106" t="s">
        <v>403</v>
      </c>
      <c r="S8" s="17">
        <v>52000000</v>
      </c>
      <c r="T8" s="18" t="s">
        <v>334</v>
      </c>
      <c r="U8" s="60">
        <v>24</v>
      </c>
      <c r="V8" s="60">
        <v>26</v>
      </c>
    </row>
    <row r="9" spans="1:24" x14ac:dyDescent="0.2">
      <c r="A9" s="17">
        <v>6</v>
      </c>
      <c r="B9" s="20" t="s">
        <v>94</v>
      </c>
      <c r="C9" s="18" t="s">
        <v>348</v>
      </c>
      <c r="D9" s="33"/>
      <c r="E9" s="31"/>
      <c r="H9" s="160">
        <v>42</v>
      </c>
      <c r="I9" s="159" t="s">
        <v>378</v>
      </c>
      <c r="J9" s="107">
        <v>8202</v>
      </c>
      <c r="K9" s="18" t="s">
        <v>62</v>
      </c>
      <c r="L9" s="108">
        <v>15</v>
      </c>
      <c r="M9" s="41" t="s">
        <v>319</v>
      </c>
      <c r="P9" s="37" t="s">
        <v>318</v>
      </c>
      <c r="Q9" s="30">
        <v>68483539</v>
      </c>
      <c r="R9" s="106" t="s">
        <v>534</v>
      </c>
      <c r="S9" s="17">
        <v>1018</v>
      </c>
      <c r="T9" s="18" t="s">
        <v>513</v>
      </c>
      <c r="U9" s="60">
        <v>12</v>
      </c>
      <c r="V9" s="60">
        <v>42</v>
      </c>
    </row>
    <row r="10" spans="1:24" x14ac:dyDescent="0.2">
      <c r="A10" s="17">
        <v>7</v>
      </c>
      <c r="B10" s="20" t="s">
        <v>95</v>
      </c>
      <c r="C10" s="18" t="s">
        <v>349</v>
      </c>
      <c r="D10" s="33"/>
      <c r="E10" s="31"/>
      <c r="H10" s="160">
        <v>43</v>
      </c>
      <c r="I10" s="159" t="s">
        <v>379</v>
      </c>
      <c r="J10" s="107">
        <v>8305</v>
      </c>
      <c r="K10" s="18" t="s">
        <v>108</v>
      </c>
      <c r="L10" s="108">
        <v>0</v>
      </c>
      <c r="M10" s="41" t="s">
        <v>315</v>
      </c>
      <c r="P10" s="37" t="s">
        <v>318</v>
      </c>
      <c r="Q10" s="30">
        <v>52390378</v>
      </c>
      <c r="R10" s="106" t="s">
        <v>404</v>
      </c>
      <c r="S10" s="17">
        <v>11000000</v>
      </c>
      <c r="T10" s="18" t="s">
        <v>342</v>
      </c>
      <c r="U10" s="60">
        <v>21</v>
      </c>
      <c r="V10" s="60">
        <v>29</v>
      </c>
    </row>
    <row r="11" spans="1:24" x14ac:dyDescent="0.2">
      <c r="A11" s="17">
        <v>8</v>
      </c>
      <c r="B11" s="20" t="s">
        <v>1</v>
      </c>
      <c r="C11" s="18" t="s">
        <v>350</v>
      </c>
      <c r="D11" s="33"/>
      <c r="E11" s="31"/>
      <c r="H11" s="160"/>
      <c r="I11" s="159"/>
      <c r="J11" s="107">
        <v>8442</v>
      </c>
      <c r="K11" s="18" t="s">
        <v>180</v>
      </c>
      <c r="L11" s="108">
        <v>21</v>
      </c>
      <c r="M11" s="41" t="s">
        <v>380</v>
      </c>
      <c r="P11" s="37" t="s">
        <v>318</v>
      </c>
      <c r="Q11" s="30">
        <v>52390383</v>
      </c>
      <c r="R11" s="106" t="s">
        <v>405</v>
      </c>
      <c r="S11" s="17">
        <v>10350000</v>
      </c>
      <c r="T11" s="18" t="s">
        <v>335</v>
      </c>
      <c r="U11" s="60">
        <v>24</v>
      </c>
      <c r="V11" s="60">
        <v>29</v>
      </c>
    </row>
    <row r="12" spans="1:24" x14ac:dyDescent="0.2">
      <c r="A12" s="17">
        <v>9</v>
      </c>
      <c r="B12" s="20" t="s">
        <v>31</v>
      </c>
      <c r="C12" s="18" t="s">
        <v>351</v>
      </c>
      <c r="D12" s="33"/>
      <c r="E12" s="31"/>
      <c r="H12" s="160"/>
      <c r="I12" s="159"/>
      <c r="J12" s="107">
        <v>8301</v>
      </c>
      <c r="K12" s="18" t="s">
        <v>119</v>
      </c>
      <c r="L12" s="108">
        <v>22</v>
      </c>
      <c r="M12" s="41" t="s">
        <v>381</v>
      </c>
      <c r="P12" s="37" t="s">
        <v>318</v>
      </c>
      <c r="Q12" s="30">
        <v>52390399</v>
      </c>
      <c r="R12" s="106" t="s">
        <v>406</v>
      </c>
      <c r="S12" s="17">
        <v>1013</v>
      </c>
      <c r="T12" s="18" t="s">
        <v>514</v>
      </c>
      <c r="U12" s="60">
        <v>12</v>
      </c>
      <c r="V12" s="60">
        <v>42</v>
      </c>
    </row>
    <row r="13" spans="1:24" x14ac:dyDescent="0.2">
      <c r="A13" s="17">
        <v>10</v>
      </c>
      <c r="B13" s="20" t="s">
        <v>96</v>
      </c>
      <c r="C13" s="18" t="s">
        <v>352</v>
      </c>
      <c r="D13" s="33"/>
      <c r="E13" s="31"/>
      <c r="H13" s="160"/>
      <c r="I13" s="159"/>
      <c r="J13" s="107">
        <v>8401</v>
      </c>
      <c r="K13" s="18" t="s">
        <v>162</v>
      </c>
      <c r="L13" s="108">
        <v>23</v>
      </c>
      <c r="M13" s="41" t="s">
        <v>382</v>
      </c>
      <c r="P13" s="37" t="s">
        <v>318</v>
      </c>
      <c r="Q13" s="30">
        <v>52390404</v>
      </c>
      <c r="R13" s="106" t="s">
        <v>407</v>
      </c>
      <c r="S13" s="17">
        <v>10191100</v>
      </c>
      <c r="T13" s="18" t="s">
        <v>515</v>
      </c>
      <c r="U13" s="60">
        <v>12</v>
      </c>
      <c r="V13" s="60">
        <v>42</v>
      </c>
    </row>
    <row r="14" spans="1:24" x14ac:dyDescent="0.2">
      <c r="A14" s="17">
        <v>11</v>
      </c>
      <c r="B14" s="20" t="s">
        <v>3</v>
      </c>
      <c r="C14" s="18" t="s">
        <v>353</v>
      </c>
      <c r="D14" s="33"/>
      <c r="E14" s="31"/>
      <c r="J14" s="107">
        <v>8560</v>
      </c>
      <c r="K14" s="18" t="s">
        <v>213</v>
      </c>
      <c r="L14" s="108">
        <v>24</v>
      </c>
      <c r="M14" s="41" t="s">
        <v>383</v>
      </c>
      <c r="P14" s="37" t="s">
        <v>318</v>
      </c>
      <c r="Q14" s="30">
        <v>52390451</v>
      </c>
      <c r="R14" s="106" t="s">
        <v>408</v>
      </c>
      <c r="S14" s="17">
        <v>10330000</v>
      </c>
      <c r="T14" s="18" t="s">
        <v>341</v>
      </c>
      <c r="U14" s="60">
        <v>21</v>
      </c>
      <c r="V14" s="60">
        <v>26</v>
      </c>
    </row>
    <row r="15" spans="1:24" x14ac:dyDescent="0.2">
      <c r="A15" s="17">
        <v>12</v>
      </c>
      <c r="B15" s="20" t="s">
        <v>97</v>
      </c>
      <c r="C15" s="18" t="s">
        <v>354</v>
      </c>
      <c r="D15" s="33"/>
      <c r="E15" s="31"/>
      <c r="J15" s="107">
        <v>8561</v>
      </c>
      <c r="K15" s="18" t="s">
        <v>214</v>
      </c>
      <c r="L15" s="108">
        <v>0</v>
      </c>
      <c r="M15" s="42" t="s">
        <v>391</v>
      </c>
      <c r="P15" s="37" t="s">
        <v>318</v>
      </c>
      <c r="Q15" s="30">
        <v>66561194</v>
      </c>
      <c r="R15" s="106" t="s">
        <v>409</v>
      </c>
      <c r="S15" s="17">
        <v>10320000</v>
      </c>
      <c r="T15" s="18" t="s">
        <v>336</v>
      </c>
      <c r="U15" s="60">
        <v>21</v>
      </c>
      <c r="V15" s="60">
        <v>26</v>
      </c>
    </row>
    <row r="16" spans="1:24" x14ac:dyDescent="0.2">
      <c r="A16" s="17">
        <v>13</v>
      </c>
      <c r="B16" s="20" t="s">
        <v>98</v>
      </c>
      <c r="C16" s="18" t="s">
        <v>355</v>
      </c>
      <c r="D16" s="33"/>
      <c r="E16" s="31"/>
      <c r="J16" s="107">
        <v>8302</v>
      </c>
      <c r="K16" s="18" t="s">
        <v>120</v>
      </c>
      <c r="L16" s="30">
        <v>31</v>
      </c>
      <c r="M16" s="41" t="s">
        <v>384</v>
      </c>
      <c r="P16" s="37" t="s">
        <v>318</v>
      </c>
      <c r="Q16" s="30">
        <v>65102434</v>
      </c>
      <c r="R16" s="106" t="s">
        <v>410</v>
      </c>
      <c r="S16" s="17">
        <v>6</v>
      </c>
      <c r="T16" s="18" t="s">
        <v>516</v>
      </c>
      <c r="U16" s="60">
        <v>12</v>
      </c>
      <c r="V16" s="60">
        <v>42</v>
      </c>
    </row>
    <row r="17" spans="1:22" x14ac:dyDescent="0.2">
      <c r="A17" s="17">
        <v>14</v>
      </c>
      <c r="B17" s="20" t="s">
        <v>2</v>
      </c>
      <c r="C17" s="18" t="s">
        <v>356</v>
      </c>
      <c r="D17" s="33"/>
      <c r="E17" s="31"/>
      <c r="J17" s="107">
        <v>8601</v>
      </c>
      <c r="K17" s="18" t="s">
        <v>221</v>
      </c>
      <c r="L17" s="30">
        <v>32</v>
      </c>
      <c r="M17" s="41" t="s">
        <v>385</v>
      </c>
      <c r="P17" s="37" t="s">
        <v>318</v>
      </c>
      <c r="Q17" s="30">
        <v>52390446</v>
      </c>
      <c r="R17" s="106" t="s">
        <v>411</v>
      </c>
      <c r="S17" s="17">
        <v>4101</v>
      </c>
      <c r="T17" s="18" t="s">
        <v>517</v>
      </c>
      <c r="U17" s="60">
        <v>21</v>
      </c>
      <c r="V17" s="60">
        <v>29</v>
      </c>
    </row>
    <row r="18" spans="1:22" x14ac:dyDescent="0.2">
      <c r="A18" s="17">
        <v>15</v>
      </c>
      <c r="B18" s="20" t="s">
        <v>99</v>
      </c>
      <c r="C18" s="18" t="s">
        <v>357</v>
      </c>
      <c r="D18" s="33"/>
      <c r="E18" s="31"/>
      <c r="J18" s="107">
        <v>8402</v>
      </c>
      <c r="K18" s="18" t="s">
        <v>4</v>
      </c>
      <c r="L18" s="30"/>
      <c r="M18" s="41"/>
      <c r="P18" s="37" t="s">
        <v>318</v>
      </c>
      <c r="Q18" s="30">
        <v>52390425</v>
      </c>
      <c r="R18" s="106" t="s">
        <v>412</v>
      </c>
      <c r="S18" s="17">
        <v>4190</v>
      </c>
      <c r="T18" s="18" t="s">
        <v>518</v>
      </c>
      <c r="U18" s="60">
        <v>21</v>
      </c>
      <c r="V18" s="60">
        <v>29</v>
      </c>
    </row>
    <row r="19" spans="1:22" x14ac:dyDescent="0.2">
      <c r="A19" s="17">
        <v>16</v>
      </c>
      <c r="B19" s="20" t="s">
        <v>100</v>
      </c>
      <c r="C19" s="18" t="s">
        <v>358</v>
      </c>
      <c r="D19" s="33"/>
      <c r="E19" s="31"/>
      <c r="J19" s="107">
        <v>8502</v>
      </c>
      <c r="K19" s="18" t="s">
        <v>184</v>
      </c>
      <c r="L19" s="30"/>
      <c r="M19" s="41"/>
      <c r="P19" s="37" t="s">
        <v>318</v>
      </c>
      <c r="Q19" s="30">
        <v>74628621</v>
      </c>
      <c r="R19" s="106" t="s">
        <v>413</v>
      </c>
      <c r="S19" s="17">
        <v>1017</v>
      </c>
      <c r="T19" s="18" t="s">
        <v>519</v>
      </c>
      <c r="U19" s="60">
        <v>12</v>
      </c>
      <c r="V19" s="60">
        <v>42</v>
      </c>
    </row>
    <row r="20" spans="1:22" x14ac:dyDescent="0.2">
      <c r="A20" s="17">
        <v>17</v>
      </c>
      <c r="B20" s="20" t="s">
        <v>93</v>
      </c>
      <c r="C20" s="18" t="s">
        <v>359</v>
      </c>
      <c r="D20" s="33"/>
      <c r="E20" s="31"/>
      <c r="J20" s="107">
        <v>8546</v>
      </c>
      <c r="K20" s="18" t="s">
        <v>211</v>
      </c>
      <c r="L20" s="30"/>
      <c r="M20" s="41"/>
      <c r="P20" s="37" t="s">
        <v>318</v>
      </c>
      <c r="Q20" s="30">
        <v>74922506</v>
      </c>
      <c r="R20" s="106" t="s">
        <v>414</v>
      </c>
      <c r="S20" s="17">
        <v>55000020</v>
      </c>
      <c r="T20" s="18" t="s">
        <v>520</v>
      </c>
      <c r="U20" s="60">
        <v>12</v>
      </c>
      <c r="V20" s="60">
        <v>42</v>
      </c>
    </row>
    <row r="21" spans="1:22" x14ac:dyDescent="0.2">
      <c r="A21" s="17">
        <v>18</v>
      </c>
      <c r="B21" s="20" t="s">
        <v>101</v>
      </c>
      <c r="C21" s="18" t="s">
        <v>360</v>
      </c>
      <c r="J21" s="107">
        <v>8403</v>
      </c>
      <c r="K21" s="18" t="s">
        <v>163</v>
      </c>
      <c r="L21" s="30"/>
      <c r="M21" s="41"/>
      <c r="P21" s="37" t="s">
        <v>318</v>
      </c>
      <c r="Q21" s="30">
        <v>74922511</v>
      </c>
      <c r="R21" s="106" t="s">
        <v>415</v>
      </c>
      <c r="S21" s="17">
        <v>55000010</v>
      </c>
      <c r="T21" s="18" t="s">
        <v>337</v>
      </c>
      <c r="U21" s="60">
        <v>12</v>
      </c>
      <c r="V21" s="60">
        <v>42</v>
      </c>
    </row>
    <row r="22" spans="1:22" x14ac:dyDescent="0.2">
      <c r="A22" s="17">
        <v>19</v>
      </c>
      <c r="B22" s="20" t="s">
        <v>102</v>
      </c>
      <c r="C22" s="18" t="s">
        <v>361</v>
      </c>
      <c r="J22" s="107">
        <v>8266</v>
      </c>
      <c r="K22" s="18" t="s">
        <v>118</v>
      </c>
      <c r="P22" s="37" t="s">
        <v>318</v>
      </c>
      <c r="Q22" s="30">
        <v>52390865</v>
      </c>
      <c r="R22" s="106" t="s">
        <v>416</v>
      </c>
      <c r="S22" s="17">
        <v>55000000</v>
      </c>
      <c r="T22" s="18" t="s">
        <v>390</v>
      </c>
      <c r="U22" s="60">
        <v>12</v>
      </c>
      <c r="V22" s="60">
        <v>42</v>
      </c>
    </row>
    <row r="23" spans="1:22" x14ac:dyDescent="0.2">
      <c r="A23" s="17">
        <v>20</v>
      </c>
      <c r="B23" s="20" t="s">
        <v>103</v>
      </c>
      <c r="C23" s="18" t="s">
        <v>362</v>
      </c>
      <c r="J23" s="107">
        <v>8204</v>
      </c>
      <c r="K23" s="18" t="s">
        <v>63</v>
      </c>
      <c r="P23" s="37" t="s">
        <v>318</v>
      </c>
      <c r="Q23" s="30">
        <v>69950227</v>
      </c>
      <c r="R23" s="106" t="s">
        <v>417</v>
      </c>
      <c r="S23" s="17">
        <v>1</v>
      </c>
      <c r="T23" s="18" t="s">
        <v>521</v>
      </c>
      <c r="U23" s="60">
        <v>12</v>
      </c>
      <c r="V23" s="60">
        <v>42</v>
      </c>
    </row>
    <row r="24" spans="1:22" x14ac:dyDescent="0.2">
      <c r="A24" s="17">
        <v>21</v>
      </c>
      <c r="B24" s="20" t="s">
        <v>249</v>
      </c>
      <c r="C24" s="18" t="s">
        <v>363</v>
      </c>
      <c r="J24" s="107">
        <v>8419</v>
      </c>
      <c r="K24" s="18" t="s">
        <v>7</v>
      </c>
      <c r="P24" s="37" t="s">
        <v>318</v>
      </c>
      <c r="Q24" s="30">
        <v>52390870</v>
      </c>
      <c r="R24" s="106" t="s">
        <v>418</v>
      </c>
      <c r="S24" s="17">
        <v>10191200</v>
      </c>
      <c r="T24" s="18" t="s">
        <v>522</v>
      </c>
      <c r="U24" s="60">
        <v>12</v>
      </c>
      <c r="V24" s="60">
        <v>42</v>
      </c>
    </row>
    <row r="25" spans="1:22" x14ac:dyDescent="0.2">
      <c r="A25" s="17">
        <v>22</v>
      </c>
      <c r="B25" s="20" t="s">
        <v>104</v>
      </c>
      <c r="C25" s="18" t="s">
        <v>364</v>
      </c>
      <c r="J25" s="107">
        <v>8309</v>
      </c>
      <c r="K25" s="18" t="s">
        <v>124</v>
      </c>
      <c r="P25" s="37" t="s">
        <v>318</v>
      </c>
      <c r="Q25" s="30">
        <v>69567923</v>
      </c>
      <c r="R25" s="106" t="s">
        <v>419</v>
      </c>
      <c r="S25" s="17">
        <v>10291100</v>
      </c>
      <c r="T25" s="18" t="s">
        <v>523</v>
      </c>
      <c r="U25" s="60">
        <v>12</v>
      </c>
      <c r="V25" s="60">
        <v>42</v>
      </c>
    </row>
    <row r="26" spans="1:22" x14ac:dyDescent="0.2">
      <c r="A26" s="17">
        <v>23</v>
      </c>
      <c r="B26" s="20" t="s">
        <v>105</v>
      </c>
      <c r="C26" s="18" t="s">
        <v>365</v>
      </c>
      <c r="J26" s="107">
        <v>8503</v>
      </c>
      <c r="K26" s="18" t="s">
        <v>185</v>
      </c>
      <c r="P26" s="37" t="s">
        <v>318</v>
      </c>
      <c r="Q26" s="30">
        <v>74291074</v>
      </c>
      <c r="R26" s="106" t="s">
        <v>420</v>
      </c>
      <c r="S26" s="17">
        <v>10310000</v>
      </c>
      <c r="T26" s="18" t="s">
        <v>338</v>
      </c>
      <c r="U26" s="60">
        <v>21</v>
      </c>
      <c r="V26" s="60">
        <v>26</v>
      </c>
    </row>
    <row r="27" spans="1:22" x14ac:dyDescent="0.2">
      <c r="A27" s="17">
        <v>24</v>
      </c>
      <c r="B27" s="20" t="s">
        <v>106</v>
      </c>
      <c r="C27" s="18" t="s">
        <v>366</v>
      </c>
      <c r="J27" s="107">
        <v>8405</v>
      </c>
      <c r="K27" s="18" t="s">
        <v>164</v>
      </c>
      <c r="P27" s="37" t="s">
        <v>318</v>
      </c>
      <c r="Q27" s="30">
        <v>69950269</v>
      </c>
      <c r="R27" s="106" t="s">
        <v>421</v>
      </c>
      <c r="S27" s="17">
        <v>1016</v>
      </c>
      <c r="T27" s="18" t="s">
        <v>524</v>
      </c>
      <c r="U27" s="60">
        <v>12</v>
      </c>
      <c r="V27" s="60">
        <v>42</v>
      </c>
    </row>
    <row r="28" spans="1:22" x14ac:dyDescent="0.2">
      <c r="A28" s="17">
        <v>25</v>
      </c>
      <c r="B28" s="20" t="s">
        <v>107</v>
      </c>
      <c r="C28" s="18" t="s">
        <v>367</v>
      </c>
      <c r="J28" s="107">
        <v>8252</v>
      </c>
      <c r="K28" s="18" t="s">
        <v>112</v>
      </c>
      <c r="P28" s="37" t="s">
        <v>318</v>
      </c>
      <c r="Q28" s="30">
        <v>74291053</v>
      </c>
      <c r="R28" s="106" t="s">
        <v>422</v>
      </c>
      <c r="S28" s="17">
        <v>11</v>
      </c>
      <c r="T28" s="18" t="s">
        <v>525</v>
      </c>
      <c r="U28" s="60">
        <v>12</v>
      </c>
      <c r="V28" s="60">
        <v>42</v>
      </c>
    </row>
    <row r="29" spans="1:22" x14ac:dyDescent="0.2">
      <c r="A29" s="17">
        <v>26</v>
      </c>
      <c r="B29" s="20" t="s">
        <v>5</v>
      </c>
      <c r="C29" s="18" t="s">
        <v>368</v>
      </c>
      <c r="J29" s="107">
        <v>8307</v>
      </c>
      <c r="K29" s="18" t="s">
        <v>123</v>
      </c>
      <c r="P29" s="37" t="s">
        <v>318</v>
      </c>
      <c r="Q29" s="30">
        <v>72511078</v>
      </c>
      <c r="R29" s="106" t="s">
        <v>423</v>
      </c>
      <c r="S29" s="17">
        <v>1015</v>
      </c>
      <c r="T29" s="18" t="s">
        <v>526</v>
      </c>
      <c r="U29" s="60">
        <v>12</v>
      </c>
      <c r="V29" s="60">
        <v>42</v>
      </c>
    </row>
    <row r="30" spans="1:22" x14ac:dyDescent="0.2">
      <c r="A30" s="17">
        <v>27</v>
      </c>
      <c r="B30" s="20" t="s">
        <v>6</v>
      </c>
      <c r="C30" s="18" t="s">
        <v>369</v>
      </c>
      <c r="J30" s="107">
        <v>8406</v>
      </c>
      <c r="K30" s="18" t="s">
        <v>165</v>
      </c>
      <c r="P30" s="37" t="s">
        <v>318</v>
      </c>
      <c r="Q30" s="30">
        <v>52391209</v>
      </c>
      <c r="R30" s="106" t="s">
        <v>424</v>
      </c>
      <c r="S30" s="17">
        <v>99990000</v>
      </c>
      <c r="T30" s="18" t="s">
        <v>393</v>
      </c>
      <c r="U30" s="60">
        <v>0</v>
      </c>
      <c r="V30" s="60">
        <v>0</v>
      </c>
    </row>
    <row r="31" spans="1:22" x14ac:dyDescent="0.2">
      <c r="A31" s="17"/>
      <c r="B31" s="20"/>
      <c r="C31" s="18"/>
      <c r="J31" s="107">
        <v>8504</v>
      </c>
      <c r="K31" s="18" t="s">
        <v>186</v>
      </c>
      <c r="P31" s="37" t="s">
        <v>318</v>
      </c>
      <c r="Q31" s="30">
        <v>74282897</v>
      </c>
      <c r="R31" s="106" t="s">
        <v>425</v>
      </c>
      <c r="S31" s="17">
        <v>32</v>
      </c>
      <c r="T31" s="18" t="s">
        <v>527</v>
      </c>
      <c r="U31" s="60">
        <v>12</v>
      </c>
      <c r="V31" s="60">
        <v>42</v>
      </c>
    </row>
    <row r="32" spans="1:22" x14ac:dyDescent="0.2">
      <c r="A32" s="17"/>
      <c r="B32" s="20"/>
      <c r="C32" s="18"/>
      <c r="J32" s="107">
        <v>8205</v>
      </c>
      <c r="K32" s="18" t="s">
        <v>64</v>
      </c>
      <c r="P32" s="37" t="s">
        <v>318</v>
      </c>
      <c r="Q32" s="30">
        <v>73590610</v>
      </c>
      <c r="R32" s="106" t="s">
        <v>426</v>
      </c>
      <c r="S32" s="17">
        <v>98593000</v>
      </c>
      <c r="T32" s="18" t="s">
        <v>374</v>
      </c>
      <c r="U32" s="60">
        <v>24</v>
      </c>
      <c r="V32" s="60">
        <v>29</v>
      </c>
    </row>
    <row r="33" spans="10:22" x14ac:dyDescent="0.2">
      <c r="J33" s="107">
        <v>8337</v>
      </c>
      <c r="K33" s="18" t="s">
        <v>248</v>
      </c>
      <c r="P33" s="37" t="s">
        <v>318</v>
      </c>
      <c r="Q33" s="30">
        <v>66567421</v>
      </c>
      <c r="R33" s="106" t="s">
        <v>427</v>
      </c>
      <c r="S33" s="17">
        <v>101</v>
      </c>
      <c r="T33" s="18" t="s">
        <v>528</v>
      </c>
      <c r="U33" s="60">
        <v>12</v>
      </c>
      <c r="V33" s="60">
        <v>42</v>
      </c>
    </row>
    <row r="34" spans="10:22" x14ac:dyDescent="0.2">
      <c r="J34" s="107">
        <v>8308</v>
      </c>
      <c r="K34" s="18" t="s">
        <v>239</v>
      </c>
      <c r="P34" s="37" t="s">
        <v>318</v>
      </c>
      <c r="Q34" s="30">
        <v>52391240</v>
      </c>
      <c r="R34" s="106" t="s">
        <v>428</v>
      </c>
      <c r="S34" s="17">
        <v>104</v>
      </c>
      <c r="T34" s="18" t="s">
        <v>529</v>
      </c>
      <c r="U34" s="60">
        <v>12</v>
      </c>
      <c r="V34" s="60">
        <v>42</v>
      </c>
    </row>
    <row r="35" spans="10:22" x14ac:dyDescent="0.2">
      <c r="J35" s="107">
        <v>8407</v>
      </c>
      <c r="K35" s="18" t="s">
        <v>166</v>
      </c>
      <c r="P35" s="37" t="s">
        <v>318</v>
      </c>
      <c r="Q35" s="30">
        <v>52391497</v>
      </c>
      <c r="R35" s="106" t="s">
        <v>429</v>
      </c>
      <c r="S35" s="17">
        <v>102</v>
      </c>
      <c r="T35" s="18" t="s">
        <v>530</v>
      </c>
      <c r="U35" s="60">
        <v>12</v>
      </c>
      <c r="V35" s="60">
        <v>42</v>
      </c>
    </row>
    <row r="36" spans="10:22" x14ac:dyDescent="0.2">
      <c r="J36" s="107">
        <v>8508</v>
      </c>
      <c r="K36" s="18" t="s">
        <v>188</v>
      </c>
      <c r="P36" s="37" t="s">
        <v>318</v>
      </c>
      <c r="Q36" s="30">
        <v>74922789</v>
      </c>
      <c r="R36" s="106" t="s">
        <v>430</v>
      </c>
      <c r="S36" s="17">
        <v>103</v>
      </c>
      <c r="T36" s="18" t="s">
        <v>531</v>
      </c>
      <c r="U36" s="60">
        <v>12</v>
      </c>
      <c r="V36" s="60">
        <v>42</v>
      </c>
    </row>
    <row r="37" spans="10:22" x14ac:dyDescent="0.2">
      <c r="J37" s="107">
        <v>8408</v>
      </c>
      <c r="K37" s="18" t="s">
        <v>242</v>
      </c>
      <c r="P37" s="37" t="s">
        <v>318</v>
      </c>
      <c r="Q37" s="30">
        <v>52391413</v>
      </c>
      <c r="R37" s="106" t="s">
        <v>431</v>
      </c>
      <c r="S37" s="17">
        <v>100</v>
      </c>
      <c r="T37" s="18" t="s">
        <v>532</v>
      </c>
      <c r="U37" s="60">
        <v>12</v>
      </c>
      <c r="V37" s="60">
        <v>42</v>
      </c>
    </row>
    <row r="38" spans="10:22" x14ac:dyDescent="0.2">
      <c r="J38" s="107">
        <v>8310</v>
      </c>
      <c r="K38" s="18" t="s">
        <v>243</v>
      </c>
      <c r="P38" s="37" t="s">
        <v>318</v>
      </c>
      <c r="Q38" s="30">
        <v>74922768</v>
      </c>
      <c r="R38" s="106" t="s">
        <v>432</v>
      </c>
      <c r="S38" s="17">
        <v>10366100</v>
      </c>
      <c r="T38" s="18" t="s">
        <v>394</v>
      </c>
      <c r="U38" s="60">
        <v>24</v>
      </c>
      <c r="V38" s="60">
        <v>29</v>
      </c>
    </row>
    <row r="39" spans="10:22" x14ac:dyDescent="0.2">
      <c r="J39" s="107">
        <v>8206</v>
      </c>
      <c r="K39" s="18" t="s">
        <v>65</v>
      </c>
      <c r="P39" s="37" t="s">
        <v>318</v>
      </c>
      <c r="Q39" s="30">
        <v>52391502</v>
      </c>
      <c r="R39" s="106" t="s">
        <v>433</v>
      </c>
      <c r="S39" s="17">
        <v>10362000</v>
      </c>
      <c r="T39" s="18" t="s">
        <v>373</v>
      </c>
      <c r="U39" s="60">
        <v>23</v>
      </c>
      <c r="V39" s="60">
        <v>30</v>
      </c>
    </row>
    <row r="40" spans="10:22" x14ac:dyDescent="0.2">
      <c r="J40" s="107">
        <v>8207</v>
      </c>
      <c r="K40" s="18" t="s">
        <v>66</v>
      </c>
      <c r="P40" s="37" t="s">
        <v>318</v>
      </c>
      <c r="Q40" s="30">
        <v>52391455</v>
      </c>
      <c r="R40" s="106" t="s">
        <v>434</v>
      </c>
      <c r="S40" s="17">
        <v>0</v>
      </c>
      <c r="T40" s="18" t="s">
        <v>391</v>
      </c>
      <c r="U40" s="60">
        <v>0</v>
      </c>
      <c r="V40" s="60">
        <v>0</v>
      </c>
    </row>
    <row r="41" spans="10:22" x14ac:dyDescent="0.2">
      <c r="J41" s="107">
        <v>8440</v>
      </c>
      <c r="K41" s="18" t="s">
        <v>178</v>
      </c>
      <c r="P41" s="37" t="s">
        <v>318</v>
      </c>
      <c r="Q41" s="30">
        <v>52391460</v>
      </c>
      <c r="R41" s="106" t="s">
        <v>435</v>
      </c>
      <c r="S41" s="17">
        <v>10190500</v>
      </c>
      <c r="T41" s="18" t="s">
        <v>388</v>
      </c>
      <c r="U41" s="60">
        <v>12</v>
      </c>
      <c r="V41" s="60">
        <v>42</v>
      </c>
    </row>
    <row r="42" spans="10:22" x14ac:dyDescent="0.2">
      <c r="J42" s="107">
        <v>8409</v>
      </c>
      <c r="K42" s="18" t="s">
        <v>167</v>
      </c>
      <c r="P42" s="37" t="s">
        <v>318</v>
      </c>
      <c r="Q42" s="30">
        <v>52391476</v>
      </c>
      <c r="R42" s="106" t="s">
        <v>436</v>
      </c>
      <c r="S42" s="17">
        <v>10290500</v>
      </c>
      <c r="T42" s="18" t="s">
        <v>389</v>
      </c>
      <c r="U42" s="60">
        <v>12</v>
      </c>
      <c r="V42" s="60">
        <v>42</v>
      </c>
    </row>
    <row r="43" spans="10:22" x14ac:dyDescent="0.2">
      <c r="J43" s="107">
        <v>8303</v>
      </c>
      <c r="K43" s="18" t="s">
        <v>121</v>
      </c>
      <c r="P43" s="37" t="s">
        <v>318</v>
      </c>
      <c r="Q43" s="30">
        <v>52391345</v>
      </c>
      <c r="R43" s="106" t="s">
        <v>437</v>
      </c>
      <c r="S43" s="17">
        <v>10090500</v>
      </c>
      <c r="T43" s="18" t="s">
        <v>387</v>
      </c>
      <c r="U43" s="60">
        <v>12</v>
      </c>
      <c r="V43" s="60">
        <v>42</v>
      </c>
    </row>
    <row r="44" spans="10:22" x14ac:dyDescent="0.2">
      <c r="J44" s="107">
        <v>8410</v>
      </c>
      <c r="K44" s="18" t="s">
        <v>168</v>
      </c>
      <c r="P44" s="37" t="s">
        <v>318</v>
      </c>
      <c r="Q44" s="30">
        <v>53145398</v>
      </c>
      <c r="R44" s="106" t="s">
        <v>438</v>
      </c>
      <c r="S44" s="17">
        <v>10190000</v>
      </c>
      <c r="T44" s="18" t="s">
        <v>533</v>
      </c>
      <c r="U44" s="60">
        <v>12</v>
      </c>
      <c r="V44" s="60">
        <v>42</v>
      </c>
    </row>
    <row r="45" spans="10:22" x14ac:dyDescent="0.2">
      <c r="J45" s="107">
        <v>8411</v>
      </c>
      <c r="K45" s="18" t="s">
        <v>244</v>
      </c>
      <c r="P45" s="37" t="s">
        <v>318</v>
      </c>
      <c r="Q45" s="30">
        <v>53427453</v>
      </c>
      <c r="R45" s="106" t="s">
        <v>535</v>
      </c>
      <c r="S45" s="17">
        <v>10090000</v>
      </c>
      <c r="T45" s="18" t="s">
        <v>386</v>
      </c>
      <c r="U45" s="60">
        <v>12</v>
      </c>
      <c r="V45" s="60">
        <v>42</v>
      </c>
    </row>
    <row r="46" spans="10:22" x14ac:dyDescent="0.2">
      <c r="J46" s="107">
        <v>8362</v>
      </c>
      <c r="K46" s="18" t="s">
        <v>160</v>
      </c>
      <c r="P46" s="37" t="s">
        <v>318</v>
      </c>
      <c r="Q46" s="30">
        <v>11212222</v>
      </c>
      <c r="R46" s="106" t="s">
        <v>536</v>
      </c>
    </row>
    <row r="47" spans="10:22" x14ac:dyDescent="0.2">
      <c r="J47" s="107">
        <v>8260</v>
      </c>
      <c r="K47" s="18" t="s">
        <v>114</v>
      </c>
      <c r="P47" s="37" t="s">
        <v>318</v>
      </c>
      <c r="Q47" s="30">
        <v>52391649</v>
      </c>
      <c r="R47" s="106" t="s">
        <v>439</v>
      </c>
      <c r="S47" s="17"/>
      <c r="T47" s="18"/>
    </row>
    <row r="48" spans="10:22" x14ac:dyDescent="0.2">
      <c r="J48" s="107">
        <v>8602</v>
      </c>
      <c r="K48" s="18" t="s">
        <v>328</v>
      </c>
      <c r="P48" s="37" t="s">
        <v>318</v>
      </c>
      <c r="Q48" s="30">
        <v>52391654</v>
      </c>
      <c r="R48" s="106" t="s">
        <v>440</v>
      </c>
      <c r="S48" s="17"/>
      <c r="T48" s="18"/>
    </row>
    <row r="49" spans="10:20" x14ac:dyDescent="0.2">
      <c r="J49" s="107">
        <v>8211</v>
      </c>
      <c r="K49" s="18" t="s">
        <v>67</v>
      </c>
      <c r="P49" s="37" t="s">
        <v>318</v>
      </c>
      <c r="Q49" s="30">
        <v>52391680</v>
      </c>
      <c r="R49" s="106" t="s">
        <v>441</v>
      </c>
      <c r="S49" s="17"/>
      <c r="T49" s="18"/>
    </row>
    <row r="50" spans="10:20" x14ac:dyDescent="0.2">
      <c r="J50" s="107">
        <v>8212</v>
      </c>
      <c r="K50" s="18" t="s">
        <v>68</v>
      </c>
      <c r="P50" s="37" t="s">
        <v>318</v>
      </c>
      <c r="Q50" s="30">
        <v>52391675</v>
      </c>
      <c r="R50" s="106" t="s">
        <v>442</v>
      </c>
      <c r="S50" s="17"/>
      <c r="T50" s="18"/>
    </row>
    <row r="51" spans="10:20" x14ac:dyDescent="0.2">
      <c r="J51" s="107">
        <v>8311</v>
      </c>
      <c r="K51" s="18" t="s">
        <v>125</v>
      </c>
      <c r="P51" s="37" t="s">
        <v>318</v>
      </c>
      <c r="Q51" s="30">
        <v>52391696</v>
      </c>
      <c r="R51" s="106" t="s">
        <v>443</v>
      </c>
      <c r="S51" s="17"/>
      <c r="T51" s="18"/>
    </row>
    <row r="52" spans="10:20" x14ac:dyDescent="0.2">
      <c r="J52" s="107">
        <v>8312</v>
      </c>
      <c r="K52" s="18" t="s">
        <v>126</v>
      </c>
      <c r="P52" s="37" t="s">
        <v>318</v>
      </c>
      <c r="Q52" s="30">
        <v>52391701</v>
      </c>
      <c r="R52" s="106" t="s">
        <v>444</v>
      </c>
      <c r="S52" s="17"/>
      <c r="T52" s="18"/>
    </row>
    <row r="53" spans="10:20" x14ac:dyDescent="0.2">
      <c r="J53" s="107">
        <v>8562</v>
      </c>
      <c r="K53" s="18" t="s">
        <v>215</v>
      </c>
      <c r="P53" s="37" t="s">
        <v>318</v>
      </c>
      <c r="Q53" s="30">
        <v>69443773</v>
      </c>
      <c r="R53" s="106" t="s">
        <v>445</v>
      </c>
      <c r="S53" s="17"/>
      <c r="T53" s="18"/>
    </row>
    <row r="54" spans="10:20" x14ac:dyDescent="0.2">
      <c r="J54" s="107">
        <v>8313</v>
      </c>
      <c r="K54" s="18" t="s">
        <v>238</v>
      </c>
      <c r="P54" s="37" t="s">
        <v>318</v>
      </c>
      <c r="Q54" s="30">
        <v>74267637</v>
      </c>
      <c r="R54" s="106" t="s">
        <v>446</v>
      </c>
      <c r="S54" s="17"/>
      <c r="T54" s="18"/>
    </row>
    <row r="55" spans="10:20" x14ac:dyDescent="0.2">
      <c r="J55" s="107">
        <v>8441</v>
      </c>
      <c r="K55" s="18" t="s">
        <v>179</v>
      </c>
      <c r="P55" s="37" t="s">
        <v>318</v>
      </c>
      <c r="Q55" s="30">
        <v>62028525</v>
      </c>
      <c r="R55" s="106" t="s">
        <v>447</v>
      </c>
      <c r="S55" s="17"/>
      <c r="T55" s="18"/>
    </row>
    <row r="56" spans="10:20" x14ac:dyDescent="0.2">
      <c r="J56" s="107">
        <v>8214</v>
      </c>
      <c r="K56" s="18" t="s">
        <v>69</v>
      </c>
      <c r="P56" s="37" t="s">
        <v>318</v>
      </c>
      <c r="Q56" s="30">
        <v>61602660</v>
      </c>
      <c r="R56" s="106" t="s">
        <v>448</v>
      </c>
      <c r="S56" s="17"/>
      <c r="T56" s="18"/>
    </row>
    <row r="57" spans="10:20" x14ac:dyDescent="0.2">
      <c r="J57" s="107">
        <v>8415</v>
      </c>
      <c r="K57" s="18" t="s">
        <v>240</v>
      </c>
      <c r="P57" s="37" t="s">
        <v>318</v>
      </c>
      <c r="Q57" s="30">
        <v>52392050</v>
      </c>
      <c r="R57" s="106" t="s">
        <v>449</v>
      </c>
      <c r="S57" s="17"/>
      <c r="T57" s="18"/>
    </row>
    <row r="58" spans="10:20" x14ac:dyDescent="0.2">
      <c r="J58" s="107">
        <v>8315</v>
      </c>
      <c r="K58" s="18" t="s">
        <v>128</v>
      </c>
      <c r="P58" s="37" t="s">
        <v>318</v>
      </c>
      <c r="Q58" s="30">
        <v>52392024</v>
      </c>
      <c r="R58" s="106" t="s">
        <v>450</v>
      </c>
      <c r="S58" s="17"/>
      <c r="T58" s="18"/>
    </row>
    <row r="59" spans="10:20" x14ac:dyDescent="0.2">
      <c r="J59" s="107">
        <v>8314</v>
      </c>
      <c r="K59" s="18" t="s">
        <v>127</v>
      </c>
      <c r="P59" s="37" t="s">
        <v>318</v>
      </c>
      <c r="Q59" s="30">
        <v>52392045</v>
      </c>
      <c r="R59" s="106" t="s">
        <v>451</v>
      </c>
      <c r="S59" s="17"/>
      <c r="T59" s="18"/>
    </row>
    <row r="60" spans="10:20" x14ac:dyDescent="0.2">
      <c r="J60" s="107">
        <v>8417</v>
      </c>
      <c r="K60" s="18" t="s">
        <v>241</v>
      </c>
      <c r="P60" s="37" t="s">
        <v>318</v>
      </c>
      <c r="Q60" s="30">
        <v>52391832</v>
      </c>
      <c r="R60" s="106" t="s">
        <v>452</v>
      </c>
      <c r="S60" s="17"/>
      <c r="T60" s="18"/>
    </row>
    <row r="61" spans="10:20" x14ac:dyDescent="0.2">
      <c r="J61" s="107">
        <v>8418</v>
      </c>
      <c r="K61" s="18" t="s">
        <v>169</v>
      </c>
      <c r="P61" s="37" t="s">
        <v>318</v>
      </c>
      <c r="Q61" s="30">
        <v>52392642</v>
      </c>
      <c r="R61" s="106" t="s">
        <v>453</v>
      </c>
      <c r="S61" s="17"/>
      <c r="T61" s="18"/>
    </row>
    <row r="62" spans="10:20" x14ac:dyDescent="0.2">
      <c r="J62" s="107">
        <v>8420</v>
      </c>
      <c r="K62" s="18" t="s">
        <v>43</v>
      </c>
      <c r="P62" s="37" t="s">
        <v>318</v>
      </c>
      <c r="Q62" s="30">
        <v>52392637</v>
      </c>
      <c r="R62" s="106" t="s">
        <v>454</v>
      </c>
      <c r="S62" s="17"/>
      <c r="T62" s="18"/>
    </row>
    <row r="63" spans="10:20" x14ac:dyDescent="0.2">
      <c r="J63" s="107">
        <v>8509</v>
      </c>
      <c r="K63" s="18" t="s">
        <v>329</v>
      </c>
      <c r="P63" s="37" t="s">
        <v>318</v>
      </c>
      <c r="Q63" s="30">
        <v>52392485</v>
      </c>
      <c r="R63" s="106" t="s">
        <v>455</v>
      </c>
      <c r="S63" s="17"/>
      <c r="T63" s="18"/>
    </row>
    <row r="64" spans="10:20" x14ac:dyDescent="0.2">
      <c r="J64" s="107">
        <v>8510</v>
      </c>
      <c r="K64" s="18" t="s">
        <v>189</v>
      </c>
      <c r="P64" s="37" t="s">
        <v>318</v>
      </c>
      <c r="Q64" s="30">
        <v>52392883</v>
      </c>
      <c r="R64" s="106" t="s">
        <v>456</v>
      </c>
      <c r="S64" s="17"/>
      <c r="T64" s="18"/>
    </row>
    <row r="65" spans="10:20" x14ac:dyDescent="0.2">
      <c r="J65" s="107">
        <v>8511</v>
      </c>
      <c r="K65" s="18" t="s">
        <v>190</v>
      </c>
      <c r="P65" s="37" t="s">
        <v>318</v>
      </c>
      <c r="Q65" s="30">
        <v>52392899</v>
      </c>
      <c r="R65" s="106" t="s">
        <v>457</v>
      </c>
      <c r="S65" s="17"/>
      <c r="T65" s="18"/>
    </row>
    <row r="66" spans="10:20" x14ac:dyDescent="0.2">
      <c r="J66" s="107">
        <v>8512</v>
      </c>
      <c r="K66" s="18" t="s">
        <v>41</v>
      </c>
      <c r="P66" s="37" t="s">
        <v>318</v>
      </c>
      <c r="Q66" s="30">
        <v>52392946</v>
      </c>
      <c r="R66" s="106" t="s">
        <v>458</v>
      </c>
      <c r="S66" s="17"/>
      <c r="T66" s="18"/>
    </row>
    <row r="67" spans="10:20" x14ac:dyDescent="0.2">
      <c r="J67" s="107">
        <v>8513</v>
      </c>
      <c r="K67" s="18" t="s">
        <v>42</v>
      </c>
      <c r="P67" s="37" t="s">
        <v>318</v>
      </c>
      <c r="Q67" s="30">
        <v>52392925</v>
      </c>
      <c r="R67" s="106" t="s">
        <v>459</v>
      </c>
      <c r="S67" s="17"/>
      <c r="T67" s="18"/>
    </row>
    <row r="68" spans="10:20" x14ac:dyDescent="0.2">
      <c r="J68" s="107">
        <v>8216</v>
      </c>
      <c r="K68" s="18" t="s">
        <v>71</v>
      </c>
      <c r="P68" s="37" t="s">
        <v>318</v>
      </c>
      <c r="Q68" s="30">
        <v>96490220</v>
      </c>
      <c r="R68" s="106" t="s">
        <v>460</v>
      </c>
      <c r="S68" s="17"/>
      <c r="T68" s="18"/>
    </row>
    <row r="69" spans="10:20" x14ac:dyDescent="0.2">
      <c r="J69" s="107">
        <v>8217</v>
      </c>
      <c r="K69" s="18" t="s">
        <v>72</v>
      </c>
      <c r="P69" s="37" t="s">
        <v>318</v>
      </c>
      <c r="Q69" s="30">
        <v>69509146</v>
      </c>
      <c r="R69" s="106" t="s">
        <v>461</v>
      </c>
      <c r="S69" s="17"/>
      <c r="T69" s="18"/>
    </row>
    <row r="70" spans="10:20" x14ac:dyDescent="0.2">
      <c r="J70" s="107">
        <v>8514</v>
      </c>
      <c r="K70" s="18" t="s">
        <v>191</v>
      </c>
      <c r="P70" s="37" t="s">
        <v>318</v>
      </c>
      <c r="Q70" s="30">
        <v>52392972</v>
      </c>
      <c r="R70" s="106" t="s">
        <v>462</v>
      </c>
      <c r="S70" s="17"/>
      <c r="T70" s="18"/>
    </row>
    <row r="71" spans="10:20" x14ac:dyDescent="0.2">
      <c r="J71" s="107">
        <v>8218</v>
      </c>
      <c r="K71" s="18" t="s">
        <v>245</v>
      </c>
      <c r="P71" s="37" t="s">
        <v>318</v>
      </c>
      <c r="Q71" s="30">
        <v>52392967</v>
      </c>
      <c r="R71" s="106" t="s">
        <v>463</v>
      </c>
      <c r="S71" s="17"/>
      <c r="T71" s="18"/>
    </row>
    <row r="72" spans="10:20" x14ac:dyDescent="0.2">
      <c r="J72" s="107">
        <v>8421</v>
      </c>
      <c r="K72" s="18" t="s">
        <v>170</v>
      </c>
      <c r="P72" s="37" t="s">
        <v>318</v>
      </c>
      <c r="Q72" s="30">
        <v>52392794</v>
      </c>
      <c r="R72" s="106" t="s">
        <v>464</v>
      </c>
      <c r="S72" s="17"/>
      <c r="T72" s="18"/>
    </row>
    <row r="73" spans="10:20" x14ac:dyDescent="0.2">
      <c r="J73" s="107">
        <v>8515</v>
      </c>
      <c r="K73" s="18" t="s">
        <v>192</v>
      </c>
      <c r="P73" s="37" t="s">
        <v>318</v>
      </c>
      <c r="Q73" s="30">
        <v>69424351</v>
      </c>
      <c r="R73" s="106" t="s">
        <v>465</v>
      </c>
      <c r="S73" s="17"/>
      <c r="T73" s="18"/>
    </row>
    <row r="74" spans="10:20" x14ac:dyDescent="0.2">
      <c r="J74" s="107">
        <v>8516</v>
      </c>
      <c r="K74" s="18" t="s">
        <v>193</v>
      </c>
      <c r="P74" s="37" t="s">
        <v>318</v>
      </c>
      <c r="Q74" s="30">
        <v>52393164</v>
      </c>
      <c r="R74" s="106" t="s">
        <v>466</v>
      </c>
      <c r="S74" s="17"/>
      <c r="T74" s="18"/>
    </row>
    <row r="75" spans="10:20" x14ac:dyDescent="0.2">
      <c r="J75" s="107">
        <v>8517</v>
      </c>
      <c r="K75" s="18" t="s">
        <v>194</v>
      </c>
      <c r="P75" s="37" t="s">
        <v>318</v>
      </c>
      <c r="Q75" s="30">
        <v>61602812</v>
      </c>
      <c r="R75" s="106" t="s">
        <v>467</v>
      </c>
      <c r="S75" s="17"/>
      <c r="T75" s="18"/>
    </row>
    <row r="76" spans="10:20" x14ac:dyDescent="0.2">
      <c r="J76" s="107">
        <v>8220</v>
      </c>
      <c r="K76" s="18" t="s">
        <v>73</v>
      </c>
      <c r="P76" s="37" t="s">
        <v>318</v>
      </c>
      <c r="Q76" s="30">
        <v>52393227</v>
      </c>
      <c r="R76" s="106" t="s">
        <v>468</v>
      </c>
      <c r="S76" s="17"/>
      <c r="T76" s="18"/>
    </row>
    <row r="77" spans="10:20" x14ac:dyDescent="0.2">
      <c r="J77" s="107">
        <v>8518</v>
      </c>
      <c r="K77" s="18" t="s">
        <v>195</v>
      </c>
      <c r="P77" s="37" t="s">
        <v>318</v>
      </c>
      <c r="Q77" s="30">
        <v>52393206</v>
      </c>
      <c r="R77" s="106" t="s">
        <v>469</v>
      </c>
      <c r="S77" s="17"/>
      <c r="T77" s="18"/>
    </row>
    <row r="78" spans="10:20" x14ac:dyDescent="0.2">
      <c r="J78" s="107">
        <v>8317</v>
      </c>
      <c r="K78" s="18" t="s">
        <v>129</v>
      </c>
      <c r="P78" s="37" t="s">
        <v>318</v>
      </c>
      <c r="Q78" s="30">
        <v>52393269</v>
      </c>
      <c r="R78" s="106" t="s">
        <v>470</v>
      </c>
      <c r="S78" s="17"/>
      <c r="T78" s="18"/>
    </row>
    <row r="79" spans="10:20" x14ac:dyDescent="0.2">
      <c r="J79" s="107">
        <v>8423</v>
      </c>
      <c r="K79" s="18" t="s">
        <v>171</v>
      </c>
      <c r="P79" s="37" t="s">
        <v>318</v>
      </c>
      <c r="Q79" s="30">
        <v>62513640</v>
      </c>
      <c r="R79" s="106" t="s">
        <v>471</v>
      </c>
      <c r="S79" s="17"/>
      <c r="T79" s="18"/>
    </row>
    <row r="80" spans="10:20" x14ac:dyDescent="0.2">
      <c r="J80" s="107">
        <v>8319</v>
      </c>
      <c r="K80" s="18" t="s">
        <v>130</v>
      </c>
      <c r="P80" s="37" t="s">
        <v>318</v>
      </c>
      <c r="Q80" s="30">
        <v>52463696</v>
      </c>
      <c r="R80" s="106" t="s">
        <v>472</v>
      </c>
      <c r="S80" s="17"/>
      <c r="T80" s="18"/>
    </row>
    <row r="81" spans="10:20" x14ac:dyDescent="0.2">
      <c r="J81" s="107">
        <v>8563</v>
      </c>
      <c r="K81" s="18" t="s">
        <v>216</v>
      </c>
      <c r="P81" s="37" t="s">
        <v>318</v>
      </c>
      <c r="Q81" s="30">
        <v>74471072</v>
      </c>
      <c r="R81" s="106" t="s">
        <v>537</v>
      </c>
      <c r="S81" s="17"/>
      <c r="T81" s="18"/>
    </row>
    <row r="82" spans="10:20" x14ac:dyDescent="0.2">
      <c r="J82" s="107">
        <v>8519</v>
      </c>
      <c r="K82" s="18" t="s">
        <v>196</v>
      </c>
      <c r="P82" s="37" t="s">
        <v>318</v>
      </c>
      <c r="Q82" s="30">
        <v>84311747</v>
      </c>
      <c r="R82" s="106" t="s">
        <v>538</v>
      </c>
      <c r="S82" s="17"/>
      <c r="T82" s="18"/>
    </row>
    <row r="83" spans="10:20" x14ac:dyDescent="0.2">
      <c r="J83" s="107">
        <v>8320</v>
      </c>
      <c r="K83" s="18" t="s">
        <v>131</v>
      </c>
      <c r="P83" s="37" t="s">
        <v>318</v>
      </c>
      <c r="Q83" s="30">
        <v>40279761</v>
      </c>
      <c r="R83" s="106" t="s">
        <v>473</v>
      </c>
      <c r="S83" s="17"/>
      <c r="T83" s="18"/>
    </row>
    <row r="84" spans="10:20" x14ac:dyDescent="0.2">
      <c r="J84" s="107">
        <v>8564</v>
      </c>
      <c r="K84" s="18" t="s">
        <v>217</v>
      </c>
      <c r="P84" s="37" t="s">
        <v>318</v>
      </c>
      <c r="Q84" s="30">
        <v>74944520</v>
      </c>
      <c r="R84" s="106" t="s">
        <v>539</v>
      </c>
      <c r="S84" s="17"/>
      <c r="T84" s="18"/>
    </row>
    <row r="85" spans="10:20" x14ac:dyDescent="0.2">
      <c r="J85" s="107">
        <v>8616</v>
      </c>
      <c r="K85" s="18" t="s">
        <v>57</v>
      </c>
      <c r="P85" s="37" t="s">
        <v>318</v>
      </c>
      <c r="Q85" s="30">
        <v>89425665</v>
      </c>
      <c r="R85" s="106" t="s">
        <v>474</v>
      </c>
      <c r="S85" s="17"/>
      <c r="T85" s="18"/>
    </row>
    <row r="86" spans="10:20" x14ac:dyDescent="0.2">
      <c r="J86" s="107">
        <v>8424</v>
      </c>
      <c r="K86" s="18" t="s">
        <v>172</v>
      </c>
      <c r="P86" s="37" t="s">
        <v>318</v>
      </c>
      <c r="Q86" s="30">
        <v>72461815</v>
      </c>
      <c r="R86" s="106" t="s">
        <v>475</v>
      </c>
      <c r="S86" s="17"/>
      <c r="T86" s="18"/>
    </row>
    <row r="87" spans="10:20" x14ac:dyDescent="0.2">
      <c r="J87" s="107">
        <v>8321</v>
      </c>
      <c r="K87" s="18" t="s">
        <v>132</v>
      </c>
      <c r="P87" s="37" t="s">
        <v>318</v>
      </c>
      <c r="Q87" s="30">
        <v>74599028</v>
      </c>
      <c r="R87" s="106" t="s">
        <v>476</v>
      </c>
      <c r="S87" s="17"/>
      <c r="T87" s="18"/>
    </row>
    <row r="88" spans="10:20" x14ac:dyDescent="0.2">
      <c r="J88" s="107">
        <v>8322</v>
      </c>
      <c r="K88" s="18" t="s">
        <v>133</v>
      </c>
      <c r="P88" s="37" t="s">
        <v>318</v>
      </c>
      <c r="Q88" s="30">
        <v>64269728</v>
      </c>
      <c r="R88" s="106" t="s">
        <v>477</v>
      </c>
      <c r="S88" s="17"/>
      <c r="T88" s="18"/>
    </row>
    <row r="89" spans="10:20" x14ac:dyDescent="0.2">
      <c r="J89" s="107">
        <v>8323</v>
      </c>
      <c r="K89" s="18" t="s">
        <v>134</v>
      </c>
      <c r="P89" s="37" t="s">
        <v>318</v>
      </c>
      <c r="Q89" s="30">
        <v>72812010</v>
      </c>
      <c r="R89" s="106" t="s">
        <v>540</v>
      </c>
      <c r="S89" s="17"/>
      <c r="T89" s="18"/>
    </row>
    <row r="90" spans="10:20" x14ac:dyDescent="0.2">
      <c r="J90" s="107">
        <v>8530</v>
      </c>
      <c r="K90" s="18" t="s">
        <v>203</v>
      </c>
      <c r="P90" s="37" t="s">
        <v>318</v>
      </c>
      <c r="Q90" s="30">
        <v>51621909</v>
      </c>
      <c r="R90" s="106" t="s">
        <v>541</v>
      </c>
      <c r="S90" s="17"/>
      <c r="T90" s="18"/>
    </row>
    <row r="91" spans="10:20" x14ac:dyDescent="0.2">
      <c r="J91" s="107">
        <v>8539</v>
      </c>
      <c r="K91" s="18" t="s">
        <v>208</v>
      </c>
      <c r="P91" s="37" t="s">
        <v>318</v>
      </c>
      <c r="Q91" s="30">
        <v>77455808</v>
      </c>
      <c r="R91" s="106" t="s">
        <v>542</v>
      </c>
      <c r="S91" s="17"/>
      <c r="T91" s="18"/>
    </row>
    <row r="92" spans="10:20" x14ac:dyDescent="0.2">
      <c r="J92" s="107">
        <v>8256</v>
      </c>
      <c r="K92" s="18" t="s">
        <v>258</v>
      </c>
      <c r="P92" s="37" t="s">
        <v>318</v>
      </c>
      <c r="Q92" s="30">
        <v>72461794</v>
      </c>
      <c r="R92" s="106" t="s">
        <v>478</v>
      </c>
      <c r="S92" s="17"/>
      <c r="T92" s="18"/>
    </row>
    <row r="93" spans="10:20" x14ac:dyDescent="0.2">
      <c r="J93" s="107">
        <v>8250</v>
      </c>
      <c r="K93" s="18" t="s">
        <v>91</v>
      </c>
      <c r="P93" s="37" t="s">
        <v>318</v>
      </c>
      <c r="Q93" s="30">
        <v>52463256</v>
      </c>
      <c r="R93" s="106" t="s">
        <v>479</v>
      </c>
      <c r="S93" s="17"/>
      <c r="T93" s="18"/>
    </row>
    <row r="94" spans="10:20" x14ac:dyDescent="0.2">
      <c r="J94" s="107">
        <v>8425</v>
      </c>
      <c r="K94" s="18" t="s">
        <v>173</v>
      </c>
      <c r="P94" s="37" t="s">
        <v>318</v>
      </c>
      <c r="Q94" s="30">
        <v>51684977</v>
      </c>
      <c r="R94" s="106" t="s">
        <v>480</v>
      </c>
      <c r="S94" s="17"/>
      <c r="T94" s="18"/>
    </row>
    <row r="95" spans="10:20" x14ac:dyDescent="0.2">
      <c r="J95" s="107">
        <v>8521</v>
      </c>
      <c r="K95" s="18" t="s">
        <v>197</v>
      </c>
      <c r="P95" s="37" t="s">
        <v>318</v>
      </c>
      <c r="Q95" s="30">
        <v>74615638</v>
      </c>
      <c r="R95" s="106" t="s">
        <v>481</v>
      </c>
      <c r="S95" s="17"/>
      <c r="T95" s="18"/>
    </row>
    <row r="96" spans="10:20" x14ac:dyDescent="0.2">
      <c r="J96" s="107">
        <v>8522</v>
      </c>
      <c r="K96" s="18" t="s">
        <v>259</v>
      </c>
      <c r="P96" s="37" t="s">
        <v>318</v>
      </c>
      <c r="Q96" s="30">
        <v>68591605</v>
      </c>
      <c r="R96" s="106" t="s">
        <v>482</v>
      </c>
      <c r="S96" s="17"/>
      <c r="T96" s="18"/>
    </row>
    <row r="97" spans="10:20" x14ac:dyDescent="0.2">
      <c r="J97" s="107">
        <v>8324</v>
      </c>
      <c r="K97" s="18" t="s">
        <v>260</v>
      </c>
      <c r="P97" s="37" t="s">
        <v>318</v>
      </c>
      <c r="Q97" s="30">
        <v>40273597</v>
      </c>
      <c r="R97" s="106" t="s">
        <v>543</v>
      </c>
      <c r="S97" s="17"/>
      <c r="T97" s="18"/>
    </row>
    <row r="98" spans="10:20" x14ac:dyDescent="0.2">
      <c r="J98" s="107">
        <v>8261</v>
      </c>
      <c r="K98" s="18" t="s">
        <v>115</v>
      </c>
      <c r="P98" s="37" t="s">
        <v>318</v>
      </c>
      <c r="Q98" s="30">
        <v>52463633</v>
      </c>
      <c r="R98" s="106" t="s">
        <v>483</v>
      </c>
      <c r="S98" s="17"/>
      <c r="T98" s="18"/>
    </row>
    <row r="99" spans="10:20" x14ac:dyDescent="0.2">
      <c r="J99" s="107">
        <v>8523</v>
      </c>
      <c r="K99" s="18" t="s">
        <v>198</v>
      </c>
      <c r="P99" s="37" t="s">
        <v>318</v>
      </c>
      <c r="Q99" s="30">
        <v>70343842</v>
      </c>
      <c r="R99" s="106" t="s">
        <v>484</v>
      </c>
      <c r="S99" s="17"/>
      <c r="T99" s="18"/>
    </row>
    <row r="100" spans="10:20" x14ac:dyDescent="0.2">
      <c r="J100" s="107">
        <v>8325</v>
      </c>
      <c r="K100" s="18" t="s">
        <v>135</v>
      </c>
      <c r="P100" s="37" t="s">
        <v>318</v>
      </c>
      <c r="Q100" s="30">
        <v>72038466</v>
      </c>
      <c r="R100" s="106" t="s">
        <v>544</v>
      </c>
      <c r="S100" s="17"/>
      <c r="T100" s="18"/>
    </row>
    <row r="101" spans="10:20" x14ac:dyDescent="0.2">
      <c r="J101" s="107">
        <v>8326</v>
      </c>
      <c r="K101" s="18" t="s">
        <v>136</v>
      </c>
      <c r="P101" s="37" t="s">
        <v>318</v>
      </c>
      <c r="Q101" s="30">
        <v>64889513</v>
      </c>
      <c r="R101" s="106" t="s">
        <v>485</v>
      </c>
      <c r="S101" s="17"/>
      <c r="T101" s="18"/>
    </row>
    <row r="102" spans="10:20" x14ac:dyDescent="0.2">
      <c r="J102" s="107">
        <v>8222</v>
      </c>
      <c r="K102" s="18" t="s">
        <v>44</v>
      </c>
      <c r="P102" s="37" t="s">
        <v>318</v>
      </c>
      <c r="Q102" s="30">
        <v>53407923</v>
      </c>
      <c r="R102" s="106" t="s">
        <v>545</v>
      </c>
      <c r="S102" s="17"/>
      <c r="T102" s="18"/>
    </row>
    <row r="103" spans="10:20" x14ac:dyDescent="0.2">
      <c r="J103" s="107">
        <v>8262</v>
      </c>
      <c r="K103" s="18" t="s">
        <v>116</v>
      </c>
      <c r="P103" s="37" t="s">
        <v>318</v>
      </c>
      <c r="Q103" s="30">
        <v>66621906</v>
      </c>
      <c r="R103" s="106" t="s">
        <v>486</v>
      </c>
      <c r="S103" s="17"/>
      <c r="T103" s="18"/>
    </row>
    <row r="104" spans="10:20" x14ac:dyDescent="0.2">
      <c r="J104" s="107">
        <v>8223</v>
      </c>
      <c r="K104" s="18" t="s">
        <v>74</v>
      </c>
      <c r="P104" s="37" t="s">
        <v>318</v>
      </c>
      <c r="Q104" s="30">
        <v>74399222</v>
      </c>
      <c r="R104" s="106" t="s">
        <v>487</v>
      </c>
      <c r="S104" s="17"/>
      <c r="T104" s="18"/>
    </row>
    <row r="105" spans="10:20" x14ac:dyDescent="0.2">
      <c r="J105" s="107">
        <v>8524</v>
      </c>
      <c r="K105" s="18" t="s">
        <v>330</v>
      </c>
      <c r="P105" s="37" t="s">
        <v>318</v>
      </c>
      <c r="Q105" s="30">
        <v>40253716</v>
      </c>
      <c r="R105" s="106" t="s">
        <v>488</v>
      </c>
      <c r="S105" s="17"/>
      <c r="T105" s="18"/>
    </row>
    <row r="106" spans="10:20" x14ac:dyDescent="0.2">
      <c r="J106" s="107">
        <v>8327</v>
      </c>
      <c r="K106" s="18" t="s">
        <v>137</v>
      </c>
      <c r="P106" s="37" t="s">
        <v>318</v>
      </c>
      <c r="Q106" s="30">
        <v>65909202</v>
      </c>
      <c r="R106" s="106" t="s">
        <v>489</v>
      </c>
      <c r="S106" s="17"/>
      <c r="T106" s="18"/>
    </row>
    <row r="107" spans="10:20" x14ac:dyDescent="0.2">
      <c r="J107" s="107">
        <v>8329</v>
      </c>
      <c r="K107" s="18" t="s">
        <v>50</v>
      </c>
      <c r="P107" s="37" t="s">
        <v>318</v>
      </c>
      <c r="Q107" s="30">
        <v>84311904</v>
      </c>
      <c r="R107" s="106" t="s">
        <v>546</v>
      </c>
      <c r="S107" s="17"/>
      <c r="T107" s="18"/>
    </row>
    <row r="108" spans="10:20" x14ac:dyDescent="0.2">
      <c r="J108" s="107">
        <v>8525</v>
      </c>
      <c r="K108" s="18" t="s">
        <v>199</v>
      </c>
      <c r="P108" s="37" t="s">
        <v>318</v>
      </c>
      <c r="Q108" s="30">
        <v>40286329</v>
      </c>
      <c r="R108" s="106" t="s">
        <v>547</v>
      </c>
      <c r="S108" s="17"/>
      <c r="T108" s="18"/>
    </row>
    <row r="109" spans="10:20" x14ac:dyDescent="0.2">
      <c r="J109" s="107">
        <v>8526</v>
      </c>
      <c r="K109" s="18" t="s">
        <v>200</v>
      </c>
      <c r="P109" s="37" t="s">
        <v>318</v>
      </c>
      <c r="Q109" s="30">
        <v>52446994</v>
      </c>
      <c r="R109" s="106" t="s">
        <v>490</v>
      </c>
      <c r="S109" s="17"/>
      <c r="T109" s="18"/>
    </row>
    <row r="110" spans="10:20" x14ac:dyDescent="0.2">
      <c r="J110" s="107">
        <v>8330</v>
      </c>
      <c r="K110" s="18" t="s">
        <v>51</v>
      </c>
      <c r="P110" s="37" t="s">
        <v>318</v>
      </c>
      <c r="Q110" s="30">
        <v>52446879</v>
      </c>
      <c r="R110" s="106" t="s">
        <v>491</v>
      </c>
      <c r="S110" s="17"/>
      <c r="T110" s="18"/>
    </row>
    <row r="111" spans="10:20" x14ac:dyDescent="0.2">
      <c r="J111" s="107">
        <v>8224</v>
      </c>
      <c r="K111" s="18" t="s">
        <v>75</v>
      </c>
      <c r="P111" s="37" t="s">
        <v>318</v>
      </c>
      <c r="Q111" s="30">
        <v>65656462</v>
      </c>
      <c r="R111" s="106" t="s">
        <v>492</v>
      </c>
      <c r="S111" s="17"/>
      <c r="T111" s="18"/>
    </row>
    <row r="112" spans="10:20" x14ac:dyDescent="0.2">
      <c r="J112" s="107">
        <v>8331</v>
      </c>
      <c r="K112" s="18" t="s">
        <v>138</v>
      </c>
      <c r="P112" s="37" t="s">
        <v>318</v>
      </c>
      <c r="Q112" s="30">
        <v>74398365</v>
      </c>
      <c r="R112" s="106" t="s">
        <v>493</v>
      </c>
      <c r="S112" s="17"/>
      <c r="T112" s="18"/>
    </row>
    <row r="113" spans="10:20" x14ac:dyDescent="0.2">
      <c r="J113" s="107">
        <v>8617</v>
      </c>
      <c r="K113" s="18" t="s">
        <v>225</v>
      </c>
      <c r="P113" s="37" t="s">
        <v>318</v>
      </c>
      <c r="Q113" s="30">
        <v>52446947</v>
      </c>
      <c r="R113" s="106" t="s">
        <v>494</v>
      </c>
      <c r="S113" s="17"/>
      <c r="T113" s="18"/>
    </row>
    <row r="114" spans="10:20" x14ac:dyDescent="0.2">
      <c r="J114" s="107">
        <v>8332</v>
      </c>
      <c r="K114" s="18" t="s">
        <v>139</v>
      </c>
      <c r="P114" s="37" t="s">
        <v>318</v>
      </c>
      <c r="Q114" s="30">
        <v>52446439</v>
      </c>
      <c r="R114" s="106" t="s">
        <v>495</v>
      </c>
      <c r="S114" s="17"/>
      <c r="T114" s="18"/>
    </row>
    <row r="115" spans="10:20" x14ac:dyDescent="0.2">
      <c r="J115" s="107">
        <v>8333</v>
      </c>
      <c r="K115" s="18" t="s">
        <v>140</v>
      </c>
      <c r="P115" s="37" t="s">
        <v>318</v>
      </c>
      <c r="Q115" s="30">
        <v>52446287</v>
      </c>
      <c r="R115" s="106" t="s">
        <v>496</v>
      </c>
      <c r="S115" s="17"/>
      <c r="T115" s="18"/>
    </row>
    <row r="116" spans="10:20" x14ac:dyDescent="0.2">
      <c r="J116" s="107">
        <v>8255</v>
      </c>
      <c r="K116" s="18" t="s">
        <v>397</v>
      </c>
      <c r="P116" s="37" t="s">
        <v>318</v>
      </c>
      <c r="Q116" s="30">
        <v>52446528</v>
      </c>
      <c r="R116" s="106" t="s">
        <v>497</v>
      </c>
      <c r="S116" s="17"/>
      <c r="T116" s="18"/>
    </row>
    <row r="117" spans="10:20" x14ac:dyDescent="0.2">
      <c r="J117" s="107">
        <v>8427</v>
      </c>
      <c r="K117" s="18" t="s">
        <v>174</v>
      </c>
      <c r="P117" s="37" t="s">
        <v>318</v>
      </c>
      <c r="Q117" s="30">
        <v>52446329</v>
      </c>
      <c r="R117" s="106" t="s">
        <v>498</v>
      </c>
      <c r="S117" s="17"/>
      <c r="T117" s="18"/>
    </row>
    <row r="118" spans="10:20" x14ac:dyDescent="0.2">
      <c r="J118" s="107">
        <v>8618</v>
      </c>
      <c r="K118" s="18" t="s">
        <v>226</v>
      </c>
      <c r="P118" s="37" t="s">
        <v>318</v>
      </c>
      <c r="Q118" s="30">
        <v>52446491</v>
      </c>
      <c r="R118" s="106" t="s">
        <v>499</v>
      </c>
      <c r="S118" s="17"/>
      <c r="T118" s="18"/>
    </row>
    <row r="119" spans="10:20" x14ac:dyDescent="0.2">
      <c r="J119" s="107">
        <v>8263</v>
      </c>
      <c r="K119" s="18" t="s">
        <v>52</v>
      </c>
      <c r="P119" s="37" t="s">
        <v>318</v>
      </c>
      <c r="Q119" s="30">
        <v>52446250</v>
      </c>
      <c r="R119" s="106" t="s">
        <v>500</v>
      </c>
      <c r="S119" s="17"/>
      <c r="T119" s="18"/>
    </row>
    <row r="120" spans="10:20" x14ac:dyDescent="0.2">
      <c r="J120" s="107">
        <v>8226</v>
      </c>
      <c r="K120" s="18" t="s">
        <v>53</v>
      </c>
      <c r="P120" s="37" t="s">
        <v>318</v>
      </c>
      <c r="Q120" s="30">
        <v>52446470</v>
      </c>
      <c r="R120" s="106" t="s">
        <v>501</v>
      </c>
      <c r="S120" s="17"/>
      <c r="T120" s="18"/>
    </row>
    <row r="121" spans="10:20" x14ac:dyDescent="0.2">
      <c r="J121" s="107">
        <v>8528</v>
      </c>
      <c r="K121" s="18" t="s">
        <v>201</v>
      </c>
      <c r="P121" s="37" t="s">
        <v>318</v>
      </c>
      <c r="Q121" s="30">
        <v>52446837</v>
      </c>
      <c r="R121" s="106" t="s">
        <v>502</v>
      </c>
      <c r="S121" s="17"/>
      <c r="T121" s="18"/>
    </row>
    <row r="122" spans="10:20" x14ac:dyDescent="0.2">
      <c r="J122" s="107">
        <v>8254</v>
      </c>
      <c r="K122" s="18" t="s">
        <v>113</v>
      </c>
      <c r="P122" s="37" t="s">
        <v>318</v>
      </c>
      <c r="Q122" s="30">
        <v>52446659</v>
      </c>
      <c r="R122" s="106" t="s">
        <v>503</v>
      </c>
      <c r="S122" s="17"/>
      <c r="T122" s="18"/>
    </row>
    <row r="123" spans="10:20" x14ac:dyDescent="0.2">
      <c r="J123" s="107">
        <v>8334</v>
      </c>
      <c r="K123" s="18" t="s">
        <v>141</v>
      </c>
      <c r="P123" s="37" t="s">
        <v>318</v>
      </c>
      <c r="Q123" s="30">
        <v>52446381</v>
      </c>
      <c r="R123" s="106" t="s">
        <v>504</v>
      </c>
      <c r="S123" s="17"/>
      <c r="T123" s="18"/>
    </row>
    <row r="124" spans="10:20" x14ac:dyDescent="0.2">
      <c r="J124" s="107">
        <v>8505</v>
      </c>
      <c r="K124" s="18" t="s">
        <v>54</v>
      </c>
      <c r="P124" s="37" t="s">
        <v>318</v>
      </c>
      <c r="Q124" s="30">
        <v>52446732</v>
      </c>
      <c r="R124" s="106" t="s">
        <v>505</v>
      </c>
      <c r="S124" s="17"/>
      <c r="T124" s="18"/>
    </row>
    <row r="125" spans="10:20" x14ac:dyDescent="0.2">
      <c r="J125" s="107">
        <v>8351</v>
      </c>
      <c r="K125" s="18" t="s">
        <v>152</v>
      </c>
      <c r="P125" s="37" t="s">
        <v>318</v>
      </c>
      <c r="Q125" s="30">
        <v>52446182</v>
      </c>
      <c r="R125" s="106" t="s">
        <v>506</v>
      </c>
      <c r="S125" s="17"/>
      <c r="T125" s="18"/>
    </row>
    <row r="126" spans="10:20" x14ac:dyDescent="0.2">
      <c r="J126" s="107">
        <v>8604</v>
      </c>
      <c r="K126" s="18" t="s">
        <v>55</v>
      </c>
      <c r="P126" s="37" t="s">
        <v>318</v>
      </c>
      <c r="Q126" s="30">
        <v>52446109</v>
      </c>
      <c r="R126" s="106" t="s">
        <v>507</v>
      </c>
      <c r="S126" s="17"/>
      <c r="T126" s="18"/>
    </row>
    <row r="127" spans="10:20" x14ac:dyDescent="0.2">
      <c r="J127" s="107">
        <v>8529</v>
      </c>
      <c r="K127" s="18" t="s">
        <v>202</v>
      </c>
      <c r="P127" s="37" t="s">
        <v>318</v>
      </c>
      <c r="Q127" s="30">
        <v>67841662</v>
      </c>
      <c r="R127" s="106" t="s">
        <v>508</v>
      </c>
      <c r="S127" s="17"/>
      <c r="T127" s="18"/>
    </row>
    <row r="128" spans="10:20" x14ac:dyDescent="0.2">
      <c r="J128" s="107">
        <v>8607</v>
      </c>
      <c r="K128" s="18" t="s">
        <v>222</v>
      </c>
      <c r="P128" s="37" t="s">
        <v>318</v>
      </c>
      <c r="Q128" s="30">
        <v>40263384</v>
      </c>
      <c r="R128" s="106" t="s">
        <v>509</v>
      </c>
      <c r="S128" s="17"/>
      <c r="T128" s="18"/>
    </row>
    <row r="129" spans="10:20" x14ac:dyDescent="0.2">
      <c r="J129" s="107">
        <v>8429</v>
      </c>
      <c r="K129" s="18" t="s">
        <v>56</v>
      </c>
      <c r="P129" s="37" t="s">
        <v>318</v>
      </c>
      <c r="Q129" s="30">
        <v>74399128</v>
      </c>
      <c r="R129" s="106" t="s">
        <v>548</v>
      </c>
      <c r="S129" s="17"/>
      <c r="T129" s="18"/>
    </row>
    <row r="130" spans="10:20" x14ac:dyDescent="0.2">
      <c r="J130" s="107">
        <v>8227</v>
      </c>
      <c r="K130" s="18" t="s">
        <v>76</v>
      </c>
      <c r="P130" s="37"/>
      <c r="Q130" s="30"/>
      <c r="R130" s="106"/>
      <c r="S130" s="17"/>
      <c r="T130" s="18"/>
    </row>
    <row r="131" spans="10:20" x14ac:dyDescent="0.2">
      <c r="J131" s="107">
        <v>8335</v>
      </c>
      <c r="K131" s="18" t="s">
        <v>257</v>
      </c>
      <c r="P131" s="37"/>
      <c r="Q131" s="30"/>
      <c r="R131" s="106"/>
      <c r="S131" s="17"/>
      <c r="T131" s="18"/>
    </row>
    <row r="132" spans="10:20" x14ac:dyDescent="0.2">
      <c r="J132" s="107">
        <v>8336</v>
      </c>
      <c r="K132" s="18" t="s">
        <v>142</v>
      </c>
      <c r="P132" s="37"/>
      <c r="Q132" s="30"/>
      <c r="R132" s="106"/>
      <c r="S132" s="17"/>
      <c r="T132" s="18"/>
    </row>
    <row r="133" spans="10:20" x14ac:dyDescent="0.2">
      <c r="J133" s="107">
        <v>8228</v>
      </c>
      <c r="K133" s="18" t="s">
        <v>77</v>
      </c>
      <c r="P133" s="37"/>
      <c r="Q133" s="30"/>
      <c r="R133" s="106"/>
      <c r="S133" s="17"/>
      <c r="T133" s="18"/>
    </row>
    <row r="134" spans="10:20" x14ac:dyDescent="0.2">
      <c r="J134" s="107">
        <v>8527</v>
      </c>
      <c r="K134" s="18" t="s">
        <v>251</v>
      </c>
      <c r="P134" s="37"/>
      <c r="Q134" s="30"/>
      <c r="R134" s="106"/>
      <c r="S134" s="17"/>
      <c r="T134" s="18"/>
    </row>
    <row r="135" spans="10:20" x14ac:dyDescent="0.2">
      <c r="J135" s="107">
        <v>8229</v>
      </c>
      <c r="K135" s="18" t="s">
        <v>78</v>
      </c>
      <c r="P135" s="37"/>
      <c r="Q135" s="30"/>
      <c r="R135" s="106"/>
      <c r="S135" s="17"/>
      <c r="T135" s="18"/>
    </row>
    <row r="136" spans="10:20" x14ac:dyDescent="0.2">
      <c r="J136" s="107">
        <v>8533</v>
      </c>
      <c r="K136" s="18" t="s">
        <v>40</v>
      </c>
      <c r="P136" s="37"/>
      <c r="Q136" s="30"/>
      <c r="R136" s="106"/>
      <c r="S136" s="17"/>
      <c r="T136" s="18"/>
    </row>
    <row r="137" spans="10:20" x14ac:dyDescent="0.2">
      <c r="J137" s="107">
        <v>8550</v>
      </c>
      <c r="K137" s="18" t="s">
        <v>212</v>
      </c>
      <c r="P137" s="37"/>
      <c r="Q137" s="30"/>
      <c r="R137" s="106"/>
      <c r="S137" s="17"/>
      <c r="T137" s="18"/>
    </row>
    <row r="138" spans="10:20" x14ac:dyDescent="0.2">
      <c r="J138" s="107">
        <v>8619</v>
      </c>
      <c r="K138" s="18" t="s">
        <v>227</v>
      </c>
      <c r="P138" s="37"/>
      <c r="Q138" s="30"/>
      <c r="R138" s="106"/>
      <c r="S138" s="17"/>
      <c r="T138" s="18"/>
    </row>
    <row r="139" spans="10:20" x14ac:dyDescent="0.2">
      <c r="J139" s="107">
        <v>8430</v>
      </c>
      <c r="K139" s="18" t="s">
        <v>46</v>
      </c>
      <c r="P139" s="37"/>
      <c r="Q139" s="30"/>
      <c r="R139" s="106"/>
      <c r="S139" s="17"/>
      <c r="T139" s="18"/>
    </row>
    <row r="140" spans="10:20" x14ac:dyDescent="0.2">
      <c r="J140" s="107">
        <v>8608</v>
      </c>
      <c r="K140" s="18" t="s">
        <v>223</v>
      </c>
      <c r="P140" s="37"/>
      <c r="Q140" s="30"/>
      <c r="R140" s="106"/>
      <c r="S140" s="17"/>
      <c r="T140" s="18"/>
    </row>
    <row r="141" spans="10:20" x14ac:dyDescent="0.2">
      <c r="J141" s="107">
        <v>8431</v>
      </c>
      <c r="K141" s="18" t="s">
        <v>47</v>
      </c>
      <c r="P141" s="37"/>
      <c r="Q141" s="30"/>
      <c r="R141" s="106"/>
      <c r="S141" s="17"/>
      <c r="T141" s="18"/>
    </row>
    <row r="142" spans="10:20" x14ac:dyDescent="0.2">
      <c r="J142" s="107">
        <v>8432</v>
      </c>
      <c r="K142" s="18" t="s">
        <v>175</v>
      </c>
      <c r="P142" s="37"/>
      <c r="Q142" s="30"/>
      <c r="R142" s="106"/>
      <c r="S142" s="17"/>
      <c r="T142" s="18"/>
    </row>
    <row r="143" spans="10:20" x14ac:dyDescent="0.2">
      <c r="J143" s="107">
        <v>8534</v>
      </c>
      <c r="K143" s="18" t="s">
        <v>205</v>
      </c>
      <c r="P143" s="37"/>
      <c r="Q143" s="30"/>
      <c r="R143" s="106"/>
      <c r="S143" s="17"/>
      <c r="T143" s="18"/>
    </row>
    <row r="144" spans="10:20" x14ac:dyDescent="0.2">
      <c r="J144" s="107">
        <v>8230</v>
      </c>
      <c r="K144" s="18" t="s">
        <v>79</v>
      </c>
      <c r="P144" s="37"/>
      <c r="Q144" s="30"/>
      <c r="R144" s="106"/>
      <c r="S144" s="17"/>
      <c r="T144" s="18"/>
    </row>
    <row r="145" spans="10:20" x14ac:dyDescent="0.2">
      <c r="J145" s="107">
        <v>8231</v>
      </c>
      <c r="K145" s="18" t="s">
        <v>49</v>
      </c>
      <c r="P145" s="37"/>
      <c r="Q145" s="30"/>
      <c r="R145" s="106"/>
      <c r="S145" s="17"/>
      <c r="T145" s="18"/>
    </row>
    <row r="146" spans="10:20" x14ac:dyDescent="0.2">
      <c r="J146" s="107">
        <v>8341</v>
      </c>
      <c r="K146" s="18" t="s">
        <v>144</v>
      </c>
      <c r="P146" s="37"/>
      <c r="Q146" s="30"/>
      <c r="R146" s="106"/>
      <c r="S146" s="17"/>
      <c r="T146" s="18"/>
    </row>
    <row r="147" spans="10:20" x14ac:dyDescent="0.2">
      <c r="J147" s="107">
        <v>8232</v>
      </c>
      <c r="K147" s="18" t="s">
        <v>80</v>
      </c>
      <c r="P147" s="37"/>
      <c r="Q147" s="30"/>
      <c r="R147" s="106"/>
      <c r="S147" s="17"/>
      <c r="T147" s="18"/>
    </row>
    <row r="148" spans="10:20" x14ac:dyDescent="0.2">
      <c r="J148" s="107">
        <v>8264</v>
      </c>
      <c r="K148" s="18" t="s">
        <v>117</v>
      </c>
      <c r="P148" s="37"/>
      <c r="Q148" s="30"/>
      <c r="R148" s="106"/>
      <c r="S148" s="17"/>
      <c r="T148" s="18"/>
    </row>
    <row r="149" spans="10:20" x14ac:dyDescent="0.2">
      <c r="J149" s="107">
        <v>8614</v>
      </c>
      <c r="K149" s="18" t="s">
        <v>224</v>
      </c>
      <c r="P149" s="37"/>
      <c r="Q149" s="30"/>
      <c r="R149" s="106"/>
      <c r="S149" s="17"/>
      <c r="T149" s="18"/>
    </row>
    <row r="150" spans="10:20" x14ac:dyDescent="0.2">
      <c r="J150" s="107">
        <v>8343</v>
      </c>
      <c r="K150" s="18" t="s">
        <v>145</v>
      </c>
      <c r="P150" s="37"/>
      <c r="Q150" s="30"/>
      <c r="R150" s="106"/>
      <c r="S150" s="17"/>
      <c r="T150" s="18"/>
    </row>
    <row r="151" spans="10:20" x14ac:dyDescent="0.2">
      <c r="J151" s="107">
        <v>8612</v>
      </c>
      <c r="K151" s="18" t="s">
        <v>256</v>
      </c>
      <c r="P151" s="37"/>
      <c r="Q151" s="30"/>
      <c r="R151" s="106"/>
    </row>
    <row r="152" spans="10:20" x14ac:dyDescent="0.2">
      <c r="J152" s="107">
        <v>8233</v>
      </c>
      <c r="K152" s="18" t="s">
        <v>81</v>
      </c>
      <c r="P152" s="37"/>
      <c r="Q152" s="30"/>
      <c r="R152" s="106"/>
    </row>
    <row r="153" spans="10:20" x14ac:dyDescent="0.2">
      <c r="J153" s="107">
        <v>8344</v>
      </c>
      <c r="K153" s="18" t="s">
        <v>146</v>
      </c>
      <c r="P153" s="37"/>
      <c r="Q153" s="30"/>
      <c r="R153" s="106"/>
    </row>
    <row r="154" spans="10:20" x14ac:dyDescent="0.2">
      <c r="J154" s="107">
        <v>8535</v>
      </c>
      <c r="K154" s="18" t="s">
        <v>206</v>
      </c>
      <c r="P154" s="37"/>
      <c r="Q154" s="30"/>
      <c r="R154" s="106"/>
    </row>
    <row r="155" spans="10:20" x14ac:dyDescent="0.2">
      <c r="J155" s="107">
        <v>8234</v>
      </c>
      <c r="K155" s="18" t="s">
        <v>82</v>
      </c>
      <c r="P155" s="37"/>
      <c r="Q155" s="30"/>
      <c r="R155" s="106"/>
    </row>
    <row r="156" spans="10:20" x14ac:dyDescent="0.2">
      <c r="J156" s="107">
        <v>8345</v>
      </c>
      <c r="K156" s="18" t="s">
        <v>147</v>
      </c>
      <c r="P156" s="37"/>
      <c r="Q156" s="30"/>
      <c r="R156" s="106"/>
    </row>
    <row r="157" spans="10:20" x14ac:dyDescent="0.2">
      <c r="J157" s="107">
        <v>8248</v>
      </c>
      <c r="K157" s="18" t="s">
        <v>89</v>
      </c>
      <c r="P157" s="37"/>
      <c r="Q157" s="30"/>
      <c r="R157" s="106"/>
    </row>
    <row r="158" spans="10:20" x14ac:dyDescent="0.2">
      <c r="J158" s="107">
        <v>8249</v>
      </c>
      <c r="K158" s="18" t="s">
        <v>90</v>
      </c>
      <c r="P158" s="37"/>
      <c r="Q158" s="30"/>
      <c r="R158" s="106"/>
    </row>
    <row r="159" spans="10:20" x14ac:dyDescent="0.2">
      <c r="J159" s="107">
        <v>8346</v>
      </c>
      <c r="K159" s="18" t="s">
        <v>148</v>
      </c>
      <c r="P159" s="37"/>
      <c r="Q159" s="30"/>
      <c r="R159" s="106"/>
    </row>
    <row r="160" spans="10:20" x14ac:dyDescent="0.2">
      <c r="J160" s="107">
        <v>8347</v>
      </c>
      <c r="K160" s="18" t="s">
        <v>45</v>
      </c>
      <c r="P160" s="37"/>
      <c r="Q160" s="30"/>
      <c r="R160" s="106"/>
    </row>
    <row r="161" spans="10:18" x14ac:dyDescent="0.2">
      <c r="J161" s="107">
        <v>8340</v>
      </c>
      <c r="K161" s="18" t="s">
        <v>143</v>
      </c>
      <c r="P161" s="37"/>
      <c r="Q161" s="30"/>
      <c r="R161" s="106"/>
    </row>
    <row r="162" spans="10:18" x14ac:dyDescent="0.2">
      <c r="J162" s="107">
        <v>8537</v>
      </c>
      <c r="K162" s="18" t="s">
        <v>207</v>
      </c>
      <c r="P162" s="37"/>
      <c r="Q162" s="30"/>
      <c r="R162" s="106"/>
    </row>
    <row r="163" spans="10:18" x14ac:dyDescent="0.2">
      <c r="J163" s="107">
        <v>8243</v>
      </c>
      <c r="K163" s="18" t="s">
        <v>88</v>
      </c>
      <c r="P163" s="37"/>
      <c r="Q163" s="30"/>
      <c r="R163" s="106"/>
    </row>
    <row r="164" spans="10:18" x14ac:dyDescent="0.2">
      <c r="J164" s="107">
        <v>8251</v>
      </c>
      <c r="K164" s="18" t="s">
        <v>92</v>
      </c>
      <c r="P164" s="37"/>
      <c r="Q164" s="30"/>
      <c r="R164" s="106"/>
    </row>
    <row r="165" spans="10:18" x14ac:dyDescent="0.2">
      <c r="J165" s="107">
        <v>8348</v>
      </c>
      <c r="K165" s="18" t="s">
        <v>149</v>
      </c>
      <c r="P165" s="37"/>
      <c r="Q165" s="30"/>
      <c r="R165" s="106"/>
    </row>
    <row r="166" spans="10:18" x14ac:dyDescent="0.2">
      <c r="J166" s="107">
        <v>8236</v>
      </c>
      <c r="K166" s="18" t="s">
        <v>83</v>
      </c>
      <c r="P166" s="37"/>
      <c r="Q166" s="30"/>
      <c r="R166" s="106"/>
    </row>
    <row r="167" spans="10:18" x14ac:dyDescent="0.2">
      <c r="J167" s="107">
        <v>8506</v>
      </c>
      <c r="K167" s="18" t="s">
        <v>254</v>
      </c>
      <c r="P167" s="37"/>
      <c r="Q167" s="30"/>
      <c r="R167" s="106"/>
    </row>
    <row r="168" spans="10:18" x14ac:dyDescent="0.2">
      <c r="J168" s="107">
        <v>8445</v>
      </c>
      <c r="K168" s="18" t="s">
        <v>183</v>
      </c>
      <c r="P168" s="37"/>
      <c r="Q168" s="30"/>
      <c r="R168" s="106"/>
    </row>
    <row r="169" spans="10:18" x14ac:dyDescent="0.2">
      <c r="J169" s="107">
        <v>8443</v>
      </c>
      <c r="K169" s="18" t="s">
        <v>181</v>
      </c>
      <c r="P169" s="37"/>
      <c r="Q169" s="30"/>
      <c r="R169" s="106"/>
    </row>
    <row r="170" spans="10:18" x14ac:dyDescent="0.2">
      <c r="J170" s="107">
        <v>8444</v>
      </c>
      <c r="K170" s="18" t="s">
        <v>182</v>
      </c>
      <c r="P170" s="37"/>
      <c r="Q170" s="30"/>
      <c r="R170" s="106"/>
    </row>
    <row r="171" spans="10:18" x14ac:dyDescent="0.2">
      <c r="J171" s="107">
        <v>8349</v>
      </c>
      <c r="K171" s="18" t="s">
        <v>150</v>
      </c>
      <c r="P171" s="37"/>
      <c r="Q171" s="30"/>
      <c r="R171" s="106"/>
    </row>
    <row r="172" spans="10:18" x14ac:dyDescent="0.2">
      <c r="J172" s="107">
        <v>8350</v>
      </c>
      <c r="K172" s="18" t="s">
        <v>151</v>
      </c>
      <c r="P172" s="37"/>
      <c r="Q172" s="30"/>
      <c r="R172" s="106"/>
    </row>
    <row r="173" spans="10:18" x14ac:dyDescent="0.2">
      <c r="J173" s="107">
        <v>8363</v>
      </c>
      <c r="K173" s="18" t="s">
        <v>331</v>
      </c>
      <c r="P173" s="37"/>
      <c r="Q173" s="30"/>
      <c r="R173" s="106"/>
    </row>
    <row r="174" spans="10:18" x14ac:dyDescent="0.2">
      <c r="J174" s="107">
        <v>8435</v>
      </c>
      <c r="K174" s="18" t="s">
        <v>255</v>
      </c>
      <c r="P174" s="37"/>
      <c r="Q174" s="30"/>
      <c r="R174" s="106"/>
    </row>
    <row r="175" spans="10:18" x14ac:dyDescent="0.2">
      <c r="J175" s="107">
        <v>8352</v>
      </c>
      <c r="K175" s="18" t="s">
        <v>153</v>
      </c>
      <c r="P175" s="37"/>
      <c r="Q175" s="30"/>
      <c r="R175" s="106"/>
    </row>
    <row r="176" spans="10:18" x14ac:dyDescent="0.2">
      <c r="J176" s="107">
        <v>8541</v>
      </c>
      <c r="K176" s="18" t="s">
        <v>209</v>
      </c>
      <c r="P176" s="37"/>
      <c r="Q176" s="30"/>
      <c r="R176" s="106"/>
    </row>
    <row r="177" spans="10:18" x14ac:dyDescent="0.2">
      <c r="J177" s="107">
        <v>8565</v>
      </c>
      <c r="K177" s="18" t="s">
        <v>218</v>
      </c>
      <c r="P177" s="37"/>
      <c r="Q177" s="30"/>
      <c r="R177" s="106"/>
    </row>
    <row r="178" spans="10:18" x14ac:dyDescent="0.2">
      <c r="J178" s="107">
        <v>8507</v>
      </c>
      <c r="K178" s="18" t="s">
        <v>187</v>
      </c>
      <c r="P178" s="37"/>
      <c r="Q178" s="30"/>
      <c r="R178" s="106"/>
    </row>
    <row r="179" spans="10:18" x14ac:dyDescent="0.2">
      <c r="J179" s="107">
        <v>8353</v>
      </c>
      <c r="K179" s="18" t="s">
        <v>154</v>
      </c>
      <c r="P179" s="37"/>
      <c r="Q179" s="30"/>
      <c r="R179" s="106"/>
    </row>
    <row r="180" spans="10:18" x14ac:dyDescent="0.2">
      <c r="J180" s="107">
        <v>8542</v>
      </c>
      <c r="K180" s="18" t="s">
        <v>210</v>
      </c>
      <c r="P180" s="37"/>
      <c r="Q180" s="30"/>
      <c r="R180" s="106"/>
    </row>
    <row r="181" spans="10:18" x14ac:dyDescent="0.2">
      <c r="J181" s="107">
        <v>8543</v>
      </c>
      <c r="K181" s="18" t="s">
        <v>332</v>
      </c>
      <c r="P181" s="37"/>
      <c r="Q181" s="30"/>
      <c r="R181" s="106"/>
    </row>
    <row r="182" spans="10:18" x14ac:dyDescent="0.2">
      <c r="J182" s="107">
        <v>8547</v>
      </c>
      <c r="K182" s="18" t="s">
        <v>236</v>
      </c>
      <c r="P182" s="37"/>
      <c r="Q182" s="30"/>
      <c r="R182" s="106"/>
    </row>
    <row r="183" spans="10:18" x14ac:dyDescent="0.2">
      <c r="J183" s="107">
        <v>8354</v>
      </c>
      <c r="K183" s="18" t="s">
        <v>237</v>
      </c>
      <c r="P183" s="37"/>
      <c r="Q183" s="30"/>
      <c r="R183" s="106"/>
    </row>
    <row r="184" spans="10:18" x14ac:dyDescent="0.2">
      <c r="J184" s="107">
        <v>8610</v>
      </c>
      <c r="K184" s="18" t="s">
        <v>250</v>
      </c>
      <c r="P184" s="37"/>
      <c r="Q184" s="30"/>
      <c r="R184" s="106"/>
    </row>
    <row r="185" spans="10:18" x14ac:dyDescent="0.2">
      <c r="J185" s="107">
        <v>8436</v>
      </c>
      <c r="K185" s="18" t="s">
        <v>176</v>
      </c>
      <c r="P185" s="37"/>
      <c r="Q185" s="30"/>
      <c r="R185" s="106"/>
    </row>
    <row r="186" spans="10:18" x14ac:dyDescent="0.2">
      <c r="J186" s="107">
        <v>8356</v>
      </c>
      <c r="K186" s="18" t="s">
        <v>155</v>
      </c>
      <c r="P186" s="37"/>
      <c r="Q186" s="30"/>
      <c r="R186" s="106"/>
    </row>
    <row r="187" spans="10:18" x14ac:dyDescent="0.2">
      <c r="J187" s="107">
        <v>8244</v>
      </c>
      <c r="K187" s="18" t="s">
        <v>398</v>
      </c>
      <c r="P187" s="37"/>
      <c r="Q187" s="30"/>
      <c r="R187" s="106"/>
    </row>
    <row r="188" spans="10:18" x14ac:dyDescent="0.2">
      <c r="J188" s="107">
        <v>8357</v>
      </c>
      <c r="K188" s="18" t="s">
        <v>156</v>
      </c>
      <c r="P188" s="37"/>
      <c r="Q188" s="30"/>
      <c r="R188" s="106"/>
    </row>
    <row r="189" spans="10:18" x14ac:dyDescent="0.2">
      <c r="J189" s="107">
        <v>8239</v>
      </c>
      <c r="K189" s="18" t="s">
        <v>84</v>
      </c>
      <c r="P189" s="37"/>
      <c r="Q189" s="30"/>
      <c r="R189" s="106"/>
    </row>
    <row r="190" spans="10:18" x14ac:dyDescent="0.2">
      <c r="J190" s="107">
        <v>8566</v>
      </c>
      <c r="K190" s="18" t="s">
        <v>219</v>
      </c>
      <c r="P190" s="37"/>
      <c r="Q190" s="30"/>
      <c r="R190" s="106"/>
    </row>
    <row r="191" spans="10:18" x14ac:dyDescent="0.2">
      <c r="J191" s="107">
        <v>8615</v>
      </c>
      <c r="K191" s="18" t="s">
        <v>252</v>
      </c>
      <c r="P191" s="37"/>
      <c r="Q191" s="30"/>
      <c r="R191" s="106"/>
    </row>
    <row r="192" spans="10:18" x14ac:dyDescent="0.2">
      <c r="J192" s="107">
        <v>8358</v>
      </c>
      <c r="K192" s="18" t="s">
        <v>157</v>
      </c>
      <c r="P192" s="37"/>
      <c r="Q192" s="30"/>
      <c r="R192" s="106"/>
    </row>
    <row r="193" spans="10:18" x14ac:dyDescent="0.2">
      <c r="J193" s="107">
        <v>8265</v>
      </c>
      <c r="K193" s="18" t="s">
        <v>253</v>
      </c>
      <c r="P193" s="37"/>
      <c r="Q193" s="30"/>
      <c r="R193" s="106"/>
    </row>
    <row r="194" spans="10:18" x14ac:dyDescent="0.2">
      <c r="J194" s="107">
        <v>8240</v>
      </c>
      <c r="K194" s="18" t="s">
        <v>85</v>
      </c>
      <c r="P194" s="37"/>
      <c r="Q194" s="30"/>
      <c r="R194" s="106"/>
    </row>
    <row r="195" spans="10:18" x14ac:dyDescent="0.2">
      <c r="J195" s="107">
        <v>8437</v>
      </c>
      <c r="K195" s="18" t="s">
        <v>232</v>
      </c>
      <c r="P195" s="37"/>
      <c r="Q195" s="30"/>
      <c r="R195" s="106"/>
    </row>
    <row r="196" spans="10:18" x14ac:dyDescent="0.2">
      <c r="J196" s="107">
        <v>8567</v>
      </c>
      <c r="K196" s="18" t="s">
        <v>220</v>
      </c>
      <c r="P196" s="37"/>
      <c r="Q196" s="30"/>
      <c r="R196" s="106"/>
    </row>
    <row r="197" spans="10:18" x14ac:dyDescent="0.2">
      <c r="J197" s="107">
        <v>8605</v>
      </c>
      <c r="K197" s="18" t="s">
        <v>233</v>
      </c>
      <c r="P197" s="37"/>
      <c r="Q197" s="30"/>
      <c r="R197" s="106"/>
    </row>
    <row r="198" spans="10:18" x14ac:dyDescent="0.2">
      <c r="J198" s="107">
        <v>8241</v>
      </c>
      <c r="K198" s="18" t="s">
        <v>86</v>
      </c>
      <c r="P198" s="37"/>
      <c r="Q198" s="30"/>
      <c r="R198" s="106"/>
    </row>
    <row r="199" spans="10:18" x14ac:dyDescent="0.2">
      <c r="J199" s="107">
        <v>8438</v>
      </c>
      <c r="K199" s="18" t="s">
        <v>234</v>
      </c>
      <c r="P199" s="37"/>
      <c r="Q199" s="30"/>
      <c r="R199" s="106"/>
    </row>
    <row r="200" spans="10:18" x14ac:dyDescent="0.2">
      <c r="J200" s="107">
        <v>8532</v>
      </c>
      <c r="K200" s="18" t="s">
        <v>204</v>
      </c>
      <c r="P200" s="37"/>
      <c r="Q200" s="30"/>
      <c r="R200" s="106"/>
    </row>
    <row r="201" spans="10:18" x14ac:dyDescent="0.2">
      <c r="J201" s="107">
        <v>8439</v>
      </c>
      <c r="K201" s="18" t="s">
        <v>177</v>
      </c>
      <c r="P201" s="37"/>
      <c r="Q201" s="30"/>
      <c r="R201" s="106"/>
    </row>
    <row r="202" spans="10:18" x14ac:dyDescent="0.2">
      <c r="J202" s="107">
        <v>8215</v>
      </c>
      <c r="K202" s="18" t="s">
        <v>70</v>
      </c>
      <c r="P202" s="37"/>
      <c r="Q202" s="30"/>
      <c r="R202" s="106"/>
    </row>
    <row r="203" spans="10:18" x14ac:dyDescent="0.2">
      <c r="J203" s="107">
        <v>8545</v>
      </c>
      <c r="K203" s="18" t="s">
        <v>235</v>
      </c>
      <c r="P203" s="37"/>
      <c r="Q203" s="30"/>
      <c r="R203" s="106"/>
    </row>
    <row r="204" spans="10:18" x14ac:dyDescent="0.2">
      <c r="J204" s="107">
        <v>8372</v>
      </c>
      <c r="K204" s="18" t="s">
        <v>161</v>
      </c>
      <c r="P204" s="37"/>
      <c r="Q204" s="30"/>
      <c r="R204" s="106"/>
    </row>
    <row r="205" spans="10:18" x14ac:dyDescent="0.2">
      <c r="J205" s="107">
        <v>8360</v>
      </c>
      <c r="K205" s="18" t="s">
        <v>159</v>
      </c>
      <c r="P205" s="37"/>
      <c r="Q205" s="30"/>
      <c r="R205" s="106"/>
    </row>
    <row r="206" spans="10:18" x14ac:dyDescent="0.2">
      <c r="J206" s="107">
        <v>8253</v>
      </c>
      <c r="K206" s="18" t="s">
        <v>333</v>
      </c>
      <c r="P206" s="37"/>
      <c r="Q206" s="30"/>
      <c r="R206" s="106"/>
    </row>
    <row r="207" spans="10:18" x14ac:dyDescent="0.2">
      <c r="J207" s="107">
        <v>8242</v>
      </c>
      <c r="K207" s="18" t="s">
        <v>87</v>
      </c>
      <c r="P207" s="37"/>
      <c r="Q207" s="30"/>
      <c r="R207" s="106"/>
    </row>
    <row r="208" spans="10:18" x14ac:dyDescent="0.2">
      <c r="J208" s="107">
        <v>8998</v>
      </c>
      <c r="K208" s="18" t="s">
        <v>38</v>
      </c>
      <c r="P208" s="37"/>
      <c r="Q208" s="30"/>
      <c r="R208" s="106"/>
    </row>
    <row r="209" spans="10:18" x14ac:dyDescent="0.2">
      <c r="J209" s="107">
        <v>8999</v>
      </c>
      <c r="K209" s="18" t="s">
        <v>39</v>
      </c>
      <c r="P209" s="37"/>
      <c r="Q209" s="30"/>
      <c r="R209" s="106"/>
    </row>
    <row r="210" spans="10:18" x14ac:dyDescent="0.2">
      <c r="J210" s="107">
        <v>8999</v>
      </c>
      <c r="K210" s="18" t="s">
        <v>372</v>
      </c>
      <c r="P210" s="37"/>
      <c r="Q210" s="30"/>
      <c r="R210" s="106"/>
    </row>
    <row r="211" spans="10:18" x14ac:dyDescent="0.2">
      <c r="J211" s="107"/>
      <c r="K211" s="18"/>
      <c r="P211" s="37"/>
      <c r="Q211" s="30"/>
      <c r="R211" s="106"/>
    </row>
    <row r="212" spans="10:18" x14ac:dyDescent="0.2">
      <c r="J212" s="107"/>
      <c r="K212" s="18"/>
      <c r="P212" s="37"/>
      <c r="Q212" s="30"/>
      <c r="R212" s="106"/>
    </row>
    <row r="213" spans="10:18" x14ac:dyDescent="0.2">
      <c r="J213" s="107"/>
      <c r="K213" s="18"/>
      <c r="P213" s="37"/>
      <c r="Q213" s="30"/>
      <c r="R213" s="106"/>
    </row>
    <row r="214" spans="10:18" x14ac:dyDescent="0.2">
      <c r="J214" s="107"/>
      <c r="K214" s="18"/>
      <c r="P214" s="37"/>
      <c r="Q214" s="30"/>
      <c r="R214" s="106"/>
    </row>
    <row r="215" spans="10:18" x14ac:dyDescent="0.2">
      <c r="J215" s="107"/>
      <c r="K215" s="18"/>
      <c r="P215" s="37"/>
      <c r="Q215" s="30"/>
      <c r="R215" s="106"/>
    </row>
    <row r="216" spans="10:18" x14ac:dyDescent="0.2">
      <c r="J216" s="107"/>
      <c r="K216" s="18"/>
      <c r="P216" s="37"/>
      <c r="Q216" s="30"/>
      <c r="R216" s="106"/>
    </row>
    <row r="217" spans="10:18" x14ac:dyDescent="0.2">
      <c r="J217" s="107"/>
      <c r="K217" s="18"/>
      <c r="P217" s="37"/>
      <c r="Q217" s="30"/>
      <c r="R217" s="106"/>
    </row>
    <row r="218" spans="10:18" x14ac:dyDescent="0.2">
      <c r="J218" s="107"/>
      <c r="K218" s="18"/>
      <c r="P218" s="37"/>
      <c r="Q218" s="30"/>
      <c r="R218" s="106"/>
    </row>
    <row r="219" spans="10:18" x14ac:dyDescent="0.2">
      <c r="J219" s="107"/>
      <c r="K219" s="18"/>
      <c r="P219" s="37"/>
      <c r="Q219" s="30"/>
      <c r="R219" s="106"/>
    </row>
    <row r="220" spans="10:18" x14ac:dyDescent="0.2">
      <c r="J220" s="107"/>
      <c r="K220" s="18"/>
      <c r="P220" s="37"/>
      <c r="Q220" s="30"/>
      <c r="R220" s="106"/>
    </row>
    <row r="221" spans="10:18" x14ac:dyDescent="0.2">
      <c r="J221" s="107"/>
      <c r="K221" s="18"/>
      <c r="P221" s="37"/>
      <c r="Q221" s="30"/>
      <c r="R221" s="106"/>
    </row>
    <row r="222" spans="10:18" x14ac:dyDescent="0.2">
      <c r="J222" s="107"/>
      <c r="K222" s="18"/>
      <c r="P222" s="37"/>
      <c r="Q222" s="30"/>
      <c r="R222" s="106"/>
    </row>
    <row r="223" spans="10:18" x14ac:dyDescent="0.2">
      <c r="J223" s="107"/>
      <c r="K223" s="18"/>
      <c r="P223" s="37"/>
      <c r="Q223" s="30"/>
      <c r="R223" s="106"/>
    </row>
    <row r="224" spans="10:18" x14ac:dyDescent="0.2">
      <c r="J224" s="107"/>
      <c r="K224" s="18"/>
      <c r="P224" s="37"/>
      <c r="Q224" s="30"/>
      <c r="R224" s="106"/>
    </row>
    <row r="225" spans="10:18" x14ac:dyDescent="0.2">
      <c r="J225" s="107"/>
      <c r="K225" s="18"/>
      <c r="P225" s="37"/>
      <c r="Q225" s="30"/>
      <c r="R225" s="106"/>
    </row>
    <row r="226" spans="10:18" x14ac:dyDescent="0.2">
      <c r="J226" s="107"/>
      <c r="K226" s="18"/>
      <c r="P226" s="37"/>
      <c r="Q226" s="30"/>
      <c r="R226" s="106"/>
    </row>
    <row r="227" spans="10:18" x14ac:dyDescent="0.2">
      <c r="J227" s="107"/>
      <c r="K227" s="18"/>
      <c r="P227" s="37"/>
      <c r="Q227" s="30"/>
      <c r="R227" s="106"/>
    </row>
    <row r="228" spans="10:18" x14ac:dyDescent="0.2">
      <c r="J228" s="107"/>
      <c r="K228" s="18"/>
      <c r="P228" s="37"/>
      <c r="Q228" s="30"/>
      <c r="R228" s="106"/>
    </row>
    <row r="229" spans="10:18" x14ac:dyDescent="0.2">
      <c r="J229" s="107"/>
      <c r="K229" s="18"/>
      <c r="P229" s="37"/>
      <c r="Q229" s="30"/>
      <c r="R229" s="106"/>
    </row>
    <row r="230" spans="10:18" x14ac:dyDescent="0.2">
      <c r="J230" s="107"/>
      <c r="K230" s="18"/>
      <c r="P230" s="37"/>
      <c r="Q230" s="30"/>
      <c r="R230" s="106"/>
    </row>
    <row r="231" spans="10:18" x14ac:dyDescent="0.2">
      <c r="J231" s="107"/>
      <c r="K231" s="18"/>
      <c r="P231" s="37"/>
      <c r="Q231" s="30"/>
      <c r="R231" s="106"/>
    </row>
    <row r="232" spans="10:18" x14ac:dyDescent="0.2">
      <c r="J232" s="107"/>
      <c r="K232" s="18"/>
      <c r="P232" s="37"/>
      <c r="Q232" s="30"/>
      <c r="R232" s="106"/>
    </row>
    <row r="233" spans="10:18" x14ac:dyDescent="0.2">
      <c r="J233" s="107"/>
      <c r="K233" s="18"/>
      <c r="P233" s="37"/>
      <c r="Q233" s="30"/>
      <c r="R233" s="106"/>
    </row>
    <row r="234" spans="10:18" x14ac:dyDescent="0.2">
      <c r="J234" s="107"/>
      <c r="K234" s="18"/>
      <c r="P234" s="37"/>
      <c r="Q234" s="30"/>
      <c r="R234" s="106"/>
    </row>
    <row r="235" spans="10:18" x14ac:dyDescent="0.2">
      <c r="J235" s="107"/>
      <c r="K235" s="18"/>
      <c r="P235" s="37"/>
      <c r="Q235" s="30"/>
      <c r="R235" s="106"/>
    </row>
    <row r="236" spans="10:18" x14ac:dyDescent="0.2">
      <c r="J236" s="107"/>
      <c r="K236" s="18"/>
      <c r="P236" s="37"/>
      <c r="Q236" s="30"/>
      <c r="R236" s="106"/>
    </row>
    <row r="237" spans="10:18" x14ac:dyDescent="0.2">
      <c r="J237" s="107"/>
      <c r="K237" s="18"/>
      <c r="P237" s="37"/>
      <c r="Q237" s="30"/>
      <c r="R237" s="106"/>
    </row>
    <row r="238" spans="10:18" x14ac:dyDescent="0.2">
      <c r="J238" s="107"/>
      <c r="K238" s="18"/>
      <c r="P238" s="37"/>
      <c r="Q238" s="30"/>
      <c r="R238" s="106"/>
    </row>
    <row r="239" spans="10:18" x14ac:dyDescent="0.2">
      <c r="J239" s="107"/>
      <c r="K239" s="18"/>
      <c r="P239" s="37"/>
      <c r="Q239" s="30"/>
      <c r="R239" s="106"/>
    </row>
    <row r="240" spans="10:18" x14ac:dyDescent="0.2">
      <c r="J240" s="107"/>
      <c r="K240" s="18"/>
      <c r="P240" s="37"/>
      <c r="Q240" s="30"/>
      <c r="R240" s="106"/>
    </row>
    <row r="241" spans="10:18" x14ac:dyDescent="0.2">
      <c r="J241" s="107"/>
      <c r="K241" s="18"/>
      <c r="P241" s="37"/>
      <c r="Q241" s="30"/>
      <c r="R241" s="106"/>
    </row>
    <row r="242" spans="10:18" x14ac:dyDescent="0.2">
      <c r="J242" s="107"/>
      <c r="K242" s="18"/>
      <c r="P242" s="37"/>
      <c r="Q242" s="30"/>
      <c r="R242" s="106"/>
    </row>
    <row r="243" spans="10:18" x14ac:dyDescent="0.2">
      <c r="J243" s="107"/>
      <c r="K243" s="18"/>
      <c r="P243" s="37"/>
      <c r="Q243" s="30"/>
      <c r="R243" s="106"/>
    </row>
    <row r="244" spans="10:18" x14ac:dyDescent="0.2">
      <c r="J244" s="107"/>
      <c r="K244" s="18"/>
      <c r="P244" s="37"/>
      <c r="Q244" s="30"/>
      <c r="R244" s="106"/>
    </row>
    <row r="245" spans="10:18" x14ac:dyDescent="0.2">
      <c r="J245" s="107"/>
      <c r="K245" s="18"/>
      <c r="P245" s="37"/>
      <c r="Q245" s="30"/>
      <c r="R245" s="106"/>
    </row>
    <row r="246" spans="10:18" x14ac:dyDescent="0.2">
      <c r="J246" s="107"/>
      <c r="K246" s="18"/>
      <c r="P246" s="37"/>
      <c r="Q246" s="30"/>
      <c r="R246" s="106"/>
    </row>
    <row r="247" spans="10:18" x14ac:dyDescent="0.2">
      <c r="J247" s="107"/>
      <c r="K247" s="18"/>
      <c r="P247" s="37"/>
      <c r="Q247" s="30"/>
      <c r="R247" s="106"/>
    </row>
    <row r="248" spans="10:18" x14ac:dyDescent="0.2">
      <c r="J248" s="107"/>
      <c r="K248" s="18"/>
      <c r="P248" s="37"/>
      <c r="Q248" s="30"/>
      <c r="R248" s="106"/>
    </row>
    <row r="249" spans="10:18" x14ac:dyDescent="0.2">
      <c r="J249" s="107"/>
      <c r="K249" s="18"/>
      <c r="P249" s="37"/>
      <c r="Q249" s="30"/>
      <c r="R249" s="106"/>
    </row>
    <row r="250" spans="10:18" x14ac:dyDescent="0.2">
      <c r="J250" s="107"/>
      <c r="K250" s="18"/>
      <c r="P250" s="37"/>
      <c r="Q250" s="30"/>
      <c r="R250" s="106"/>
    </row>
    <row r="251" spans="10:18" x14ac:dyDescent="0.2">
      <c r="J251" s="107"/>
      <c r="K251" s="18"/>
      <c r="P251" s="37"/>
      <c r="Q251" s="30"/>
      <c r="R251" s="106"/>
    </row>
    <row r="252" spans="10:18" x14ac:dyDescent="0.2">
      <c r="J252" s="107"/>
      <c r="K252" s="18"/>
      <c r="P252" s="37"/>
      <c r="Q252" s="30"/>
      <c r="R252" s="106"/>
    </row>
    <row r="253" spans="10:18" x14ac:dyDescent="0.2">
      <c r="J253" s="107"/>
      <c r="K253" s="18"/>
      <c r="P253" s="37"/>
      <c r="Q253" s="30"/>
      <c r="R253" s="106"/>
    </row>
    <row r="254" spans="10:18" x14ac:dyDescent="0.2">
      <c r="J254" s="107"/>
      <c r="K254" s="18"/>
      <c r="P254" s="37"/>
      <c r="Q254" s="30"/>
      <c r="R254" s="106"/>
    </row>
    <row r="255" spans="10:18" x14ac:dyDescent="0.2">
      <c r="J255" s="107"/>
      <c r="K255" s="18"/>
      <c r="P255" s="37"/>
      <c r="Q255" s="30"/>
      <c r="R255" s="106"/>
    </row>
    <row r="256" spans="10:18" x14ac:dyDescent="0.2">
      <c r="J256" s="107"/>
      <c r="K256" s="18"/>
      <c r="P256" s="37"/>
      <c r="Q256" s="30"/>
      <c r="R256" s="106"/>
    </row>
    <row r="257" spans="10:18" x14ac:dyDescent="0.2">
      <c r="J257" s="107"/>
      <c r="K257" s="18"/>
      <c r="P257" s="37"/>
      <c r="Q257" s="30"/>
      <c r="R257" s="106"/>
    </row>
    <row r="258" spans="10:18" x14ac:dyDescent="0.2">
      <c r="J258" s="107"/>
      <c r="K258" s="18"/>
      <c r="P258" s="37"/>
      <c r="Q258" s="30"/>
      <c r="R258" s="106"/>
    </row>
    <row r="259" spans="10:18" x14ac:dyDescent="0.2">
      <c r="J259" s="107"/>
      <c r="K259" s="18"/>
      <c r="P259" s="37"/>
      <c r="Q259" s="30"/>
      <c r="R259" s="106"/>
    </row>
    <row r="260" spans="10:18" x14ac:dyDescent="0.2">
      <c r="J260" s="107"/>
      <c r="K260" s="18"/>
      <c r="P260" s="37"/>
      <c r="Q260" s="30"/>
      <c r="R260" s="106"/>
    </row>
    <row r="261" spans="10:18" x14ac:dyDescent="0.2">
      <c r="J261" s="107"/>
      <c r="K261" s="18"/>
      <c r="P261" s="37"/>
      <c r="Q261" s="30"/>
      <c r="R261" s="106"/>
    </row>
    <row r="262" spans="10:18" x14ac:dyDescent="0.2">
      <c r="J262" s="107"/>
      <c r="K262" s="18"/>
      <c r="P262" s="37"/>
      <c r="Q262" s="30"/>
      <c r="R262" s="106"/>
    </row>
    <row r="263" spans="10:18" x14ac:dyDescent="0.2">
      <c r="J263" s="107"/>
      <c r="K263" s="18"/>
      <c r="P263" s="37"/>
      <c r="Q263" s="30"/>
      <c r="R263" s="106"/>
    </row>
    <row r="264" spans="10:18" x14ac:dyDescent="0.2">
      <c r="J264" s="107"/>
      <c r="K264" s="18"/>
      <c r="P264" s="37"/>
      <c r="Q264" s="30"/>
      <c r="R264" s="106"/>
    </row>
    <row r="265" spans="10:18" x14ac:dyDescent="0.2">
      <c r="J265" s="107"/>
      <c r="K265" s="18"/>
      <c r="P265" s="37"/>
      <c r="Q265" s="30"/>
      <c r="R265" s="106"/>
    </row>
    <row r="266" spans="10:18" x14ac:dyDescent="0.2">
      <c r="J266" s="107"/>
      <c r="K266" s="18"/>
      <c r="P266" s="37"/>
      <c r="Q266" s="30"/>
      <c r="R266" s="106"/>
    </row>
    <row r="267" spans="10:18" x14ac:dyDescent="0.2">
      <c r="J267" s="107"/>
      <c r="K267" s="18"/>
      <c r="P267" s="37"/>
      <c r="Q267" s="30"/>
      <c r="R267" s="106"/>
    </row>
    <row r="268" spans="10:18" x14ac:dyDescent="0.2">
      <c r="J268" s="107"/>
      <c r="K268" s="18"/>
      <c r="P268" s="37"/>
      <c r="Q268" s="30"/>
      <c r="R268" s="106"/>
    </row>
    <row r="269" spans="10:18" x14ac:dyDescent="0.2">
      <c r="J269" s="107"/>
      <c r="K269" s="18"/>
      <c r="P269" s="37"/>
      <c r="Q269" s="30"/>
      <c r="R269" s="106"/>
    </row>
    <row r="270" spans="10:18" x14ac:dyDescent="0.2">
      <c r="J270" s="107"/>
      <c r="K270" s="18"/>
      <c r="P270" s="37"/>
      <c r="Q270" s="30"/>
      <c r="R270" s="106"/>
    </row>
    <row r="271" spans="10:18" x14ac:dyDescent="0.2">
      <c r="J271" s="107"/>
      <c r="K271" s="18"/>
      <c r="P271" s="37"/>
      <c r="Q271" s="30"/>
      <c r="R271" s="106"/>
    </row>
    <row r="272" spans="10:18" x14ac:dyDescent="0.2">
      <c r="J272" s="107"/>
      <c r="K272" s="18"/>
      <c r="P272" s="37"/>
      <c r="Q272" s="30"/>
      <c r="R272" s="106"/>
    </row>
    <row r="273" spans="10:18" x14ac:dyDescent="0.2">
      <c r="J273" s="107"/>
      <c r="K273" s="18"/>
      <c r="P273" s="37"/>
      <c r="Q273" s="30"/>
      <c r="R273" s="106"/>
    </row>
    <row r="274" spans="10:18" x14ac:dyDescent="0.2">
      <c r="J274" s="107"/>
      <c r="K274" s="18"/>
      <c r="P274" s="37"/>
      <c r="Q274" s="30"/>
      <c r="R274" s="106"/>
    </row>
    <row r="275" spans="10:18" x14ac:dyDescent="0.2">
      <c r="J275" s="107"/>
      <c r="K275" s="18"/>
      <c r="P275" s="37"/>
      <c r="Q275" s="30"/>
      <c r="R275" s="106"/>
    </row>
    <row r="276" spans="10:18" x14ac:dyDescent="0.2">
      <c r="J276" s="107"/>
      <c r="K276" s="18"/>
      <c r="P276" s="37"/>
      <c r="Q276" s="30"/>
      <c r="R276" s="106"/>
    </row>
    <row r="277" spans="10:18" x14ac:dyDescent="0.2">
      <c r="J277" s="107"/>
      <c r="K277" s="18"/>
      <c r="P277" s="37"/>
      <c r="Q277" s="30"/>
      <c r="R277" s="106"/>
    </row>
    <row r="278" spans="10:18" x14ac:dyDescent="0.2">
      <c r="J278" s="107"/>
      <c r="K278" s="18"/>
      <c r="P278" s="37"/>
      <c r="Q278" s="30"/>
      <c r="R278" s="106"/>
    </row>
    <row r="279" spans="10:18" x14ac:dyDescent="0.2">
      <c r="J279" s="107"/>
      <c r="K279" s="18"/>
      <c r="P279" s="37"/>
      <c r="Q279" s="30"/>
      <c r="R279" s="106"/>
    </row>
    <row r="280" spans="10:18" x14ac:dyDescent="0.2">
      <c r="J280" s="107"/>
      <c r="K280" s="18"/>
      <c r="P280" s="37"/>
      <c r="Q280" s="30"/>
      <c r="R280" s="106"/>
    </row>
    <row r="281" spans="10:18" x14ac:dyDescent="0.2">
      <c r="J281" s="107"/>
      <c r="K281" s="18"/>
      <c r="P281" s="37"/>
      <c r="Q281" s="30"/>
      <c r="R281" s="106"/>
    </row>
    <row r="282" spans="10:18" x14ac:dyDescent="0.2">
      <c r="J282" s="107"/>
      <c r="K282" s="18"/>
      <c r="P282" s="37"/>
      <c r="Q282" s="30"/>
      <c r="R282" s="106"/>
    </row>
    <row r="283" spans="10:18" x14ac:dyDescent="0.2">
      <c r="J283" s="107"/>
      <c r="K283" s="18"/>
      <c r="P283" s="37"/>
      <c r="Q283" s="30"/>
      <c r="R283" s="106"/>
    </row>
    <row r="284" spans="10:18" x14ac:dyDescent="0.2">
      <c r="J284" s="107"/>
      <c r="K284" s="18"/>
      <c r="P284" s="37"/>
      <c r="Q284" s="30"/>
      <c r="R284" s="106"/>
    </row>
    <row r="285" spans="10:18" x14ac:dyDescent="0.2">
      <c r="J285" s="107"/>
      <c r="K285" s="18"/>
      <c r="P285" s="37"/>
      <c r="Q285" s="30"/>
      <c r="R285" s="106"/>
    </row>
    <row r="286" spans="10:18" x14ac:dyDescent="0.2">
      <c r="J286" s="107"/>
      <c r="K286" s="18"/>
      <c r="P286" s="37"/>
      <c r="Q286" s="30"/>
      <c r="R286" s="106"/>
    </row>
    <row r="287" spans="10:18" x14ac:dyDescent="0.2">
      <c r="J287" s="107"/>
      <c r="K287" s="18"/>
      <c r="P287" s="37"/>
      <c r="Q287" s="30"/>
      <c r="R287" s="106"/>
    </row>
    <row r="288" spans="10:18" x14ac:dyDescent="0.2">
      <c r="J288" s="107"/>
      <c r="K288" s="18"/>
      <c r="P288" s="37"/>
      <c r="Q288" s="30"/>
      <c r="R288" s="106"/>
    </row>
    <row r="289" spans="10:18" x14ac:dyDescent="0.2">
      <c r="J289" s="107"/>
      <c r="K289" s="18"/>
      <c r="P289" s="37"/>
      <c r="Q289" s="30"/>
      <c r="R289" s="106"/>
    </row>
    <row r="290" spans="10:18" x14ac:dyDescent="0.2">
      <c r="J290" s="107"/>
      <c r="K290" s="18"/>
      <c r="P290" s="37"/>
      <c r="Q290" s="30"/>
      <c r="R290" s="106"/>
    </row>
    <row r="291" spans="10:18" x14ac:dyDescent="0.2">
      <c r="J291" s="107"/>
      <c r="K291" s="18"/>
      <c r="P291" s="37"/>
      <c r="Q291" s="30"/>
      <c r="R291" s="106"/>
    </row>
    <row r="292" spans="10:18" x14ac:dyDescent="0.2">
      <c r="J292" s="107"/>
      <c r="K292" s="18"/>
      <c r="P292" s="37"/>
      <c r="Q292" s="30"/>
      <c r="R292" s="106"/>
    </row>
    <row r="293" spans="10:18" x14ac:dyDescent="0.2">
      <c r="J293" s="107"/>
      <c r="K293" s="18"/>
      <c r="P293" s="37"/>
      <c r="Q293" s="30"/>
      <c r="R293" s="106"/>
    </row>
    <row r="294" spans="10:18" x14ac:dyDescent="0.2">
      <c r="J294" s="107"/>
      <c r="K294" s="18"/>
      <c r="P294" s="37"/>
      <c r="Q294" s="30"/>
      <c r="R294" s="106"/>
    </row>
    <row r="295" spans="10:18" x14ac:dyDescent="0.2">
      <c r="J295" s="107"/>
      <c r="K295" s="18"/>
      <c r="P295" s="37"/>
      <c r="Q295" s="30"/>
      <c r="R295" s="106"/>
    </row>
    <row r="296" spans="10:18" x14ac:dyDescent="0.2">
      <c r="J296" s="107"/>
      <c r="K296" s="18"/>
      <c r="P296" s="37"/>
      <c r="Q296" s="30"/>
      <c r="R296" s="106"/>
    </row>
    <row r="297" spans="10:18" x14ac:dyDescent="0.2">
      <c r="J297" s="107"/>
      <c r="K297" s="18"/>
      <c r="P297" s="37"/>
      <c r="Q297" s="30"/>
      <c r="R297" s="106"/>
    </row>
    <row r="298" spans="10:18" x14ac:dyDescent="0.2">
      <c r="J298" s="107"/>
      <c r="K298" s="18"/>
      <c r="P298" s="37"/>
      <c r="Q298" s="30"/>
      <c r="R298" s="106"/>
    </row>
    <row r="299" spans="10:18" x14ac:dyDescent="0.2">
      <c r="J299" s="107"/>
      <c r="K299" s="18"/>
      <c r="P299" s="37"/>
      <c r="Q299" s="30"/>
      <c r="R299" s="106"/>
    </row>
    <row r="300" spans="10:18" x14ac:dyDescent="0.2">
      <c r="J300" s="107"/>
      <c r="K300" s="18"/>
      <c r="P300" s="37"/>
      <c r="Q300" s="30"/>
      <c r="R300" s="106"/>
    </row>
    <row r="301" spans="10:18" x14ac:dyDescent="0.2">
      <c r="J301" s="107"/>
      <c r="K301" s="18"/>
      <c r="P301" s="37"/>
      <c r="Q301" s="30"/>
      <c r="R301" s="106"/>
    </row>
    <row r="302" spans="10:18" x14ac:dyDescent="0.2">
      <c r="J302" s="107"/>
      <c r="K302" s="18"/>
      <c r="P302" s="37"/>
      <c r="Q302" s="30"/>
      <c r="R302" s="106"/>
    </row>
    <row r="303" spans="10:18" x14ac:dyDescent="0.2">
      <c r="J303" s="107"/>
      <c r="K303" s="18"/>
      <c r="P303" s="37"/>
      <c r="Q303" s="30"/>
      <c r="R303" s="106"/>
    </row>
    <row r="304" spans="10:18" x14ac:dyDescent="0.2">
      <c r="J304" s="107"/>
      <c r="K304" s="18"/>
      <c r="P304" s="37"/>
      <c r="Q304" s="30"/>
      <c r="R304" s="106"/>
    </row>
    <row r="305" spans="10:18" x14ac:dyDescent="0.2">
      <c r="J305" s="107"/>
      <c r="K305" s="18"/>
      <c r="P305" s="37"/>
      <c r="Q305" s="30"/>
      <c r="R305" s="106"/>
    </row>
    <row r="306" spans="10:18" x14ac:dyDescent="0.2">
      <c r="J306" s="107"/>
      <c r="K306" s="18"/>
      <c r="P306" s="37"/>
      <c r="Q306" s="30"/>
      <c r="R306" s="106"/>
    </row>
    <row r="307" spans="10:18" x14ac:dyDescent="0.2">
      <c r="J307" s="107"/>
      <c r="K307" s="18"/>
      <c r="P307" s="37"/>
      <c r="Q307" s="30"/>
      <c r="R307" s="106"/>
    </row>
    <row r="308" spans="10:18" x14ac:dyDescent="0.2">
      <c r="J308" s="107"/>
      <c r="K308" s="18"/>
      <c r="P308" s="37"/>
      <c r="Q308" s="30"/>
      <c r="R308" s="106"/>
    </row>
    <row r="309" spans="10:18" x14ac:dyDescent="0.2">
      <c r="J309" s="107"/>
      <c r="K309" s="18"/>
      <c r="P309" s="37"/>
      <c r="Q309" s="30"/>
      <c r="R309" s="106"/>
    </row>
    <row r="310" spans="10:18" x14ac:dyDescent="0.2">
      <c r="J310" s="107"/>
      <c r="K310" s="18"/>
      <c r="P310" s="37"/>
      <c r="Q310" s="30"/>
      <c r="R310" s="106"/>
    </row>
    <row r="311" spans="10:18" x14ac:dyDescent="0.2">
      <c r="J311" s="107"/>
      <c r="K311" s="18"/>
      <c r="P311" s="37"/>
      <c r="Q311" s="30"/>
      <c r="R311" s="106"/>
    </row>
    <row r="312" spans="10:18" x14ac:dyDescent="0.2">
      <c r="J312" s="107"/>
      <c r="K312" s="18"/>
      <c r="P312" s="37"/>
      <c r="Q312" s="30"/>
      <c r="R312" s="106"/>
    </row>
    <row r="313" spans="10:18" x14ac:dyDescent="0.2">
      <c r="J313" s="107"/>
      <c r="K313" s="18"/>
      <c r="P313" s="37"/>
      <c r="Q313" s="30"/>
      <c r="R313" s="106"/>
    </row>
    <row r="314" spans="10:18" x14ac:dyDescent="0.2">
      <c r="J314" s="107"/>
      <c r="K314" s="18"/>
      <c r="P314" s="37"/>
      <c r="Q314" s="30"/>
      <c r="R314" s="106"/>
    </row>
    <row r="315" spans="10:18" x14ac:dyDescent="0.2">
      <c r="J315" s="107"/>
      <c r="K315" s="18"/>
      <c r="P315" s="37"/>
      <c r="Q315" s="30"/>
      <c r="R315" s="106"/>
    </row>
    <row r="316" spans="10:18" x14ac:dyDescent="0.2">
      <c r="J316" s="107"/>
      <c r="K316" s="18"/>
      <c r="P316" s="37"/>
      <c r="Q316" s="30"/>
      <c r="R316" s="106"/>
    </row>
    <row r="317" spans="10:18" x14ac:dyDescent="0.2">
      <c r="J317" s="107"/>
      <c r="K317" s="18"/>
      <c r="P317" s="37"/>
      <c r="Q317" s="30"/>
      <c r="R317" s="106"/>
    </row>
    <row r="318" spans="10:18" x14ac:dyDescent="0.2">
      <c r="J318" s="107"/>
      <c r="K318" s="18"/>
      <c r="P318" s="37"/>
      <c r="Q318" s="30"/>
      <c r="R318" s="106"/>
    </row>
    <row r="319" spans="10:18" x14ac:dyDescent="0.2">
      <c r="J319" s="107"/>
      <c r="K319" s="18"/>
      <c r="P319" s="37"/>
      <c r="Q319" s="30"/>
      <c r="R319" s="106"/>
    </row>
    <row r="320" spans="10:18" x14ac:dyDescent="0.2">
      <c r="P320" s="37"/>
      <c r="Q320" s="30"/>
      <c r="R320" s="106"/>
    </row>
    <row r="321" spans="16:18" x14ac:dyDescent="0.2">
      <c r="P321" s="37"/>
      <c r="Q321" s="30"/>
      <c r="R321" s="106"/>
    </row>
    <row r="322" spans="16:18" x14ac:dyDescent="0.2">
      <c r="P322" s="37"/>
      <c r="Q322" s="30"/>
      <c r="R322" s="106"/>
    </row>
    <row r="323" spans="16:18" x14ac:dyDescent="0.2">
      <c r="P323" s="37"/>
      <c r="Q323" s="30"/>
      <c r="R323" s="106"/>
    </row>
    <row r="324" spans="16:18" x14ac:dyDescent="0.2">
      <c r="P324" s="37"/>
      <c r="Q324" s="30"/>
      <c r="R324" s="106"/>
    </row>
    <row r="325" spans="16:18" x14ac:dyDescent="0.2">
      <c r="P325" s="37"/>
      <c r="Q325" s="30"/>
      <c r="R325" s="106"/>
    </row>
    <row r="326" spans="16:18" x14ac:dyDescent="0.2">
      <c r="P326" s="37"/>
      <c r="Q326" s="30"/>
      <c r="R326" s="106"/>
    </row>
    <row r="327" spans="16:18" x14ac:dyDescent="0.2">
      <c r="P327" s="37"/>
      <c r="Q327" s="30"/>
      <c r="R327" s="106"/>
    </row>
    <row r="328" spans="16:18" x14ac:dyDescent="0.2">
      <c r="P328" s="37"/>
      <c r="Q328" s="30"/>
      <c r="R328" s="106"/>
    </row>
    <row r="329" spans="16:18" x14ac:dyDescent="0.2">
      <c r="P329" s="37"/>
      <c r="Q329" s="30"/>
      <c r="R329" s="106"/>
    </row>
    <row r="330" spans="16:18" x14ac:dyDescent="0.2">
      <c r="P330" s="37"/>
      <c r="Q330" s="30"/>
      <c r="R330" s="106"/>
    </row>
    <row r="331" spans="16:18" x14ac:dyDescent="0.2">
      <c r="P331" s="37"/>
      <c r="Q331" s="30"/>
      <c r="R331" s="106"/>
    </row>
    <row r="332" spans="16:18" x14ac:dyDescent="0.2">
      <c r="P332" s="37"/>
      <c r="Q332" s="30"/>
      <c r="R332" s="106"/>
    </row>
    <row r="333" spans="16:18" x14ac:dyDescent="0.2">
      <c r="P333" s="37"/>
      <c r="Q333" s="30"/>
      <c r="R333" s="106"/>
    </row>
    <row r="334" spans="16:18" x14ac:dyDescent="0.2">
      <c r="P334" s="37"/>
      <c r="Q334" s="30"/>
      <c r="R334" s="106"/>
    </row>
    <row r="335" spans="16:18" x14ac:dyDescent="0.2">
      <c r="P335" s="37"/>
      <c r="Q335" s="30"/>
      <c r="R335" s="106"/>
    </row>
    <row r="336" spans="16:18" x14ac:dyDescent="0.2">
      <c r="P336" s="37"/>
      <c r="Q336" s="30"/>
      <c r="R336" s="106"/>
    </row>
    <row r="337" spans="16:18" x14ac:dyDescent="0.2">
      <c r="P337" s="37"/>
      <c r="Q337" s="30"/>
      <c r="R337" s="106"/>
    </row>
    <row r="338" spans="16:18" x14ac:dyDescent="0.2">
      <c r="P338" s="37"/>
      <c r="Q338" s="30"/>
      <c r="R338" s="106"/>
    </row>
    <row r="339" spans="16:18" x14ac:dyDescent="0.2">
      <c r="P339" s="37"/>
      <c r="Q339" s="30"/>
      <c r="R339" s="106"/>
    </row>
    <row r="340" spans="16:18" x14ac:dyDescent="0.2">
      <c r="P340" s="37"/>
      <c r="Q340" s="30"/>
      <c r="R340" s="106"/>
    </row>
    <row r="341" spans="16:18" x14ac:dyDescent="0.2">
      <c r="P341" s="37"/>
      <c r="Q341" s="30"/>
      <c r="R341" s="106"/>
    </row>
    <row r="342" spans="16:18" x14ac:dyDescent="0.2">
      <c r="P342" s="37"/>
      <c r="Q342" s="30"/>
      <c r="R342" s="106"/>
    </row>
    <row r="343" spans="16:18" x14ac:dyDescent="0.2">
      <c r="P343" s="37"/>
      <c r="Q343" s="30"/>
      <c r="R343" s="106"/>
    </row>
    <row r="344" spans="16:18" x14ac:dyDescent="0.2">
      <c r="P344" s="37"/>
      <c r="Q344" s="30"/>
      <c r="R344" s="106"/>
    </row>
    <row r="345" spans="16:18" x14ac:dyDescent="0.2">
      <c r="P345" s="37"/>
      <c r="Q345" s="30"/>
      <c r="R345" s="106"/>
    </row>
    <row r="346" spans="16:18" x14ac:dyDescent="0.2">
      <c r="P346" s="37"/>
      <c r="Q346" s="30"/>
      <c r="R346" s="106"/>
    </row>
    <row r="347" spans="16:18" x14ac:dyDescent="0.2">
      <c r="P347" s="37"/>
      <c r="Q347" s="30"/>
      <c r="R347" s="106"/>
    </row>
    <row r="348" spans="16:18" x14ac:dyDescent="0.2">
      <c r="P348" s="37"/>
      <c r="Q348" s="30"/>
      <c r="R348" s="106"/>
    </row>
    <row r="349" spans="16:18" x14ac:dyDescent="0.2">
      <c r="P349" s="37"/>
      <c r="Q349" s="30"/>
      <c r="R349" s="106"/>
    </row>
    <row r="350" spans="16:18" x14ac:dyDescent="0.2">
      <c r="P350" s="37"/>
      <c r="Q350" s="30"/>
      <c r="R350" s="106"/>
    </row>
    <row r="351" spans="16:18" x14ac:dyDescent="0.2">
      <c r="P351" s="37"/>
      <c r="Q351" s="30"/>
      <c r="R351" s="106"/>
    </row>
    <row r="352" spans="16:18" x14ac:dyDescent="0.2">
      <c r="P352" s="37"/>
      <c r="Q352" s="30"/>
      <c r="R352" s="106"/>
    </row>
    <row r="353" spans="16:18" x14ac:dyDescent="0.2">
      <c r="P353" s="37"/>
      <c r="Q353" s="30"/>
      <c r="R353" s="106"/>
    </row>
    <row r="354" spans="16:18" x14ac:dyDescent="0.2">
      <c r="P354" s="37"/>
      <c r="Q354" s="30"/>
      <c r="R354" s="106"/>
    </row>
    <row r="355" spans="16:18" x14ac:dyDescent="0.2">
      <c r="P355" s="37"/>
      <c r="Q355" s="30"/>
      <c r="R355" s="106"/>
    </row>
    <row r="356" spans="16:18" x14ac:dyDescent="0.2">
      <c r="P356" s="37"/>
      <c r="Q356" s="30"/>
      <c r="R356" s="106"/>
    </row>
    <row r="357" spans="16:18" x14ac:dyDescent="0.2">
      <c r="P357" s="37"/>
      <c r="Q357" s="30"/>
      <c r="R357" s="106"/>
    </row>
    <row r="358" spans="16:18" x14ac:dyDescent="0.2">
      <c r="P358" s="37"/>
      <c r="Q358" s="30"/>
      <c r="R358" s="106"/>
    </row>
    <row r="359" spans="16:18" x14ac:dyDescent="0.2">
      <c r="P359" s="37"/>
      <c r="Q359" s="30"/>
      <c r="R359" s="106"/>
    </row>
    <row r="360" spans="16:18" x14ac:dyDescent="0.2">
      <c r="P360" s="37"/>
      <c r="Q360" s="30"/>
      <c r="R360" s="106"/>
    </row>
    <row r="361" spans="16:18" x14ac:dyDescent="0.2">
      <c r="P361" s="37"/>
      <c r="Q361" s="30"/>
      <c r="R361" s="106"/>
    </row>
    <row r="362" spans="16:18" x14ac:dyDescent="0.2">
      <c r="P362" s="37"/>
      <c r="Q362" s="30"/>
      <c r="R362" s="106"/>
    </row>
    <row r="363" spans="16:18" x14ac:dyDescent="0.2">
      <c r="P363" s="37"/>
      <c r="Q363" s="30"/>
      <c r="R363" s="106"/>
    </row>
    <row r="364" spans="16:18" x14ac:dyDescent="0.2">
      <c r="P364" s="37"/>
      <c r="Q364" s="30"/>
      <c r="R364" s="106"/>
    </row>
    <row r="365" spans="16:18" x14ac:dyDescent="0.2">
      <c r="P365" s="37"/>
      <c r="Q365" s="30"/>
      <c r="R365" s="106"/>
    </row>
    <row r="366" spans="16:18" x14ac:dyDescent="0.2">
      <c r="P366" s="37"/>
      <c r="Q366" s="30"/>
      <c r="R366" s="106"/>
    </row>
    <row r="367" spans="16:18" x14ac:dyDescent="0.2">
      <c r="P367" s="37"/>
      <c r="Q367" s="30"/>
      <c r="R367" s="106"/>
    </row>
    <row r="368" spans="16:18" x14ac:dyDescent="0.2">
      <c r="P368" s="37"/>
      <c r="Q368" s="30"/>
      <c r="R368" s="106"/>
    </row>
    <row r="369" spans="16:18" x14ac:dyDescent="0.2">
      <c r="P369" s="37"/>
      <c r="Q369" s="30"/>
      <c r="R369" s="106"/>
    </row>
    <row r="370" spans="16:18" x14ac:dyDescent="0.2">
      <c r="P370" s="37"/>
      <c r="Q370" s="30"/>
      <c r="R370" s="106"/>
    </row>
    <row r="371" spans="16:18" x14ac:dyDescent="0.2">
      <c r="P371" s="37"/>
      <c r="Q371" s="30"/>
      <c r="R371" s="106"/>
    </row>
    <row r="372" spans="16:18" x14ac:dyDescent="0.2">
      <c r="P372" s="37"/>
      <c r="Q372" s="30"/>
      <c r="R372" s="106"/>
    </row>
    <row r="373" spans="16:18" x14ac:dyDescent="0.2">
      <c r="P373" s="37"/>
      <c r="Q373" s="30"/>
      <c r="R373" s="106"/>
    </row>
    <row r="374" spans="16:18" x14ac:dyDescent="0.2">
      <c r="P374" s="37"/>
      <c r="Q374" s="30"/>
      <c r="R374" s="106"/>
    </row>
    <row r="375" spans="16:18" x14ac:dyDescent="0.2">
      <c r="P375" s="37"/>
      <c r="Q375" s="30"/>
      <c r="R375" s="106"/>
    </row>
    <row r="376" spans="16:18" x14ac:dyDescent="0.2">
      <c r="P376" s="37"/>
      <c r="Q376" s="30"/>
      <c r="R376" s="106"/>
    </row>
    <row r="377" spans="16:18" x14ac:dyDescent="0.2">
      <c r="P377" s="37"/>
      <c r="Q377" s="30"/>
      <c r="R377" s="106"/>
    </row>
    <row r="378" spans="16:18" x14ac:dyDescent="0.2">
      <c r="P378" s="37"/>
      <c r="Q378" s="30"/>
      <c r="R378" s="106"/>
    </row>
    <row r="379" spans="16:18" x14ac:dyDescent="0.2">
      <c r="P379" s="37"/>
      <c r="Q379" s="30"/>
      <c r="R379" s="106"/>
    </row>
    <row r="380" spans="16:18" x14ac:dyDescent="0.2">
      <c r="P380" s="37"/>
      <c r="Q380" s="30"/>
      <c r="R380" s="106"/>
    </row>
    <row r="381" spans="16:18" x14ac:dyDescent="0.2">
      <c r="P381" s="37"/>
      <c r="Q381" s="30"/>
      <c r="R381" s="106"/>
    </row>
    <row r="382" spans="16:18" x14ac:dyDescent="0.2">
      <c r="P382" s="37"/>
      <c r="Q382" s="30"/>
      <c r="R382" s="106"/>
    </row>
    <row r="383" spans="16:18" x14ac:dyDescent="0.2">
      <c r="P383" s="37"/>
      <c r="Q383" s="30"/>
      <c r="R383" s="106"/>
    </row>
    <row r="384" spans="16:18" x14ac:dyDescent="0.2">
      <c r="P384" s="37"/>
      <c r="Q384" s="30"/>
      <c r="R384" s="106"/>
    </row>
    <row r="385" spans="16:18" x14ac:dyDescent="0.2">
      <c r="P385" s="37"/>
      <c r="Q385" s="30"/>
      <c r="R385" s="106"/>
    </row>
    <row r="386" spans="16:18" x14ac:dyDescent="0.2">
      <c r="P386" s="37"/>
      <c r="Q386" s="30"/>
      <c r="R386" s="106"/>
    </row>
    <row r="387" spans="16:18" x14ac:dyDescent="0.2">
      <c r="P387" s="37"/>
      <c r="Q387" s="30"/>
      <c r="R387" s="106"/>
    </row>
    <row r="388" spans="16:18" x14ac:dyDescent="0.2">
      <c r="P388" s="37"/>
      <c r="Q388" s="30"/>
      <c r="R388" s="106"/>
    </row>
    <row r="389" spans="16:18" x14ac:dyDescent="0.2">
      <c r="P389" s="37"/>
      <c r="Q389" s="30"/>
      <c r="R389" s="106"/>
    </row>
    <row r="390" spans="16:18" x14ac:dyDescent="0.2">
      <c r="P390" s="37"/>
      <c r="Q390" s="30"/>
      <c r="R390" s="106"/>
    </row>
    <row r="391" spans="16:18" x14ac:dyDescent="0.2">
      <c r="P391" s="37"/>
      <c r="Q391" s="30"/>
      <c r="R391" s="106"/>
    </row>
    <row r="392" spans="16:18" x14ac:dyDescent="0.2">
      <c r="P392" s="37"/>
      <c r="Q392" s="30"/>
      <c r="R392" s="106"/>
    </row>
    <row r="393" spans="16:18" x14ac:dyDescent="0.2">
      <c r="P393" s="37"/>
      <c r="Q393" s="30"/>
      <c r="R393" s="106"/>
    </row>
    <row r="394" spans="16:18" x14ac:dyDescent="0.2">
      <c r="P394" s="37"/>
      <c r="Q394" s="30"/>
      <c r="R394" s="106"/>
    </row>
    <row r="395" spans="16:18" x14ac:dyDescent="0.2">
      <c r="P395" s="37"/>
      <c r="Q395" s="30"/>
      <c r="R395" s="106"/>
    </row>
    <row r="396" spans="16:18" x14ac:dyDescent="0.2">
      <c r="P396" s="37"/>
      <c r="Q396" s="30"/>
      <c r="R396" s="106"/>
    </row>
    <row r="397" spans="16:18" x14ac:dyDescent="0.2">
      <c r="P397" s="37"/>
      <c r="Q397" s="30"/>
      <c r="R397" s="106"/>
    </row>
    <row r="398" spans="16:18" x14ac:dyDescent="0.2">
      <c r="P398" s="37"/>
      <c r="Q398" s="30"/>
      <c r="R398" s="106"/>
    </row>
    <row r="399" spans="16:18" x14ac:dyDescent="0.2">
      <c r="P399" s="37"/>
      <c r="Q399" s="30"/>
      <c r="R399" s="106"/>
    </row>
    <row r="400" spans="16:18" x14ac:dyDescent="0.2">
      <c r="P400" s="37"/>
      <c r="Q400" s="30"/>
      <c r="R400" s="106"/>
    </row>
    <row r="401" spans="16:18" x14ac:dyDescent="0.2">
      <c r="P401" s="37"/>
      <c r="Q401" s="30"/>
      <c r="R401" s="106"/>
    </row>
    <row r="402" spans="16:18" x14ac:dyDescent="0.2">
      <c r="P402" s="37"/>
      <c r="Q402" s="30"/>
      <c r="R402" s="106"/>
    </row>
    <row r="403" spans="16:18" x14ac:dyDescent="0.2">
      <c r="P403" s="37"/>
      <c r="Q403" s="30"/>
      <c r="R403" s="106"/>
    </row>
    <row r="404" spans="16:18" x14ac:dyDescent="0.2">
      <c r="P404" s="37"/>
      <c r="Q404" s="30"/>
      <c r="R404" s="106"/>
    </row>
    <row r="405" spans="16:18" x14ac:dyDescent="0.2">
      <c r="P405" s="37"/>
      <c r="Q405" s="30"/>
      <c r="R405" s="106"/>
    </row>
    <row r="406" spans="16:18" x14ac:dyDescent="0.2">
      <c r="P406" s="37"/>
      <c r="Q406" s="30"/>
      <c r="R406" s="106"/>
    </row>
    <row r="407" spans="16:18" x14ac:dyDescent="0.2">
      <c r="P407" s="37"/>
      <c r="Q407" s="30"/>
      <c r="R407" s="106"/>
    </row>
    <row r="408" spans="16:18" x14ac:dyDescent="0.2">
      <c r="P408" s="37"/>
      <c r="Q408" s="30"/>
      <c r="R408" s="106"/>
    </row>
    <row r="409" spans="16:18" x14ac:dyDescent="0.2">
      <c r="P409" s="37"/>
      <c r="Q409" s="30"/>
      <c r="R409" s="106"/>
    </row>
    <row r="410" spans="16:18" x14ac:dyDescent="0.2">
      <c r="P410" s="37"/>
      <c r="Q410" s="30"/>
      <c r="R410" s="106"/>
    </row>
    <row r="411" spans="16:18" x14ac:dyDescent="0.2">
      <c r="P411" s="37"/>
      <c r="Q411" s="30"/>
      <c r="R411" s="106"/>
    </row>
    <row r="412" spans="16:18" x14ac:dyDescent="0.2">
      <c r="P412" s="37"/>
      <c r="Q412" s="30"/>
      <c r="R412" s="106"/>
    </row>
    <row r="413" spans="16:18" x14ac:dyDescent="0.2">
      <c r="P413" s="37"/>
      <c r="Q413" s="30"/>
      <c r="R413" s="106"/>
    </row>
    <row r="414" spans="16:18" x14ac:dyDescent="0.2">
      <c r="P414" s="37"/>
      <c r="Q414" s="30"/>
      <c r="R414" s="106"/>
    </row>
    <row r="415" spans="16:18" x14ac:dyDescent="0.2">
      <c r="P415" s="37"/>
      <c r="Q415" s="30"/>
      <c r="R415" s="106"/>
    </row>
    <row r="416" spans="16:18" x14ac:dyDescent="0.2">
      <c r="P416" s="37"/>
      <c r="Q416" s="30"/>
      <c r="R416" s="106"/>
    </row>
    <row r="417" spans="16:18" x14ac:dyDescent="0.2">
      <c r="P417" s="37"/>
      <c r="Q417" s="30"/>
      <c r="R417" s="106"/>
    </row>
    <row r="418" spans="16:18" x14ac:dyDescent="0.2">
      <c r="P418" s="37"/>
      <c r="Q418" s="30"/>
      <c r="R418" s="106"/>
    </row>
    <row r="419" spans="16:18" x14ac:dyDescent="0.2">
      <c r="P419" s="37"/>
      <c r="Q419" s="30"/>
      <c r="R419" s="106"/>
    </row>
    <row r="420" spans="16:18" x14ac:dyDescent="0.2">
      <c r="P420" s="37"/>
      <c r="Q420" s="30"/>
      <c r="R420" s="106"/>
    </row>
    <row r="421" spans="16:18" x14ac:dyDescent="0.2">
      <c r="P421" s="37"/>
      <c r="Q421" s="30"/>
      <c r="R421" s="106"/>
    </row>
    <row r="422" spans="16:18" x14ac:dyDescent="0.2">
      <c r="P422" s="37"/>
      <c r="Q422" s="30"/>
      <c r="R422" s="106"/>
    </row>
    <row r="423" spans="16:18" x14ac:dyDescent="0.2">
      <c r="P423" s="37"/>
      <c r="Q423" s="30"/>
      <c r="R423" s="106"/>
    </row>
    <row r="424" spans="16:18" x14ac:dyDescent="0.2">
      <c r="P424" s="37"/>
      <c r="Q424" s="30"/>
      <c r="R424" s="106"/>
    </row>
    <row r="425" spans="16:18" x14ac:dyDescent="0.2">
      <c r="P425" s="37"/>
      <c r="Q425" s="30"/>
      <c r="R425" s="106"/>
    </row>
    <row r="426" spans="16:18" x14ac:dyDescent="0.2">
      <c r="P426" s="37"/>
      <c r="Q426" s="30"/>
      <c r="R426" s="106"/>
    </row>
    <row r="427" spans="16:18" x14ac:dyDescent="0.2">
      <c r="P427" s="37"/>
      <c r="Q427" s="30"/>
      <c r="R427" s="106"/>
    </row>
    <row r="428" spans="16:18" x14ac:dyDescent="0.2">
      <c r="P428" s="37"/>
      <c r="Q428" s="30"/>
      <c r="R428" s="106"/>
    </row>
    <row r="429" spans="16:18" x14ac:dyDescent="0.2">
      <c r="P429" s="37"/>
      <c r="Q429" s="30"/>
      <c r="R429" s="106"/>
    </row>
    <row r="430" spans="16:18" x14ac:dyDescent="0.2">
      <c r="P430" s="37"/>
      <c r="Q430" s="30"/>
      <c r="R430" s="106"/>
    </row>
    <row r="431" spans="16:18" x14ac:dyDescent="0.2">
      <c r="P431" s="37"/>
      <c r="Q431" s="30"/>
      <c r="R431" s="106"/>
    </row>
    <row r="432" spans="16:18" x14ac:dyDescent="0.2">
      <c r="P432" s="37"/>
      <c r="Q432" s="30"/>
      <c r="R432" s="106"/>
    </row>
    <row r="433" spans="16:18" x14ac:dyDescent="0.2">
      <c r="P433" s="37"/>
      <c r="Q433" s="30"/>
      <c r="R433" s="106"/>
    </row>
    <row r="434" spans="16:18" x14ac:dyDescent="0.2">
      <c r="P434" s="37"/>
      <c r="Q434" s="30"/>
      <c r="R434" s="106"/>
    </row>
    <row r="435" spans="16:18" x14ac:dyDescent="0.2">
      <c r="P435" s="37"/>
      <c r="Q435" s="30"/>
      <c r="R435" s="106"/>
    </row>
    <row r="436" spans="16:18" x14ac:dyDescent="0.2">
      <c r="P436" s="37"/>
      <c r="Q436" s="30"/>
      <c r="R436" s="106"/>
    </row>
    <row r="437" spans="16:18" x14ac:dyDescent="0.2">
      <c r="P437" s="37"/>
      <c r="Q437" s="30"/>
      <c r="R437" s="106"/>
    </row>
    <row r="438" spans="16:18" x14ac:dyDescent="0.2">
      <c r="P438" s="37"/>
      <c r="Q438" s="30"/>
      <c r="R438" s="106"/>
    </row>
    <row r="439" spans="16:18" x14ac:dyDescent="0.2">
      <c r="P439" s="37"/>
      <c r="Q439" s="30"/>
      <c r="R439" s="106"/>
    </row>
    <row r="440" spans="16:18" x14ac:dyDescent="0.2">
      <c r="P440" s="37"/>
      <c r="Q440" s="30"/>
      <c r="R440" s="106"/>
    </row>
    <row r="441" spans="16:18" x14ac:dyDescent="0.2">
      <c r="P441" s="37"/>
      <c r="Q441" s="30"/>
      <c r="R441" s="106"/>
    </row>
    <row r="442" spans="16:18" x14ac:dyDescent="0.2">
      <c r="P442" s="37"/>
      <c r="Q442" s="30"/>
      <c r="R442" s="106"/>
    </row>
    <row r="443" spans="16:18" x14ac:dyDescent="0.2">
      <c r="P443" s="37"/>
      <c r="Q443" s="30"/>
      <c r="R443" s="106"/>
    </row>
    <row r="444" spans="16:18" x14ac:dyDescent="0.2">
      <c r="P444" s="37"/>
      <c r="Q444" s="30"/>
      <c r="R444" s="106"/>
    </row>
    <row r="445" spans="16:18" x14ac:dyDescent="0.2">
      <c r="P445" s="37"/>
      <c r="Q445" s="30"/>
      <c r="R445" s="106"/>
    </row>
    <row r="446" spans="16:18" x14ac:dyDescent="0.2">
      <c r="P446" s="37"/>
      <c r="Q446" s="30"/>
      <c r="R446" s="106"/>
    </row>
    <row r="447" spans="16:18" x14ac:dyDescent="0.2">
      <c r="P447" s="37"/>
      <c r="Q447" s="30"/>
      <c r="R447" s="106"/>
    </row>
    <row r="448" spans="16:18" x14ac:dyDescent="0.2">
      <c r="P448" s="37"/>
      <c r="Q448" s="30"/>
      <c r="R448" s="106"/>
    </row>
    <row r="449" spans="16:18" x14ac:dyDescent="0.2">
      <c r="P449" s="37"/>
      <c r="Q449" s="30"/>
      <c r="R449" s="106"/>
    </row>
    <row r="450" spans="16:18" x14ac:dyDescent="0.2">
      <c r="P450" s="37"/>
      <c r="Q450" s="30"/>
      <c r="R450" s="106"/>
    </row>
    <row r="451" spans="16:18" x14ac:dyDescent="0.2">
      <c r="P451" s="37"/>
      <c r="Q451" s="30"/>
      <c r="R451" s="106"/>
    </row>
    <row r="452" spans="16:18" x14ac:dyDescent="0.2">
      <c r="P452" s="37"/>
      <c r="Q452" s="30"/>
      <c r="R452" s="106"/>
    </row>
    <row r="453" spans="16:18" x14ac:dyDescent="0.2">
      <c r="P453" s="37"/>
      <c r="Q453" s="30"/>
      <c r="R453" s="106"/>
    </row>
    <row r="454" spans="16:18" x14ac:dyDescent="0.2">
      <c r="P454" s="37"/>
      <c r="Q454" s="30"/>
      <c r="R454" s="106"/>
    </row>
    <row r="455" spans="16:18" x14ac:dyDescent="0.2">
      <c r="P455" s="37"/>
      <c r="Q455" s="30"/>
      <c r="R455" s="106"/>
    </row>
    <row r="456" spans="16:18" x14ac:dyDescent="0.2">
      <c r="P456" s="37"/>
      <c r="Q456" s="30"/>
      <c r="R456" s="106"/>
    </row>
    <row r="457" spans="16:18" x14ac:dyDescent="0.2">
      <c r="P457" s="37"/>
      <c r="Q457" s="30"/>
      <c r="R457" s="106"/>
    </row>
    <row r="458" spans="16:18" x14ac:dyDescent="0.2">
      <c r="P458" s="37"/>
      <c r="Q458" s="30"/>
      <c r="R458" s="106"/>
    </row>
    <row r="459" spans="16:18" x14ac:dyDescent="0.2">
      <c r="P459" s="37"/>
      <c r="Q459" s="30"/>
      <c r="R459" s="106"/>
    </row>
    <row r="460" spans="16:18" x14ac:dyDescent="0.2">
      <c r="P460" s="37"/>
      <c r="Q460" s="30"/>
      <c r="R460" s="106"/>
    </row>
    <row r="461" spans="16:18" x14ac:dyDescent="0.2">
      <c r="P461" s="37"/>
      <c r="Q461" s="30"/>
      <c r="R461" s="106"/>
    </row>
    <row r="462" spans="16:18" x14ac:dyDescent="0.2">
      <c r="P462" s="37"/>
      <c r="Q462" s="30"/>
      <c r="R462" s="106"/>
    </row>
    <row r="463" spans="16:18" x14ac:dyDescent="0.2">
      <c r="P463" s="37"/>
      <c r="Q463" s="30"/>
      <c r="R463" s="106"/>
    </row>
    <row r="464" spans="16:18" x14ac:dyDescent="0.2">
      <c r="P464" s="37"/>
      <c r="Q464" s="30"/>
      <c r="R464" s="106"/>
    </row>
    <row r="465" spans="16:18" x14ac:dyDescent="0.2">
      <c r="P465" s="37"/>
      <c r="Q465" s="30"/>
      <c r="R465" s="106"/>
    </row>
    <row r="466" spans="16:18" x14ac:dyDescent="0.2">
      <c r="P466" s="37"/>
      <c r="Q466" s="30"/>
      <c r="R466" s="106"/>
    </row>
    <row r="467" spans="16:18" x14ac:dyDescent="0.2">
      <c r="P467" s="37"/>
      <c r="Q467" s="30"/>
      <c r="R467" s="106"/>
    </row>
    <row r="468" spans="16:18" x14ac:dyDescent="0.2">
      <c r="P468" s="37"/>
      <c r="Q468" s="30"/>
      <c r="R468" s="106"/>
    </row>
    <row r="469" spans="16:18" x14ac:dyDescent="0.2">
      <c r="P469" s="37"/>
      <c r="Q469" s="30"/>
      <c r="R469" s="106"/>
    </row>
    <row r="470" spans="16:18" x14ac:dyDescent="0.2">
      <c r="P470" s="37"/>
      <c r="Q470" s="30"/>
      <c r="R470" s="106"/>
    </row>
    <row r="471" spans="16:18" x14ac:dyDescent="0.2">
      <c r="P471" s="37"/>
      <c r="Q471" s="30"/>
      <c r="R471" s="106"/>
    </row>
    <row r="472" spans="16:18" x14ac:dyDescent="0.2">
      <c r="P472" s="37"/>
      <c r="Q472" s="30"/>
      <c r="R472" s="106"/>
    </row>
    <row r="473" spans="16:18" x14ac:dyDescent="0.2">
      <c r="P473" s="37"/>
      <c r="Q473" s="30"/>
      <c r="R473" s="106"/>
    </row>
    <row r="474" spans="16:18" x14ac:dyDescent="0.2">
      <c r="P474" s="37"/>
      <c r="Q474" s="30"/>
      <c r="R474" s="106"/>
    </row>
    <row r="475" spans="16:18" x14ac:dyDescent="0.2">
      <c r="P475" s="37"/>
      <c r="Q475" s="30"/>
      <c r="R475" s="106"/>
    </row>
    <row r="476" spans="16:18" x14ac:dyDescent="0.2">
      <c r="P476" s="37"/>
      <c r="Q476" s="30"/>
      <c r="R476" s="106"/>
    </row>
    <row r="477" spans="16:18" x14ac:dyDescent="0.2">
      <c r="P477" s="37"/>
      <c r="Q477" s="30"/>
      <c r="R477" s="106"/>
    </row>
    <row r="478" spans="16:18" x14ac:dyDescent="0.2">
      <c r="P478" s="37"/>
      <c r="Q478" s="30"/>
      <c r="R478" s="106"/>
    </row>
    <row r="479" spans="16:18" x14ac:dyDescent="0.2">
      <c r="P479" s="37"/>
      <c r="Q479" s="30"/>
      <c r="R479" s="106"/>
    </row>
    <row r="480" spans="16:18" x14ac:dyDescent="0.2">
      <c r="P480" s="37"/>
      <c r="Q480" s="30"/>
      <c r="R480" s="106"/>
    </row>
    <row r="481" spans="16:18" x14ac:dyDescent="0.2">
      <c r="P481" s="37"/>
      <c r="Q481" s="30"/>
      <c r="R481" s="106"/>
    </row>
    <row r="482" spans="16:18" x14ac:dyDescent="0.2">
      <c r="P482" s="37"/>
      <c r="Q482" s="30"/>
      <c r="R482" s="106"/>
    </row>
    <row r="483" spans="16:18" x14ac:dyDescent="0.2">
      <c r="P483" s="37"/>
      <c r="Q483" s="30"/>
      <c r="R483" s="106"/>
    </row>
    <row r="484" spans="16:18" x14ac:dyDescent="0.2">
      <c r="P484" s="37"/>
      <c r="Q484" s="30"/>
      <c r="R484" s="106"/>
    </row>
    <row r="485" spans="16:18" x14ac:dyDescent="0.2">
      <c r="P485" s="37"/>
      <c r="Q485" s="30"/>
      <c r="R485" s="106"/>
    </row>
    <row r="486" spans="16:18" x14ac:dyDescent="0.2">
      <c r="P486" s="37"/>
      <c r="Q486" s="30"/>
      <c r="R486" s="106"/>
    </row>
    <row r="487" spans="16:18" x14ac:dyDescent="0.2">
      <c r="P487" s="37"/>
      <c r="Q487" s="30"/>
      <c r="R487" s="106"/>
    </row>
    <row r="488" spans="16:18" x14ac:dyDescent="0.2">
      <c r="P488" s="37"/>
      <c r="Q488" s="30"/>
      <c r="R488" s="106"/>
    </row>
    <row r="489" spans="16:18" x14ac:dyDescent="0.2">
      <c r="P489" s="37"/>
      <c r="Q489" s="30"/>
      <c r="R489" s="106"/>
    </row>
    <row r="490" spans="16:18" x14ac:dyDescent="0.2">
      <c r="P490" s="37"/>
      <c r="Q490" s="30"/>
      <c r="R490" s="106"/>
    </row>
    <row r="491" spans="16:18" x14ac:dyDescent="0.2">
      <c r="P491" s="37"/>
      <c r="Q491" s="30"/>
      <c r="R491" s="106"/>
    </row>
    <row r="492" spans="16:18" x14ac:dyDescent="0.2">
      <c r="P492" s="37"/>
      <c r="Q492" s="30"/>
      <c r="R492" s="106"/>
    </row>
    <row r="493" spans="16:18" x14ac:dyDescent="0.2">
      <c r="P493" s="37"/>
      <c r="Q493" s="30"/>
      <c r="R493" s="106"/>
    </row>
    <row r="494" spans="16:18" x14ac:dyDescent="0.2">
      <c r="P494" s="37"/>
      <c r="Q494" s="30"/>
      <c r="R494" s="106"/>
    </row>
    <row r="495" spans="16:18" x14ac:dyDescent="0.2">
      <c r="P495" s="37"/>
      <c r="Q495" s="30"/>
      <c r="R495" s="106"/>
    </row>
    <row r="496" spans="16:18" x14ac:dyDescent="0.2">
      <c r="P496" s="37"/>
      <c r="Q496" s="30"/>
      <c r="R496" s="106"/>
    </row>
    <row r="497" spans="16:18" x14ac:dyDescent="0.2">
      <c r="P497" s="37"/>
      <c r="Q497" s="30"/>
      <c r="R497" s="106"/>
    </row>
    <row r="498" spans="16:18" x14ac:dyDescent="0.2">
      <c r="P498" s="37"/>
      <c r="Q498" s="30"/>
      <c r="R498" s="106"/>
    </row>
    <row r="499" spans="16:18" x14ac:dyDescent="0.2">
      <c r="P499" s="37"/>
      <c r="Q499" s="30"/>
      <c r="R499" s="106"/>
    </row>
    <row r="500" spans="16:18" x14ac:dyDescent="0.2">
      <c r="P500" s="37"/>
      <c r="Q500" s="30"/>
      <c r="R500" s="106"/>
    </row>
    <row r="501" spans="16:18" x14ac:dyDescent="0.2">
      <c r="P501" s="37"/>
      <c r="Q501" s="30"/>
      <c r="R501" s="106"/>
    </row>
    <row r="502" spans="16:18" x14ac:dyDescent="0.2">
      <c r="P502" s="37"/>
      <c r="Q502" s="30"/>
      <c r="R502" s="106"/>
    </row>
    <row r="503" spans="16:18" x14ac:dyDescent="0.2">
      <c r="P503" s="37"/>
      <c r="Q503" s="30"/>
      <c r="R503" s="106"/>
    </row>
    <row r="504" spans="16:18" x14ac:dyDescent="0.2">
      <c r="P504" s="37"/>
      <c r="Q504" s="30"/>
      <c r="R504" s="106"/>
    </row>
    <row r="505" spans="16:18" x14ac:dyDescent="0.2">
      <c r="P505" s="37"/>
      <c r="Q505" s="30"/>
      <c r="R505" s="106"/>
    </row>
    <row r="506" spans="16:18" x14ac:dyDescent="0.2">
      <c r="P506" s="37"/>
      <c r="Q506" s="30"/>
      <c r="R506" s="106"/>
    </row>
    <row r="507" spans="16:18" x14ac:dyDescent="0.2">
      <c r="P507" s="37"/>
      <c r="Q507" s="30"/>
      <c r="R507" s="106"/>
    </row>
    <row r="508" spans="16:18" x14ac:dyDescent="0.2">
      <c r="P508" s="37"/>
      <c r="Q508" s="30"/>
      <c r="R508" s="106"/>
    </row>
    <row r="509" spans="16:18" x14ac:dyDescent="0.2">
      <c r="P509" s="37"/>
      <c r="Q509" s="30"/>
      <c r="R509" s="106"/>
    </row>
    <row r="510" spans="16:18" x14ac:dyDescent="0.2">
      <c r="P510" s="37"/>
      <c r="Q510" s="30"/>
      <c r="R510" s="106"/>
    </row>
    <row r="511" spans="16:18" x14ac:dyDescent="0.2">
      <c r="P511" s="37"/>
      <c r="Q511" s="30"/>
      <c r="R511" s="106"/>
    </row>
    <row r="512" spans="16:18" x14ac:dyDescent="0.2">
      <c r="P512" s="37"/>
      <c r="Q512" s="30"/>
      <c r="R512" s="106"/>
    </row>
    <row r="513" spans="16:18" x14ac:dyDescent="0.2">
      <c r="P513" s="37"/>
      <c r="Q513" s="30"/>
      <c r="R513" s="106"/>
    </row>
    <row r="514" spans="16:18" x14ac:dyDescent="0.2">
      <c r="P514" s="37"/>
      <c r="Q514" s="30"/>
      <c r="R514" s="106"/>
    </row>
    <row r="515" spans="16:18" x14ac:dyDescent="0.2">
      <c r="P515" s="37"/>
      <c r="Q515" s="30"/>
      <c r="R515" s="106"/>
    </row>
    <row r="516" spans="16:18" x14ac:dyDescent="0.2">
      <c r="P516" s="37"/>
      <c r="Q516" s="30"/>
      <c r="R516" s="106"/>
    </row>
    <row r="517" spans="16:18" x14ac:dyDescent="0.2">
      <c r="P517" s="37"/>
      <c r="Q517" s="30"/>
      <c r="R517" s="106"/>
    </row>
    <row r="518" spans="16:18" x14ac:dyDescent="0.2">
      <c r="P518" s="37"/>
      <c r="Q518" s="30"/>
      <c r="R518" s="106"/>
    </row>
    <row r="519" spans="16:18" x14ac:dyDescent="0.2">
      <c r="P519" s="37"/>
      <c r="Q519" s="30"/>
      <c r="R519" s="106"/>
    </row>
    <row r="520" spans="16:18" x14ac:dyDescent="0.2">
      <c r="P520" s="37"/>
      <c r="Q520" s="30"/>
      <c r="R520" s="106"/>
    </row>
    <row r="521" spans="16:18" x14ac:dyDescent="0.2">
      <c r="P521" s="37"/>
      <c r="Q521" s="30"/>
      <c r="R521" s="106"/>
    </row>
    <row r="522" spans="16:18" x14ac:dyDescent="0.2">
      <c r="P522" s="37"/>
      <c r="Q522" s="30"/>
      <c r="R522" s="106"/>
    </row>
    <row r="523" spans="16:18" x14ac:dyDescent="0.2">
      <c r="P523" s="37"/>
      <c r="Q523" s="30"/>
      <c r="R523" s="106"/>
    </row>
    <row r="524" spans="16:18" x14ac:dyDescent="0.2">
      <c r="P524" s="37"/>
      <c r="Q524" s="30"/>
      <c r="R524" s="106"/>
    </row>
    <row r="525" spans="16:18" x14ac:dyDescent="0.2">
      <c r="P525" s="37"/>
      <c r="Q525" s="30"/>
      <c r="R525" s="106"/>
    </row>
    <row r="526" spans="16:18" x14ac:dyDescent="0.2">
      <c r="P526" s="37"/>
      <c r="Q526" s="30"/>
      <c r="R526" s="106"/>
    </row>
    <row r="527" spans="16:18" x14ac:dyDescent="0.2">
      <c r="P527" s="37"/>
      <c r="Q527" s="30"/>
      <c r="R527" s="106"/>
    </row>
    <row r="528" spans="16:18" x14ac:dyDescent="0.2">
      <c r="P528" s="37"/>
      <c r="Q528" s="30"/>
      <c r="R528" s="106"/>
    </row>
    <row r="529" spans="16:18" x14ac:dyDescent="0.2">
      <c r="P529" s="37"/>
      <c r="Q529" s="30"/>
      <c r="R529" s="106"/>
    </row>
    <row r="530" spans="16:18" x14ac:dyDescent="0.2">
      <c r="P530" s="37"/>
      <c r="Q530" s="30"/>
      <c r="R530" s="106"/>
    </row>
    <row r="531" spans="16:18" x14ac:dyDescent="0.2">
      <c r="P531" s="37"/>
      <c r="Q531" s="30"/>
      <c r="R531" s="106"/>
    </row>
    <row r="532" spans="16:18" x14ac:dyDescent="0.2">
      <c r="P532" s="37"/>
      <c r="Q532" s="30"/>
      <c r="R532" s="106"/>
    </row>
    <row r="533" spans="16:18" x14ac:dyDescent="0.2">
      <c r="P533" s="37"/>
      <c r="Q533" s="30"/>
      <c r="R533" s="106"/>
    </row>
    <row r="534" spans="16:18" x14ac:dyDescent="0.2">
      <c r="P534" s="37"/>
      <c r="Q534" s="30"/>
      <c r="R534" s="106"/>
    </row>
    <row r="535" spans="16:18" x14ac:dyDescent="0.2">
      <c r="P535" s="37"/>
      <c r="Q535" s="30"/>
      <c r="R535" s="106"/>
    </row>
    <row r="536" spans="16:18" x14ac:dyDescent="0.2">
      <c r="P536" s="37"/>
      <c r="Q536" s="30"/>
      <c r="R536" s="106"/>
    </row>
    <row r="537" spans="16:18" x14ac:dyDescent="0.2">
      <c r="P537" s="37"/>
      <c r="Q537" s="30"/>
      <c r="R537" s="106"/>
    </row>
    <row r="538" spans="16:18" x14ac:dyDescent="0.2">
      <c r="P538" s="37"/>
      <c r="Q538" s="30"/>
      <c r="R538" s="106"/>
    </row>
    <row r="539" spans="16:18" x14ac:dyDescent="0.2">
      <c r="P539" s="37"/>
      <c r="Q539" s="30"/>
      <c r="R539" s="106"/>
    </row>
    <row r="540" spans="16:18" x14ac:dyDescent="0.2">
      <c r="P540" s="37"/>
      <c r="Q540" s="30"/>
      <c r="R540" s="106"/>
    </row>
    <row r="541" spans="16:18" x14ac:dyDescent="0.2">
      <c r="P541" s="37"/>
      <c r="Q541" s="30"/>
      <c r="R541" s="106"/>
    </row>
    <row r="542" spans="16:18" x14ac:dyDescent="0.2">
      <c r="P542" s="37"/>
      <c r="Q542" s="30"/>
      <c r="R542" s="106"/>
    </row>
    <row r="543" spans="16:18" x14ac:dyDescent="0.2">
      <c r="P543" s="37"/>
      <c r="Q543" s="30"/>
      <c r="R543" s="106"/>
    </row>
    <row r="544" spans="16:18" x14ac:dyDescent="0.2">
      <c r="P544" s="37"/>
      <c r="Q544" s="30"/>
      <c r="R544" s="106"/>
    </row>
    <row r="545" spans="16:18" x14ac:dyDescent="0.2">
      <c r="P545" s="37"/>
      <c r="Q545" s="30"/>
      <c r="R545" s="106"/>
    </row>
    <row r="546" spans="16:18" x14ac:dyDescent="0.2">
      <c r="P546" s="37"/>
      <c r="Q546" s="30"/>
      <c r="R546" s="106"/>
    </row>
    <row r="547" spans="16:18" x14ac:dyDescent="0.2">
      <c r="P547" s="37"/>
      <c r="Q547" s="30"/>
      <c r="R547" s="106"/>
    </row>
    <row r="548" spans="16:18" x14ac:dyDescent="0.2">
      <c r="P548" s="37"/>
      <c r="Q548" s="30"/>
      <c r="R548" s="106"/>
    </row>
    <row r="549" spans="16:18" x14ac:dyDescent="0.2">
      <c r="P549" s="37"/>
      <c r="Q549" s="30"/>
      <c r="R549" s="106"/>
    </row>
    <row r="550" spans="16:18" x14ac:dyDescent="0.2">
      <c r="P550" s="37"/>
      <c r="Q550" s="30"/>
      <c r="R550" s="106"/>
    </row>
    <row r="551" spans="16:18" x14ac:dyDescent="0.2">
      <c r="P551" s="37"/>
      <c r="Q551" s="30"/>
      <c r="R551" s="106"/>
    </row>
    <row r="552" spans="16:18" x14ac:dyDescent="0.2">
      <c r="P552" s="37"/>
      <c r="Q552" s="30"/>
      <c r="R552" s="106"/>
    </row>
    <row r="553" spans="16:18" x14ac:dyDescent="0.2">
      <c r="P553" s="37"/>
      <c r="Q553" s="30"/>
      <c r="R553" s="106"/>
    </row>
    <row r="554" spans="16:18" x14ac:dyDescent="0.2">
      <c r="P554" s="37"/>
      <c r="Q554" s="30"/>
      <c r="R554" s="106"/>
    </row>
    <row r="555" spans="16:18" x14ac:dyDescent="0.2">
      <c r="P555" s="37"/>
      <c r="Q555" s="30"/>
      <c r="R555" s="106"/>
    </row>
    <row r="556" spans="16:18" x14ac:dyDescent="0.2">
      <c r="P556" s="37"/>
      <c r="Q556" s="30"/>
      <c r="R556" s="106"/>
    </row>
    <row r="557" spans="16:18" x14ac:dyDescent="0.2">
      <c r="P557" s="37"/>
      <c r="Q557" s="30"/>
      <c r="R557" s="106"/>
    </row>
    <row r="558" spans="16:18" x14ac:dyDescent="0.2">
      <c r="P558" s="37"/>
      <c r="Q558" s="30"/>
      <c r="R558" s="106"/>
    </row>
    <row r="559" spans="16:18" x14ac:dyDescent="0.2">
      <c r="P559" s="37"/>
      <c r="Q559" s="30"/>
      <c r="R559" s="106"/>
    </row>
    <row r="560" spans="16:18" x14ac:dyDescent="0.2">
      <c r="P560" s="37"/>
      <c r="Q560" s="30"/>
      <c r="R560" s="106"/>
    </row>
    <row r="561" spans="16:18" x14ac:dyDescent="0.2">
      <c r="P561" s="37"/>
      <c r="Q561" s="30"/>
      <c r="R561" s="106"/>
    </row>
    <row r="562" spans="16:18" x14ac:dyDescent="0.2">
      <c r="P562" s="37"/>
      <c r="Q562" s="30"/>
      <c r="R562" s="106"/>
    </row>
    <row r="563" spans="16:18" x14ac:dyDescent="0.2">
      <c r="P563" s="37"/>
      <c r="Q563" s="30"/>
      <c r="R563" s="106"/>
    </row>
    <row r="564" spans="16:18" x14ac:dyDescent="0.2">
      <c r="P564" s="37"/>
      <c r="Q564" s="30"/>
      <c r="R564" s="106"/>
    </row>
    <row r="565" spans="16:18" x14ac:dyDescent="0.2">
      <c r="P565" s="37"/>
      <c r="Q565" s="30"/>
      <c r="R565" s="106"/>
    </row>
    <row r="566" spans="16:18" x14ac:dyDescent="0.2">
      <c r="P566" s="37"/>
      <c r="Q566" s="30"/>
      <c r="R566" s="106"/>
    </row>
    <row r="567" spans="16:18" x14ac:dyDescent="0.2">
      <c r="P567" s="37"/>
      <c r="Q567" s="30"/>
      <c r="R567" s="106"/>
    </row>
    <row r="568" spans="16:18" x14ac:dyDescent="0.2">
      <c r="P568" s="37"/>
      <c r="Q568" s="30"/>
      <c r="R568" s="106"/>
    </row>
    <row r="569" spans="16:18" x14ac:dyDescent="0.2">
      <c r="P569" s="37"/>
      <c r="Q569" s="30"/>
      <c r="R569" s="106"/>
    </row>
    <row r="570" spans="16:18" x14ac:dyDescent="0.2">
      <c r="P570" s="37"/>
      <c r="Q570" s="30"/>
      <c r="R570" s="106"/>
    </row>
    <row r="571" spans="16:18" x14ac:dyDescent="0.2">
      <c r="P571" s="37"/>
      <c r="Q571" s="30"/>
      <c r="R571" s="106"/>
    </row>
    <row r="572" spans="16:18" x14ac:dyDescent="0.2">
      <c r="P572" s="37"/>
      <c r="Q572" s="30"/>
      <c r="R572" s="106"/>
    </row>
    <row r="573" spans="16:18" x14ac:dyDescent="0.2">
      <c r="P573" s="37"/>
      <c r="Q573" s="30"/>
      <c r="R573" s="106"/>
    </row>
    <row r="574" spans="16:18" x14ac:dyDescent="0.2">
      <c r="P574" s="37"/>
      <c r="Q574" s="30"/>
      <c r="R574" s="106"/>
    </row>
    <row r="575" spans="16:18" x14ac:dyDescent="0.2">
      <c r="P575" s="37"/>
      <c r="Q575" s="30"/>
      <c r="R575" s="106"/>
    </row>
    <row r="576" spans="16:18" x14ac:dyDescent="0.2">
      <c r="P576" s="37"/>
      <c r="Q576" s="30"/>
      <c r="R576" s="106"/>
    </row>
    <row r="577" spans="16:18" x14ac:dyDescent="0.2">
      <c r="P577" s="37"/>
      <c r="Q577" s="30"/>
      <c r="R577" s="106"/>
    </row>
    <row r="578" spans="16:18" x14ac:dyDescent="0.2">
      <c r="P578" s="37"/>
      <c r="Q578" s="30"/>
      <c r="R578" s="106"/>
    </row>
    <row r="579" spans="16:18" x14ac:dyDescent="0.2">
      <c r="P579" s="37"/>
      <c r="Q579" s="30"/>
      <c r="R579" s="106"/>
    </row>
    <row r="580" spans="16:18" x14ac:dyDescent="0.2">
      <c r="P580" s="37"/>
      <c r="Q580" s="30"/>
      <c r="R580" s="106"/>
    </row>
    <row r="581" spans="16:18" x14ac:dyDescent="0.2">
      <c r="P581" s="37"/>
      <c r="Q581" s="30"/>
      <c r="R581" s="106"/>
    </row>
    <row r="582" spans="16:18" x14ac:dyDescent="0.2">
      <c r="P582" s="37"/>
      <c r="Q582" s="30"/>
      <c r="R582" s="106"/>
    </row>
    <row r="583" spans="16:18" x14ac:dyDescent="0.2">
      <c r="P583" s="37"/>
      <c r="Q583" s="30"/>
      <c r="R583" s="106"/>
    </row>
    <row r="584" spans="16:18" x14ac:dyDescent="0.2">
      <c r="P584" s="37"/>
      <c r="Q584" s="30"/>
      <c r="R584" s="106"/>
    </row>
    <row r="585" spans="16:18" x14ac:dyDescent="0.2">
      <c r="P585" s="37"/>
      <c r="Q585" s="30"/>
      <c r="R585" s="106"/>
    </row>
    <row r="586" spans="16:18" x14ac:dyDescent="0.2">
      <c r="P586" s="37"/>
      <c r="Q586" s="30"/>
      <c r="R586" s="106"/>
    </row>
    <row r="587" spans="16:18" x14ac:dyDescent="0.2">
      <c r="P587" s="37"/>
      <c r="Q587" s="30"/>
      <c r="R587" s="106"/>
    </row>
    <row r="588" spans="16:18" x14ac:dyDescent="0.2">
      <c r="P588" s="37"/>
      <c r="Q588" s="30"/>
      <c r="R588" s="106"/>
    </row>
    <row r="589" spans="16:18" x14ac:dyDescent="0.2">
      <c r="P589" s="37"/>
      <c r="Q589" s="30"/>
      <c r="R589" s="106"/>
    </row>
    <row r="590" spans="16:18" x14ac:dyDescent="0.2">
      <c r="P590" s="37"/>
      <c r="Q590" s="30"/>
      <c r="R590" s="106"/>
    </row>
    <row r="591" spans="16:18" x14ac:dyDescent="0.2">
      <c r="P591" s="37"/>
      <c r="Q591" s="30"/>
      <c r="R591" s="106"/>
    </row>
    <row r="592" spans="16:18" x14ac:dyDescent="0.2">
      <c r="P592" s="37"/>
      <c r="Q592" s="30"/>
      <c r="R592" s="106"/>
    </row>
    <row r="593" spans="16:18" x14ac:dyDescent="0.2">
      <c r="P593" s="37"/>
      <c r="Q593" s="30"/>
      <c r="R593" s="106"/>
    </row>
    <row r="594" spans="16:18" x14ac:dyDescent="0.2">
      <c r="P594" s="37"/>
      <c r="Q594" s="30"/>
      <c r="R594" s="106"/>
    </row>
    <row r="595" spans="16:18" x14ac:dyDescent="0.2">
      <c r="P595" s="37"/>
      <c r="Q595" s="30"/>
      <c r="R595" s="106"/>
    </row>
    <row r="596" spans="16:18" x14ac:dyDescent="0.2">
      <c r="P596" s="37"/>
      <c r="Q596" s="30"/>
      <c r="R596" s="106"/>
    </row>
    <row r="597" spans="16:18" x14ac:dyDescent="0.2">
      <c r="P597" s="37"/>
      <c r="Q597" s="30"/>
      <c r="R597" s="106"/>
    </row>
    <row r="598" spans="16:18" x14ac:dyDescent="0.2">
      <c r="P598" s="37"/>
      <c r="Q598" s="30"/>
      <c r="R598" s="106"/>
    </row>
    <row r="599" spans="16:18" x14ac:dyDescent="0.2">
      <c r="P599" s="37"/>
      <c r="Q599" s="30"/>
      <c r="R599" s="106"/>
    </row>
    <row r="600" spans="16:18" x14ac:dyDescent="0.2">
      <c r="P600" s="37"/>
      <c r="Q600" s="30"/>
      <c r="R600" s="106"/>
    </row>
    <row r="601" spans="16:18" x14ac:dyDescent="0.2">
      <c r="P601" s="37"/>
      <c r="Q601" s="30"/>
      <c r="R601" s="106"/>
    </row>
    <row r="602" spans="16:18" x14ac:dyDescent="0.2">
      <c r="P602" s="37"/>
      <c r="Q602" s="30"/>
      <c r="R602" s="106"/>
    </row>
    <row r="603" spans="16:18" x14ac:dyDescent="0.2">
      <c r="P603" s="37"/>
      <c r="Q603" s="30"/>
      <c r="R603" s="106"/>
    </row>
    <row r="604" spans="16:18" x14ac:dyDescent="0.2">
      <c r="P604" s="37"/>
      <c r="Q604" s="30"/>
      <c r="R604" s="106"/>
    </row>
    <row r="605" spans="16:18" x14ac:dyDescent="0.2">
      <c r="P605" s="37"/>
      <c r="Q605" s="30"/>
      <c r="R605" s="106"/>
    </row>
    <row r="606" spans="16:18" x14ac:dyDescent="0.2">
      <c r="P606" s="37"/>
      <c r="Q606" s="30"/>
      <c r="R606" s="106"/>
    </row>
    <row r="607" spans="16:18" x14ac:dyDescent="0.2">
      <c r="P607" s="37"/>
      <c r="Q607" s="30"/>
      <c r="R607" s="106"/>
    </row>
    <row r="608" spans="16:18" x14ac:dyDescent="0.2">
      <c r="P608" s="37"/>
      <c r="Q608" s="30"/>
      <c r="R608" s="106"/>
    </row>
    <row r="609" spans="16:18" x14ac:dyDescent="0.2">
      <c r="P609" s="37"/>
      <c r="Q609" s="30"/>
      <c r="R609" s="106"/>
    </row>
    <row r="610" spans="16:18" x14ac:dyDescent="0.2">
      <c r="P610" s="37"/>
      <c r="Q610" s="30"/>
      <c r="R610" s="106"/>
    </row>
    <row r="611" spans="16:18" x14ac:dyDescent="0.2">
      <c r="P611" s="37"/>
      <c r="Q611" s="30"/>
      <c r="R611" s="106"/>
    </row>
    <row r="612" spans="16:18" x14ac:dyDescent="0.2">
      <c r="P612" s="37"/>
      <c r="Q612" s="30"/>
      <c r="R612" s="106"/>
    </row>
    <row r="613" spans="16:18" x14ac:dyDescent="0.2">
      <c r="P613" s="37"/>
      <c r="Q613" s="30"/>
      <c r="R613" s="106"/>
    </row>
    <row r="614" spans="16:18" x14ac:dyDescent="0.2">
      <c r="P614" s="37"/>
      <c r="Q614" s="30"/>
      <c r="R614" s="106"/>
    </row>
    <row r="615" spans="16:18" x14ac:dyDescent="0.2">
      <c r="P615" s="37"/>
      <c r="Q615" s="30"/>
      <c r="R615" s="106"/>
    </row>
    <row r="616" spans="16:18" x14ac:dyDescent="0.2">
      <c r="P616" s="37"/>
      <c r="Q616" s="30"/>
      <c r="R616" s="106"/>
    </row>
    <row r="617" spans="16:18" x14ac:dyDescent="0.2">
      <c r="P617" s="37"/>
      <c r="Q617" s="30"/>
      <c r="R617" s="106"/>
    </row>
    <row r="618" spans="16:18" x14ac:dyDescent="0.2">
      <c r="P618" s="37"/>
      <c r="Q618" s="30"/>
      <c r="R618" s="106"/>
    </row>
    <row r="619" spans="16:18" x14ac:dyDescent="0.2">
      <c r="P619" s="37"/>
      <c r="Q619" s="30"/>
      <c r="R619" s="106"/>
    </row>
    <row r="620" spans="16:18" x14ac:dyDescent="0.2">
      <c r="P620" s="37"/>
      <c r="Q620" s="30"/>
      <c r="R620" s="106"/>
    </row>
    <row r="621" spans="16:18" x14ac:dyDescent="0.2">
      <c r="P621" s="37"/>
      <c r="Q621" s="30"/>
      <c r="R621" s="106"/>
    </row>
    <row r="622" spans="16:18" x14ac:dyDescent="0.2">
      <c r="P622" s="37"/>
      <c r="Q622" s="30"/>
      <c r="R622" s="106"/>
    </row>
    <row r="623" spans="16:18" x14ac:dyDescent="0.2">
      <c r="P623" s="37"/>
      <c r="Q623" s="30"/>
      <c r="R623" s="106"/>
    </row>
    <row r="624" spans="16:18" x14ac:dyDescent="0.2">
      <c r="P624" s="37"/>
      <c r="Q624" s="30"/>
      <c r="R624" s="106"/>
    </row>
    <row r="625" spans="16:18" x14ac:dyDescent="0.2">
      <c r="P625" s="37"/>
      <c r="Q625" s="30"/>
      <c r="R625" s="106"/>
    </row>
    <row r="626" spans="16:18" x14ac:dyDescent="0.2">
      <c r="P626" s="37"/>
      <c r="Q626" s="30"/>
      <c r="R626" s="106"/>
    </row>
    <row r="627" spans="16:18" x14ac:dyDescent="0.2">
      <c r="P627" s="37"/>
      <c r="Q627" s="30"/>
      <c r="R627" s="106"/>
    </row>
    <row r="628" spans="16:18" x14ac:dyDescent="0.2">
      <c r="P628" s="37"/>
      <c r="Q628" s="30"/>
      <c r="R628" s="106"/>
    </row>
    <row r="629" spans="16:18" x14ac:dyDescent="0.2">
      <c r="P629" s="37"/>
      <c r="Q629" s="30"/>
      <c r="R629" s="106"/>
    </row>
    <row r="630" spans="16:18" x14ac:dyDescent="0.2">
      <c r="P630" s="37"/>
      <c r="Q630" s="30"/>
      <c r="R630" s="106"/>
    </row>
    <row r="631" spans="16:18" x14ac:dyDescent="0.2">
      <c r="P631" s="37"/>
      <c r="Q631" s="30"/>
      <c r="R631" s="106"/>
    </row>
    <row r="632" spans="16:18" x14ac:dyDescent="0.2">
      <c r="P632" s="37"/>
      <c r="Q632" s="30"/>
      <c r="R632" s="106"/>
    </row>
    <row r="633" spans="16:18" x14ac:dyDescent="0.2">
      <c r="P633" s="37"/>
      <c r="Q633" s="30"/>
      <c r="R633" s="106"/>
    </row>
    <row r="634" spans="16:18" x14ac:dyDescent="0.2">
      <c r="P634" s="37"/>
      <c r="Q634" s="30"/>
      <c r="R634" s="106"/>
    </row>
    <row r="635" spans="16:18" x14ac:dyDescent="0.2">
      <c r="P635" s="37"/>
      <c r="Q635" s="30"/>
      <c r="R635" s="106"/>
    </row>
    <row r="636" spans="16:18" x14ac:dyDescent="0.2">
      <c r="P636" s="37"/>
      <c r="Q636" s="30"/>
      <c r="R636" s="106"/>
    </row>
    <row r="637" spans="16:18" x14ac:dyDescent="0.2">
      <c r="P637" s="37"/>
      <c r="Q637" s="30"/>
      <c r="R637" s="106"/>
    </row>
    <row r="638" spans="16:18" x14ac:dyDescent="0.2">
      <c r="P638" s="37"/>
      <c r="Q638" s="30"/>
      <c r="R638" s="106"/>
    </row>
    <row r="639" spans="16:18" x14ac:dyDescent="0.2">
      <c r="P639" s="37"/>
      <c r="Q639" s="30"/>
      <c r="R639" s="106"/>
    </row>
    <row r="640" spans="16:18" x14ac:dyDescent="0.2">
      <c r="P640" s="37"/>
      <c r="Q640" s="30"/>
      <c r="R640" s="106"/>
    </row>
    <row r="641" spans="16:18" x14ac:dyDescent="0.2">
      <c r="P641" s="37"/>
      <c r="Q641" s="30"/>
      <c r="R641" s="106"/>
    </row>
    <row r="642" spans="16:18" x14ac:dyDescent="0.2">
      <c r="P642" s="37"/>
      <c r="Q642" s="30"/>
      <c r="R642" s="106"/>
    </row>
    <row r="643" spans="16:18" x14ac:dyDescent="0.2">
      <c r="P643" s="37"/>
      <c r="Q643" s="30"/>
      <c r="R643" s="106"/>
    </row>
    <row r="644" spans="16:18" x14ac:dyDescent="0.2">
      <c r="P644" s="37"/>
      <c r="Q644" s="30"/>
      <c r="R644" s="106"/>
    </row>
    <row r="645" spans="16:18" x14ac:dyDescent="0.2">
      <c r="P645" s="37"/>
      <c r="Q645" s="30"/>
      <c r="R645" s="106"/>
    </row>
    <row r="646" spans="16:18" x14ac:dyDescent="0.2">
      <c r="P646" s="37"/>
      <c r="Q646" s="30"/>
      <c r="R646" s="106"/>
    </row>
    <row r="647" spans="16:18" x14ac:dyDescent="0.2">
      <c r="P647" s="37"/>
      <c r="Q647" s="30"/>
      <c r="R647" s="106"/>
    </row>
    <row r="648" spans="16:18" x14ac:dyDescent="0.2">
      <c r="P648" s="37"/>
      <c r="Q648" s="30"/>
      <c r="R648" s="106"/>
    </row>
    <row r="649" spans="16:18" x14ac:dyDescent="0.2">
      <c r="P649" s="37"/>
      <c r="Q649" s="30"/>
      <c r="R649" s="106"/>
    </row>
    <row r="650" spans="16:18" x14ac:dyDescent="0.2">
      <c r="P650" s="37"/>
      <c r="Q650" s="30"/>
      <c r="R650" s="106"/>
    </row>
    <row r="651" spans="16:18" x14ac:dyDescent="0.2">
      <c r="P651" s="37"/>
      <c r="Q651" s="30"/>
      <c r="R651" s="106"/>
    </row>
    <row r="652" spans="16:18" x14ac:dyDescent="0.2">
      <c r="P652" s="37"/>
      <c r="Q652" s="30"/>
      <c r="R652" s="106"/>
    </row>
    <row r="653" spans="16:18" x14ac:dyDescent="0.2">
      <c r="P653" s="37"/>
      <c r="Q653" s="30"/>
      <c r="R653" s="106"/>
    </row>
    <row r="654" spans="16:18" x14ac:dyDescent="0.2">
      <c r="P654" s="37"/>
      <c r="Q654" s="30"/>
      <c r="R654" s="106"/>
    </row>
    <row r="655" spans="16:18" x14ac:dyDescent="0.2">
      <c r="P655" s="37"/>
      <c r="Q655" s="30"/>
      <c r="R655" s="106"/>
    </row>
    <row r="656" spans="16:18" x14ac:dyDescent="0.2">
      <c r="P656" s="37"/>
      <c r="Q656" s="30"/>
      <c r="R656" s="106"/>
    </row>
    <row r="657" spans="16:18" x14ac:dyDescent="0.2">
      <c r="P657" s="37"/>
      <c r="Q657" s="30"/>
      <c r="R657" s="106"/>
    </row>
    <row r="658" spans="16:18" x14ac:dyDescent="0.2">
      <c r="P658" s="37"/>
      <c r="Q658" s="30"/>
      <c r="R658" s="106"/>
    </row>
    <row r="659" spans="16:18" x14ac:dyDescent="0.2">
      <c r="P659" s="37"/>
      <c r="Q659" s="30"/>
      <c r="R659" s="106"/>
    </row>
    <row r="660" spans="16:18" x14ac:dyDescent="0.2">
      <c r="P660" s="37"/>
      <c r="Q660" s="30"/>
      <c r="R660" s="106"/>
    </row>
    <row r="661" spans="16:18" x14ac:dyDescent="0.2">
      <c r="P661" s="37"/>
      <c r="Q661" s="30"/>
      <c r="R661" s="106"/>
    </row>
    <row r="662" spans="16:18" x14ac:dyDescent="0.2">
      <c r="P662" s="37"/>
      <c r="Q662" s="30"/>
      <c r="R662" s="106"/>
    </row>
    <row r="663" spans="16:18" x14ac:dyDescent="0.2">
      <c r="P663" s="37"/>
      <c r="Q663" s="30"/>
      <c r="R663" s="106"/>
    </row>
    <row r="664" spans="16:18" x14ac:dyDescent="0.2">
      <c r="P664" s="37"/>
      <c r="Q664" s="30"/>
      <c r="R664" s="106"/>
    </row>
    <row r="665" spans="16:18" x14ac:dyDescent="0.2">
      <c r="P665" s="37"/>
      <c r="Q665" s="30"/>
      <c r="R665" s="106"/>
    </row>
    <row r="666" spans="16:18" x14ac:dyDescent="0.2">
      <c r="P666" s="37"/>
      <c r="Q666" s="30"/>
      <c r="R666" s="106"/>
    </row>
    <row r="667" spans="16:18" x14ac:dyDescent="0.2">
      <c r="P667" s="37"/>
      <c r="Q667" s="30"/>
      <c r="R667" s="106"/>
    </row>
    <row r="668" spans="16:18" x14ac:dyDescent="0.2">
      <c r="P668" s="37"/>
      <c r="Q668" s="30"/>
      <c r="R668" s="106"/>
    </row>
    <row r="669" spans="16:18" x14ac:dyDescent="0.2">
      <c r="P669" s="37"/>
      <c r="Q669" s="30"/>
      <c r="R669" s="106"/>
    </row>
    <row r="670" spans="16:18" x14ac:dyDescent="0.2">
      <c r="P670" s="37"/>
      <c r="Q670" s="30"/>
      <c r="R670" s="106"/>
    </row>
    <row r="671" spans="16:18" x14ac:dyDescent="0.2">
      <c r="P671" s="37"/>
      <c r="Q671" s="30"/>
      <c r="R671" s="106"/>
    </row>
    <row r="672" spans="16:18" x14ac:dyDescent="0.2">
      <c r="P672" s="37"/>
      <c r="Q672" s="30"/>
      <c r="R672" s="106"/>
    </row>
    <row r="673" spans="16:18" x14ac:dyDescent="0.2">
      <c r="P673" s="37"/>
      <c r="Q673" s="30"/>
      <c r="R673" s="106"/>
    </row>
    <row r="674" spans="16:18" x14ac:dyDescent="0.2">
      <c r="P674" s="37"/>
      <c r="Q674" s="30"/>
      <c r="R674" s="106"/>
    </row>
    <row r="675" spans="16:18" x14ac:dyDescent="0.2">
      <c r="P675" s="37"/>
      <c r="Q675" s="30"/>
      <c r="R675" s="106"/>
    </row>
    <row r="676" spans="16:18" x14ac:dyDescent="0.2">
      <c r="P676" s="37"/>
      <c r="Q676" s="30"/>
      <c r="R676" s="106"/>
    </row>
    <row r="677" spans="16:18" x14ac:dyDescent="0.2">
      <c r="P677" s="37"/>
      <c r="Q677" s="30"/>
      <c r="R677" s="106"/>
    </row>
    <row r="678" spans="16:18" x14ac:dyDescent="0.2">
      <c r="P678" s="37"/>
      <c r="Q678" s="30"/>
      <c r="R678" s="106"/>
    </row>
    <row r="679" spans="16:18" x14ac:dyDescent="0.2">
      <c r="P679" s="37"/>
      <c r="Q679" s="30"/>
      <c r="R679" s="106"/>
    </row>
    <row r="680" spans="16:18" x14ac:dyDescent="0.2">
      <c r="P680" s="37"/>
      <c r="Q680" s="30"/>
      <c r="R680" s="106"/>
    </row>
    <row r="681" spans="16:18" x14ac:dyDescent="0.2">
      <c r="P681" s="37"/>
      <c r="Q681" s="30"/>
      <c r="R681" s="106"/>
    </row>
    <row r="682" spans="16:18" x14ac:dyDescent="0.2">
      <c r="P682" s="37"/>
      <c r="Q682" s="30"/>
      <c r="R682" s="106"/>
    </row>
    <row r="683" spans="16:18" x14ac:dyDescent="0.2">
      <c r="P683" s="37"/>
      <c r="Q683" s="30"/>
      <c r="R683" s="106"/>
    </row>
    <row r="684" spans="16:18" x14ac:dyDescent="0.2">
      <c r="P684" s="37"/>
      <c r="Q684" s="30"/>
      <c r="R684" s="106"/>
    </row>
    <row r="685" spans="16:18" x14ac:dyDescent="0.2">
      <c r="P685" s="37"/>
      <c r="Q685" s="30"/>
      <c r="R685" s="106"/>
    </row>
    <row r="686" spans="16:18" x14ac:dyDescent="0.2">
      <c r="P686" s="37"/>
      <c r="Q686" s="30"/>
      <c r="R686" s="106"/>
    </row>
    <row r="687" spans="16:18" x14ac:dyDescent="0.2">
      <c r="P687" s="37"/>
      <c r="Q687" s="30"/>
      <c r="R687" s="106"/>
    </row>
    <row r="688" spans="16:18" x14ac:dyDescent="0.2">
      <c r="P688" s="37"/>
      <c r="Q688" s="30"/>
      <c r="R688" s="106"/>
    </row>
    <row r="689" spans="16:18" x14ac:dyDescent="0.2">
      <c r="P689" s="37"/>
      <c r="Q689" s="30"/>
      <c r="R689" s="106"/>
    </row>
    <row r="690" spans="16:18" x14ac:dyDescent="0.2">
      <c r="P690" s="37"/>
      <c r="Q690" s="30"/>
      <c r="R690" s="106"/>
    </row>
    <row r="691" spans="16:18" x14ac:dyDescent="0.2">
      <c r="P691" s="37"/>
      <c r="Q691" s="30"/>
      <c r="R691" s="106"/>
    </row>
    <row r="692" spans="16:18" x14ac:dyDescent="0.2">
      <c r="P692" s="37"/>
      <c r="Q692" s="30"/>
      <c r="R692" s="106"/>
    </row>
    <row r="693" spans="16:18" x14ac:dyDescent="0.2">
      <c r="P693" s="37"/>
      <c r="Q693" s="30"/>
      <c r="R693" s="106"/>
    </row>
    <row r="694" spans="16:18" x14ac:dyDescent="0.2">
      <c r="P694" s="37"/>
      <c r="Q694" s="30"/>
      <c r="R694" s="106"/>
    </row>
    <row r="695" spans="16:18" x14ac:dyDescent="0.2">
      <c r="P695" s="37"/>
      <c r="Q695" s="30"/>
      <c r="R695" s="106"/>
    </row>
    <row r="696" spans="16:18" x14ac:dyDescent="0.2">
      <c r="P696" s="37"/>
      <c r="Q696" s="30"/>
      <c r="R696" s="106"/>
    </row>
    <row r="697" spans="16:18" x14ac:dyDescent="0.2">
      <c r="P697" s="37"/>
      <c r="Q697" s="30"/>
      <c r="R697" s="106"/>
    </row>
    <row r="698" spans="16:18" x14ac:dyDescent="0.2">
      <c r="P698" s="37"/>
      <c r="Q698" s="30"/>
      <c r="R698" s="106"/>
    </row>
    <row r="699" spans="16:18" x14ac:dyDescent="0.2">
      <c r="P699" s="37"/>
      <c r="Q699" s="30"/>
      <c r="R699" s="106"/>
    </row>
    <row r="700" spans="16:18" x14ac:dyDescent="0.2">
      <c r="P700" s="37"/>
      <c r="Q700" s="30"/>
      <c r="R700" s="106"/>
    </row>
    <row r="701" spans="16:18" x14ac:dyDescent="0.2">
      <c r="P701" s="37"/>
      <c r="Q701" s="30"/>
      <c r="R701" s="106"/>
    </row>
    <row r="702" spans="16:18" x14ac:dyDescent="0.2">
      <c r="P702" s="37"/>
      <c r="Q702" s="30"/>
      <c r="R702" s="106"/>
    </row>
    <row r="703" spans="16:18" x14ac:dyDescent="0.2">
      <c r="P703" s="37"/>
      <c r="Q703" s="30"/>
      <c r="R703" s="106"/>
    </row>
    <row r="704" spans="16:18" x14ac:dyDescent="0.2">
      <c r="P704" s="37"/>
      <c r="Q704" s="30"/>
      <c r="R704" s="106"/>
    </row>
    <row r="705" spans="16:18" x14ac:dyDescent="0.2">
      <c r="P705" s="37"/>
      <c r="Q705" s="30"/>
      <c r="R705" s="106"/>
    </row>
    <row r="706" spans="16:18" x14ac:dyDescent="0.2">
      <c r="P706" s="37"/>
      <c r="Q706" s="30"/>
      <c r="R706" s="106"/>
    </row>
    <row r="707" spans="16:18" x14ac:dyDescent="0.2">
      <c r="P707" s="37"/>
      <c r="Q707" s="30"/>
      <c r="R707" s="106"/>
    </row>
    <row r="708" spans="16:18" x14ac:dyDescent="0.2">
      <c r="P708" s="37"/>
      <c r="Q708" s="30"/>
      <c r="R708" s="106"/>
    </row>
    <row r="709" spans="16:18" x14ac:dyDescent="0.2">
      <c r="P709" s="37"/>
      <c r="Q709" s="30"/>
      <c r="R709" s="106"/>
    </row>
    <row r="710" spans="16:18" x14ac:dyDescent="0.2">
      <c r="P710" s="37"/>
      <c r="Q710" s="30"/>
      <c r="R710" s="106"/>
    </row>
    <row r="711" spans="16:18" x14ac:dyDescent="0.2">
      <c r="P711" s="37"/>
      <c r="Q711" s="30"/>
      <c r="R711" s="106"/>
    </row>
    <row r="712" spans="16:18" x14ac:dyDescent="0.2">
      <c r="P712" s="37"/>
      <c r="Q712" s="30"/>
      <c r="R712" s="106"/>
    </row>
    <row r="713" spans="16:18" x14ac:dyDescent="0.2">
      <c r="P713" s="37"/>
      <c r="Q713" s="30"/>
      <c r="R713" s="106"/>
    </row>
    <row r="714" spans="16:18" x14ac:dyDescent="0.2">
      <c r="P714" s="37"/>
      <c r="Q714" s="30"/>
      <c r="R714" s="106"/>
    </row>
    <row r="715" spans="16:18" x14ac:dyDescent="0.2">
      <c r="P715" s="37"/>
      <c r="Q715" s="30"/>
      <c r="R715" s="106"/>
    </row>
    <row r="716" spans="16:18" x14ac:dyDescent="0.2">
      <c r="P716" s="37"/>
      <c r="Q716" s="30"/>
      <c r="R716" s="106"/>
    </row>
    <row r="717" spans="16:18" x14ac:dyDescent="0.2">
      <c r="P717" s="37"/>
      <c r="Q717" s="30"/>
      <c r="R717" s="106"/>
    </row>
    <row r="718" spans="16:18" x14ac:dyDescent="0.2">
      <c r="P718" s="37"/>
      <c r="Q718" s="30"/>
      <c r="R718" s="106"/>
    </row>
    <row r="719" spans="16:18" x14ac:dyDescent="0.2">
      <c r="P719" s="37"/>
      <c r="Q719" s="30"/>
      <c r="R719" s="106"/>
    </row>
    <row r="720" spans="16:18" x14ac:dyDescent="0.2">
      <c r="P720" s="37"/>
      <c r="Q720" s="30"/>
      <c r="R720" s="106"/>
    </row>
    <row r="721" spans="16:18" x14ac:dyDescent="0.2">
      <c r="P721" s="37"/>
      <c r="Q721" s="30"/>
      <c r="R721" s="106"/>
    </row>
    <row r="722" spans="16:18" x14ac:dyDescent="0.2">
      <c r="P722" s="37"/>
      <c r="Q722" s="30"/>
      <c r="R722" s="106"/>
    </row>
    <row r="723" spans="16:18" x14ac:dyDescent="0.2">
      <c r="P723" s="37"/>
      <c r="Q723" s="30"/>
      <c r="R723" s="106"/>
    </row>
    <row r="724" spans="16:18" x14ac:dyDescent="0.2">
      <c r="P724" s="37"/>
      <c r="Q724" s="30"/>
      <c r="R724" s="106"/>
    </row>
    <row r="725" spans="16:18" x14ac:dyDescent="0.2">
      <c r="P725" s="37"/>
      <c r="Q725" s="30"/>
      <c r="R725" s="106"/>
    </row>
    <row r="726" spans="16:18" x14ac:dyDescent="0.2">
      <c r="P726" s="37"/>
      <c r="Q726" s="30"/>
      <c r="R726" s="106"/>
    </row>
    <row r="727" spans="16:18" x14ac:dyDescent="0.2">
      <c r="P727" s="37"/>
      <c r="Q727" s="30"/>
      <c r="R727" s="106"/>
    </row>
    <row r="728" spans="16:18" x14ac:dyDescent="0.2">
      <c r="P728" s="37"/>
      <c r="Q728" s="30"/>
      <c r="R728" s="106"/>
    </row>
    <row r="729" spans="16:18" x14ac:dyDescent="0.2">
      <c r="P729" s="37"/>
      <c r="Q729" s="30"/>
      <c r="R729" s="106"/>
    </row>
    <row r="730" spans="16:18" x14ac:dyDescent="0.2">
      <c r="P730" s="37"/>
      <c r="Q730" s="30"/>
      <c r="R730" s="106"/>
    </row>
    <row r="731" spans="16:18" x14ac:dyDescent="0.2">
      <c r="P731" s="37"/>
      <c r="Q731" s="30"/>
      <c r="R731" s="106"/>
    </row>
    <row r="732" spans="16:18" x14ac:dyDescent="0.2">
      <c r="P732" s="37"/>
      <c r="Q732" s="30"/>
      <c r="R732" s="106"/>
    </row>
    <row r="733" spans="16:18" x14ac:dyDescent="0.2">
      <c r="P733" s="37"/>
      <c r="Q733" s="30"/>
      <c r="R733" s="106"/>
    </row>
    <row r="734" spans="16:18" x14ac:dyDescent="0.2">
      <c r="P734" s="37"/>
      <c r="Q734" s="30"/>
      <c r="R734" s="106"/>
    </row>
    <row r="735" spans="16:18" x14ac:dyDescent="0.2">
      <c r="P735" s="37"/>
      <c r="Q735" s="30"/>
      <c r="R735" s="106"/>
    </row>
    <row r="736" spans="16:18" x14ac:dyDescent="0.2">
      <c r="P736" s="37"/>
      <c r="Q736" s="30"/>
      <c r="R736" s="106"/>
    </row>
    <row r="737" spans="16:18" x14ac:dyDescent="0.2">
      <c r="P737" s="37"/>
      <c r="Q737" s="30"/>
      <c r="R737" s="106"/>
    </row>
    <row r="738" spans="16:18" x14ac:dyDescent="0.2">
      <c r="P738" s="37"/>
      <c r="Q738" s="30"/>
      <c r="R738" s="106"/>
    </row>
    <row r="739" spans="16:18" x14ac:dyDescent="0.2">
      <c r="P739" s="37"/>
      <c r="Q739" s="30"/>
      <c r="R739" s="106"/>
    </row>
    <row r="740" spans="16:18" x14ac:dyDescent="0.2">
      <c r="P740" s="37"/>
      <c r="Q740" s="30"/>
      <c r="R740" s="106"/>
    </row>
    <row r="741" spans="16:18" x14ac:dyDescent="0.2">
      <c r="P741" s="37"/>
      <c r="Q741" s="30"/>
      <c r="R741" s="106"/>
    </row>
    <row r="742" spans="16:18" x14ac:dyDescent="0.2">
      <c r="P742" s="37"/>
      <c r="Q742" s="30"/>
      <c r="R742" s="106"/>
    </row>
    <row r="743" spans="16:18" x14ac:dyDescent="0.2">
      <c r="P743" s="37"/>
      <c r="Q743" s="30"/>
      <c r="R743" s="106"/>
    </row>
    <row r="744" spans="16:18" x14ac:dyDescent="0.2">
      <c r="P744" s="37"/>
      <c r="Q744" s="30"/>
      <c r="R744" s="106"/>
    </row>
    <row r="745" spans="16:18" x14ac:dyDescent="0.2">
      <c r="P745" s="37"/>
      <c r="Q745" s="30"/>
      <c r="R745" s="106"/>
    </row>
    <row r="746" spans="16:18" x14ac:dyDescent="0.2">
      <c r="P746" s="37"/>
      <c r="Q746" s="30"/>
      <c r="R746" s="106"/>
    </row>
    <row r="747" spans="16:18" x14ac:dyDescent="0.2">
      <c r="P747" s="37"/>
      <c r="Q747" s="30"/>
      <c r="R747" s="106"/>
    </row>
    <row r="748" spans="16:18" x14ac:dyDescent="0.2">
      <c r="P748" s="37"/>
      <c r="Q748" s="30"/>
      <c r="R748" s="106"/>
    </row>
    <row r="749" spans="16:18" x14ac:dyDescent="0.2">
      <c r="P749" s="37"/>
      <c r="Q749" s="30"/>
      <c r="R749" s="106"/>
    </row>
    <row r="750" spans="16:18" x14ac:dyDescent="0.2">
      <c r="P750" s="37"/>
      <c r="Q750" s="30"/>
      <c r="R750" s="106"/>
    </row>
    <row r="751" spans="16:18" x14ac:dyDescent="0.2">
      <c r="P751" s="37"/>
      <c r="Q751" s="30"/>
      <c r="R751" s="106"/>
    </row>
    <row r="752" spans="16:18" x14ac:dyDescent="0.2">
      <c r="P752" s="37"/>
      <c r="Q752" s="30"/>
      <c r="R752" s="106"/>
    </row>
    <row r="753" spans="16:18" x14ac:dyDescent="0.2">
      <c r="P753" s="37"/>
      <c r="Q753" s="30"/>
      <c r="R753" s="106"/>
    </row>
    <row r="754" spans="16:18" x14ac:dyDescent="0.2">
      <c r="P754" s="37"/>
      <c r="Q754" s="30"/>
      <c r="R754" s="106"/>
    </row>
    <row r="755" spans="16:18" x14ac:dyDescent="0.2">
      <c r="P755" s="37"/>
      <c r="Q755" s="30"/>
      <c r="R755" s="106"/>
    </row>
    <row r="756" spans="16:18" x14ac:dyDescent="0.2">
      <c r="P756" s="37"/>
      <c r="Q756" s="30"/>
      <c r="R756" s="106"/>
    </row>
    <row r="757" spans="16:18" x14ac:dyDescent="0.2">
      <c r="P757" s="37"/>
      <c r="Q757" s="30"/>
      <c r="R757" s="106"/>
    </row>
    <row r="758" spans="16:18" x14ac:dyDescent="0.2">
      <c r="P758" s="37"/>
      <c r="Q758" s="30"/>
      <c r="R758" s="106"/>
    </row>
    <row r="759" spans="16:18" x14ac:dyDescent="0.2">
      <c r="P759" s="37"/>
      <c r="Q759" s="30"/>
      <c r="R759" s="106"/>
    </row>
    <row r="760" spans="16:18" x14ac:dyDescent="0.2">
      <c r="P760" s="37"/>
      <c r="Q760" s="30"/>
      <c r="R760" s="106"/>
    </row>
    <row r="761" spans="16:18" x14ac:dyDescent="0.2">
      <c r="P761" s="37"/>
      <c r="Q761" s="30"/>
      <c r="R761" s="106"/>
    </row>
    <row r="762" spans="16:18" x14ac:dyDescent="0.2">
      <c r="P762" s="37"/>
      <c r="Q762" s="30"/>
      <c r="R762" s="106"/>
    </row>
    <row r="763" spans="16:18" x14ac:dyDescent="0.2">
      <c r="P763" s="37"/>
      <c r="Q763" s="30"/>
      <c r="R763" s="106"/>
    </row>
    <row r="764" spans="16:18" x14ac:dyDescent="0.2">
      <c r="P764" s="37"/>
      <c r="Q764" s="30"/>
      <c r="R764" s="106"/>
    </row>
    <row r="765" spans="16:18" x14ac:dyDescent="0.2">
      <c r="P765" s="37"/>
      <c r="Q765" s="30"/>
      <c r="R765" s="106"/>
    </row>
    <row r="766" spans="16:18" x14ac:dyDescent="0.2">
      <c r="P766" s="37"/>
      <c r="Q766" s="30"/>
      <c r="R766" s="106"/>
    </row>
    <row r="767" spans="16:18" x14ac:dyDescent="0.2">
      <c r="P767" s="37"/>
      <c r="Q767" s="30"/>
      <c r="R767" s="106"/>
    </row>
    <row r="768" spans="16:18" x14ac:dyDescent="0.2">
      <c r="P768" s="37"/>
      <c r="Q768" s="30"/>
      <c r="R768" s="106"/>
    </row>
    <row r="769" spans="16:18" x14ac:dyDescent="0.2">
      <c r="P769" s="37"/>
      <c r="Q769" s="30"/>
      <c r="R769" s="106"/>
    </row>
    <row r="770" spans="16:18" x14ac:dyDescent="0.2">
      <c r="P770" s="37"/>
      <c r="Q770" s="30"/>
      <c r="R770" s="106"/>
    </row>
    <row r="771" spans="16:18" x14ac:dyDescent="0.2">
      <c r="P771" s="37"/>
      <c r="Q771" s="30"/>
      <c r="R771" s="106"/>
    </row>
    <row r="772" spans="16:18" x14ac:dyDescent="0.2">
      <c r="P772" s="37"/>
      <c r="Q772" s="30"/>
      <c r="R772" s="106"/>
    </row>
    <row r="773" spans="16:18" x14ac:dyDescent="0.2">
      <c r="P773" s="37"/>
      <c r="Q773" s="30"/>
      <c r="R773" s="106"/>
    </row>
    <row r="774" spans="16:18" x14ac:dyDescent="0.2">
      <c r="P774" s="37"/>
      <c r="Q774" s="30"/>
      <c r="R774" s="106"/>
    </row>
    <row r="775" spans="16:18" x14ac:dyDescent="0.2">
      <c r="P775" s="37"/>
      <c r="Q775" s="30"/>
      <c r="R775" s="106"/>
    </row>
    <row r="776" spans="16:18" x14ac:dyDescent="0.2">
      <c r="P776" s="37"/>
      <c r="Q776" s="30"/>
      <c r="R776" s="106"/>
    </row>
    <row r="777" spans="16:18" x14ac:dyDescent="0.2">
      <c r="P777" s="37"/>
      <c r="Q777" s="30"/>
      <c r="R777" s="106"/>
    </row>
    <row r="778" spans="16:18" x14ac:dyDescent="0.2">
      <c r="P778" s="37"/>
      <c r="Q778" s="30"/>
      <c r="R778" s="106"/>
    </row>
    <row r="779" spans="16:18" x14ac:dyDescent="0.2">
      <c r="P779" s="37"/>
      <c r="Q779" s="30"/>
      <c r="R779" s="106"/>
    </row>
    <row r="780" spans="16:18" x14ac:dyDescent="0.2">
      <c r="P780" s="37"/>
      <c r="Q780" s="30"/>
      <c r="R780" s="106"/>
    </row>
    <row r="781" spans="16:18" x14ac:dyDescent="0.2">
      <c r="P781" s="37"/>
      <c r="Q781" s="30"/>
      <c r="R781" s="106"/>
    </row>
    <row r="782" spans="16:18" x14ac:dyDescent="0.2">
      <c r="P782" s="37"/>
      <c r="Q782" s="30"/>
      <c r="R782" s="106"/>
    </row>
    <row r="783" spans="16:18" x14ac:dyDescent="0.2">
      <c r="P783" s="37"/>
      <c r="Q783" s="30"/>
      <c r="R783" s="106"/>
    </row>
    <row r="784" spans="16:18" x14ac:dyDescent="0.2">
      <c r="P784" s="37"/>
      <c r="Q784" s="30"/>
      <c r="R784" s="106"/>
    </row>
    <row r="785" spans="16:18" x14ac:dyDescent="0.2">
      <c r="P785" s="37"/>
      <c r="Q785" s="30"/>
      <c r="R785" s="106"/>
    </row>
    <row r="786" spans="16:18" x14ac:dyDescent="0.2">
      <c r="P786" s="37"/>
      <c r="Q786" s="30"/>
      <c r="R786" s="106"/>
    </row>
    <row r="787" spans="16:18" x14ac:dyDescent="0.2">
      <c r="P787" s="37"/>
      <c r="Q787" s="30"/>
      <c r="R787" s="106"/>
    </row>
    <row r="788" spans="16:18" x14ac:dyDescent="0.2">
      <c r="P788" s="37"/>
      <c r="Q788" s="30"/>
      <c r="R788" s="106"/>
    </row>
    <row r="789" spans="16:18" x14ac:dyDescent="0.2">
      <c r="P789" s="37"/>
      <c r="Q789" s="30"/>
      <c r="R789" s="106"/>
    </row>
    <row r="790" spans="16:18" x14ac:dyDescent="0.2">
      <c r="P790" s="37"/>
      <c r="Q790" s="30"/>
      <c r="R790" s="106"/>
    </row>
    <row r="791" spans="16:18" x14ac:dyDescent="0.2">
      <c r="P791" s="37"/>
      <c r="Q791" s="30"/>
      <c r="R791" s="106"/>
    </row>
    <row r="792" spans="16:18" x14ac:dyDescent="0.2">
      <c r="P792" s="37"/>
      <c r="Q792" s="30"/>
      <c r="R792" s="106"/>
    </row>
    <row r="793" spans="16:18" x14ac:dyDescent="0.2">
      <c r="P793" s="37"/>
      <c r="Q793" s="30"/>
      <c r="R793" s="106"/>
    </row>
    <row r="794" spans="16:18" x14ac:dyDescent="0.2">
      <c r="P794" s="37"/>
      <c r="Q794" s="30"/>
      <c r="R794" s="106"/>
    </row>
    <row r="795" spans="16:18" x14ac:dyDescent="0.2">
      <c r="P795" s="37"/>
      <c r="Q795" s="30"/>
      <c r="R795" s="106"/>
    </row>
    <row r="796" spans="16:18" x14ac:dyDescent="0.2">
      <c r="P796" s="37"/>
      <c r="Q796" s="30"/>
      <c r="R796" s="106"/>
    </row>
    <row r="797" spans="16:18" x14ac:dyDescent="0.2">
      <c r="P797" s="37"/>
      <c r="Q797" s="30"/>
      <c r="R797" s="106"/>
    </row>
    <row r="798" spans="16:18" x14ac:dyDescent="0.2">
      <c r="P798" s="37"/>
      <c r="Q798" s="30"/>
      <c r="R798" s="106"/>
    </row>
    <row r="799" spans="16:18" x14ac:dyDescent="0.2">
      <c r="P799" s="37"/>
      <c r="Q799" s="30"/>
      <c r="R799" s="106"/>
    </row>
    <row r="800" spans="16:18" x14ac:dyDescent="0.2">
      <c r="P800" s="37"/>
      <c r="Q800" s="30"/>
      <c r="R800" s="106"/>
    </row>
    <row r="801" spans="16:18" x14ac:dyDescent="0.2">
      <c r="P801" s="37"/>
      <c r="Q801" s="30"/>
      <c r="R801" s="106"/>
    </row>
    <row r="802" spans="16:18" x14ac:dyDescent="0.2">
      <c r="P802" s="37"/>
      <c r="Q802" s="30"/>
      <c r="R802" s="106"/>
    </row>
    <row r="803" spans="16:18" x14ac:dyDescent="0.2">
      <c r="P803" s="37"/>
      <c r="Q803" s="30"/>
      <c r="R803" s="106"/>
    </row>
    <row r="804" spans="16:18" x14ac:dyDescent="0.2">
      <c r="P804" s="37"/>
      <c r="Q804" s="30"/>
      <c r="R804" s="106"/>
    </row>
    <row r="805" spans="16:18" x14ac:dyDescent="0.2">
      <c r="P805" s="37"/>
      <c r="Q805" s="30"/>
      <c r="R805" s="106"/>
    </row>
    <row r="806" spans="16:18" x14ac:dyDescent="0.2">
      <c r="P806" s="37"/>
      <c r="Q806" s="30"/>
      <c r="R806" s="106"/>
    </row>
    <row r="807" spans="16:18" x14ac:dyDescent="0.2">
      <c r="P807" s="37"/>
      <c r="Q807" s="30"/>
      <c r="R807" s="106"/>
    </row>
    <row r="808" spans="16:18" x14ac:dyDescent="0.2">
      <c r="P808" s="37"/>
      <c r="Q808" s="30"/>
      <c r="R808" s="106"/>
    </row>
    <row r="809" spans="16:18" x14ac:dyDescent="0.2">
      <c r="P809" s="37"/>
      <c r="Q809" s="30"/>
      <c r="R809" s="106"/>
    </row>
    <row r="810" spans="16:18" x14ac:dyDescent="0.2">
      <c r="P810" s="37"/>
      <c r="Q810" s="30"/>
      <c r="R810" s="106"/>
    </row>
    <row r="811" spans="16:18" x14ac:dyDescent="0.2">
      <c r="P811" s="37"/>
      <c r="Q811" s="30"/>
      <c r="R811" s="106"/>
    </row>
    <row r="812" spans="16:18" x14ac:dyDescent="0.2">
      <c r="P812" s="37"/>
      <c r="Q812" s="30"/>
      <c r="R812" s="106"/>
    </row>
    <row r="813" spans="16:18" x14ac:dyDescent="0.2">
      <c r="P813" s="37"/>
      <c r="Q813" s="30"/>
      <c r="R813" s="106"/>
    </row>
    <row r="814" spans="16:18" x14ac:dyDescent="0.2">
      <c r="P814" s="37"/>
      <c r="Q814" s="30"/>
      <c r="R814" s="106"/>
    </row>
    <row r="815" spans="16:18" x14ac:dyDescent="0.2">
      <c r="P815" s="37"/>
      <c r="Q815" s="30"/>
      <c r="R815" s="106"/>
    </row>
    <row r="816" spans="16:18" x14ac:dyDescent="0.2">
      <c r="P816" s="37"/>
      <c r="Q816" s="30"/>
      <c r="R816" s="106"/>
    </row>
    <row r="817" spans="16:18" x14ac:dyDescent="0.2">
      <c r="P817" s="37"/>
      <c r="Q817" s="30"/>
      <c r="R817" s="106"/>
    </row>
    <row r="818" spans="16:18" x14ac:dyDescent="0.2">
      <c r="P818" s="37"/>
      <c r="Q818" s="30"/>
      <c r="R818" s="106"/>
    </row>
    <row r="819" spans="16:18" x14ac:dyDescent="0.2">
      <c r="P819" s="37"/>
      <c r="Q819" s="30"/>
      <c r="R819" s="106"/>
    </row>
    <row r="820" spans="16:18" x14ac:dyDescent="0.2">
      <c r="P820" s="37"/>
      <c r="Q820" s="30"/>
      <c r="R820" s="106"/>
    </row>
    <row r="821" spans="16:18" x14ac:dyDescent="0.2">
      <c r="P821" s="37"/>
      <c r="Q821" s="30"/>
      <c r="R821" s="106"/>
    </row>
    <row r="822" spans="16:18" x14ac:dyDescent="0.2">
      <c r="P822" s="37"/>
      <c r="Q822" s="30"/>
      <c r="R822" s="106"/>
    </row>
    <row r="823" spans="16:18" x14ac:dyDescent="0.2">
      <c r="P823" s="37"/>
      <c r="Q823" s="30"/>
      <c r="R823" s="106"/>
    </row>
    <row r="824" spans="16:18" x14ac:dyDescent="0.2">
      <c r="P824" s="37"/>
      <c r="Q824" s="30"/>
      <c r="R824" s="106"/>
    </row>
    <row r="825" spans="16:18" x14ac:dyDescent="0.2">
      <c r="P825" s="37"/>
      <c r="Q825" s="30"/>
      <c r="R825" s="106"/>
    </row>
    <row r="826" spans="16:18" x14ac:dyDescent="0.2">
      <c r="P826" s="37"/>
      <c r="Q826" s="30"/>
      <c r="R826" s="106"/>
    </row>
    <row r="827" spans="16:18" x14ac:dyDescent="0.2">
      <c r="P827" s="37"/>
      <c r="Q827" s="30"/>
      <c r="R827" s="106"/>
    </row>
    <row r="828" spans="16:18" x14ac:dyDescent="0.2">
      <c r="P828" s="37"/>
      <c r="Q828" s="30"/>
      <c r="R828" s="106"/>
    </row>
    <row r="829" spans="16:18" x14ac:dyDescent="0.2">
      <c r="P829" s="37"/>
      <c r="Q829" s="30"/>
      <c r="R829" s="106"/>
    </row>
    <row r="830" spans="16:18" x14ac:dyDescent="0.2">
      <c r="P830" s="37"/>
      <c r="Q830" s="30"/>
      <c r="R830" s="106"/>
    </row>
    <row r="831" spans="16:18" x14ac:dyDescent="0.2">
      <c r="P831" s="37"/>
      <c r="Q831" s="30"/>
      <c r="R831" s="106"/>
    </row>
    <row r="832" spans="16:18" x14ac:dyDescent="0.2">
      <c r="P832" s="37"/>
      <c r="Q832" s="30"/>
      <c r="R832" s="106"/>
    </row>
    <row r="833" spans="16:18" x14ac:dyDescent="0.2">
      <c r="P833" s="37"/>
      <c r="Q833" s="30"/>
      <c r="R833" s="106"/>
    </row>
    <row r="834" spans="16:18" x14ac:dyDescent="0.2">
      <c r="P834" s="37"/>
      <c r="Q834" s="30"/>
      <c r="R834" s="106"/>
    </row>
    <row r="835" spans="16:18" x14ac:dyDescent="0.2">
      <c r="P835" s="37"/>
      <c r="Q835" s="30"/>
      <c r="R835" s="106"/>
    </row>
    <row r="836" spans="16:18" x14ac:dyDescent="0.2">
      <c r="P836" s="37"/>
      <c r="Q836" s="30"/>
      <c r="R836" s="106"/>
    </row>
    <row r="837" spans="16:18" x14ac:dyDescent="0.2">
      <c r="P837" s="37"/>
      <c r="Q837" s="30"/>
      <c r="R837" s="106"/>
    </row>
    <row r="838" spans="16:18" x14ac:dyDescent="0.2">
      <c r="P838" s="37"/>
      <c r="Q838" s="30"/>
      <c r="R838" s="106"/>
    </row>
    <row r="839" spans="16:18" x14ac:dyDescent="0.2">
      <c r="P839" s="37"/>
      <c r="Q839" s="30"/>
      <c r="R839" s="106"/>
    </row>
    <row r="840" spans="16:18" x14ac:dyDescent="0.2">
      <c r="P840" s="37"/>
      <c r="Q840" s="30"/>
      <c r="R840" s="106"/>
    </row>
    <row r="841" spans="16:18" x14ac:dyDescent="0.2">
      <c r="P841" s="37"/>
      <c r="Q841" s="30"/>
      <c r="R841" s="106"/>
    </row>
    <row r="842" spans="16:18" x14ac:dyDescent="0.2">
      <c r="P842" s="37"/>
      <c r="Q842" s="30"/>
      <c r="R842" s="106"/>
    </row>
    <row r="843" spans="16:18" x14ac:dyDescent="0.2">
      <c r="P843" s="37"/>
      <c r="Q843" s="30"/>
      <c r="R843" s="106"/>
    </row>
    <row r="844" spans="16:18" x14ac:dyDescent="0.2">
      <c r="P844" s="37"/>
      <c r="Q844" s="30"/>
      <c r="R844" s="106"/>
    </row>
    <row r="845" spans="16:18" x14ac:dyDescent="0.2">
      <c r="P845" s="37"/>
      <c r="Q845" s="30"/>
      <c r="R845" s="106"/>
    </row>
    <row r="846" spans="16:18" x14ac:dyDescent="0.2">
      <c r="P846" s="37"/>
      <c r="Q846" s="30"/>
      <c r="R846" s="106"/>
    </row>
    <row r="847" spans="16:18" x14ac:dyDescent="0.2">
      <c r="P847" s="37"/>
      <c r="Q847" s="30"/>
      <c r="R847" s="106"/>
    </row>
    <row r="848" spans="16:18" x14ac:dyDescent="0.2">
      <c r="P848" s="37"/>
      <c r="Q848" s="30"/>
      <c r="R848" s="106"/>
    </row>
    <row r="849" spans="16:18" x14ac:dyDescent="0.2">
      <c r="P849" s="37"/>
      <c r="Q849" s="30"/>
      <c r="R849" s="106"/>
    </row>
    <row r="850" spans="16:18" x14ac:dyDescent="0.2">
      <c r="P850" s="37"/>
      <c r="Q850" s="30"/>
      <c r="R850" s="106"/>
    </row>
    <row r="851" spans="16:18" x14ac:dyDescent="0.2">
      <c r="P851" s="37"/>
      <c r="Q851" s="30"/>
      <c r="R851" s="106"/>
    </row>
    <row r="852" spans="16:18" x14ac:dyDescent="0.2">
      <c r="P852" s="37"/>
      <c r="Q852" s="30"/>
      <c r="R852" s="106"/>
    </row>
    <row r="853" spans="16:18" x14ac:dyDescent="0.2">
      <c r="P853" s="37"/>
      <c r="Q853" s="30"/>
      <c r="R853" s="106"/>
    </row>
    <row r="854" spans="16:18" x14ac:dyDescent="0.2">
      <c r="P854" s="37"/>
      <c r="Q854" s="30"/>
      <c r="R854" s="106"/>
    </row>
    <row r="855" spans="16:18" x14ac:dyDescent="0.2">
      <c r="P855" s="37"/>
      <c r="Q855" s="30"/>
      <c r="R855" s="106"/>
    </row>
    <row r="856" spans="16:18" x14ac:dyDescent="0.2">
      <c r="P856" s="37"/>
      <c r="Q856" s="30"/>
      <c r="R856" s="106"/>
    </row>
    <row r="857" spans="16:18" x14ac:dyDescent="0.2">
      <c r="P857" s="37"/>
      <c r="Q857" s="30"/>
      <c r="R857" s="106"/>
    </row>
    <row r="858" spans="16:18" x14ac:dyDescent="0.2">
      <c r="P858" s="37"/>
      <c r="Q858" s="30"/>
      <c r="R858" s="106"/>
    </row>
    <row r="859" spans="16:18" x14ac:dyDescent="0.2">
      <c r="P859" s="37"/>
      <c r="Q859" s="30"/>
      <c r="R859" s="106"/>
    </row>
    <row r="860" spans="16:18" x14ac:dyDescent="0.2">
      <c r="P860" s="37"/>
      <c r="Q860" s="30"/>
      <c r="R860" s="106"/>
    </row>
    <row r="861" spans="16:18" x14ac:dyDescent="0.2">
      <c r="P861" s="37"/>
      <c r="Q861" s="30"/>
      <c r="R861" s="106"/>
    </row>
    <row r="862" spans="16:18" x14ac:dyDescent="0.2">
      <c r="P862" s="37"/>
      <c r="Q862" s="30"/>
      <c r="R862" s="106"/>
    </row>
    <row r="863" spans="16:18" x14ac:dyDescent="0.2">
      <c r="P863" s="37"/>
      <c r="Q863" s="30"/>
      <c r="R863" s="106"/>
    </row>
    <row r="864" spans="16:18" x14ac:dyDescent="0.2">
      <c r="P864" s="37"/>
      <c r="Q864" s="30"/>
      <c r="R864" s="106"/>
    </row>
    <row r="865" spans="16:18" x14ac:dyDescent="0.2">
      <c r="P865" s="37"/>
      <c r="Q865" s="30"/>
      <c r="R865" s="106"/>
    </row>
    <row r="866" spans="16:18" x14ac:dyDescent="0.2">
      <c r="P866" s="37"/>
      <c r="Q866" s="30"/>
      <c r="R866" s="106"/>
    </row>
    <row r="867" spans="16:18" x14ac:dyDescent="0.2">
      <c r="P867" s="37"/>
      <c r="Q867" s="30"/>
      <c r="R867" s="106"/>
    </row>
    <row r="868" spans="16:18" x14ac:dyDescent="0.2">
      <c r="P868" s="37"/>
      <c r="Q868" s="30"/>
      <c r="R868" s="106"/>
    </row>
    <row r="869" spans="16:18" x14ac:dyDescent="0.2">
      <c r="P869" s="37"/>
      <c r="Q869" s="30"/>
      <c r="R869" s="106"/>
    </row>
    <row r="870" spans="16:18" x14ac:dyDescent="0.2">
      <c r="P870" s="37"/>
      <c r="Q870" s="30"/>
      <c r="R870" s="106"/>
    </row>
    <row r="871" spans="16:18" x14ac:dyDescent="0.2">
      <c r="P871" s="37"/>
      <c r="Q871" s="30"/>
      <c r="R871" s="106"/>
    </row>
    <row r="872" spans="16:18" x14ac:dyDescent="0.2">
      <c r="P872" s="37"/>
      <c r="Q872" s="30"/>
      <c r="R872" s="106"/>
    </row>
    <row r="873" spans="16:18" x14ac:dyDescent="0.2">
      <c r="P873" s="37"/>
      <c r="Q873" s="30"/>
      <c r="R873" s="106"/>
    </row>
    <row r="874" spans="16:18" x14ac:dyDescent="0.2">
      <c r="P874" s="37"/>
      <c r="Q874" s="30"/>
      <c r="R874" s="106"/>
    </row>
    <row r="875" spans="16:18" x14ac:dyDescent="0.2">
      <c r="P875" s="37"/>
      <c r="Q875" s="30"/>
      <c r="R875" s="106"/>
    </row>
    <row r="876" spans="16:18" x14ac:dyDescent="0.2">
      <c r="P876" s="37"/>
      <c r="Q876" s="30"/>
      <c r="R876" s="106"/>
    </row>
    <row r="877" spans="16:18" x14ac:dyDescent="0.2">
      <c r="P877" s="37"/>
      <c r="Q877" s="30"/>
      <c r="R877" s="106"/>
    </row>
    <row r="878" spans="16:18" x14ac:dyDescent="0.2">
      <c r="P878" s="37"/>
      <c r="Q878" s="30"/>
      <c r="R878" s="106"/>
    </row>
    <row r="879" spans="16:18" x14ac:dyDescent="0.2">
      <c r="P879" s="37"/>
      <c r="Q879" s="30"/>
      <c r="R879" s="106"/>
    </row>
    <row r="880" spans="16:18" x14ac:dyDescent="0.2">
      <c r="P880" s="37"/>
      <c r="Q880" s="30"/>
      <c r="R880" s="106"/>
    </row>
    <row r="881" spans="16:18" x14ac:dyDescent="0.2">
      <c r="P881" s="37"/>
      <c r="Q881" s="30"/>
      <c r="R881" s="106"/>
    </row>
    <row r="882" spans="16:18" x14ac:dyDescent="0.2">
      <c r="P882" s="37"/>
      <c r="Q882" s="30"/>
      <c r="R882" s="106"/>
    </row>
    <row r="883" spans="16:18" x14ac:dyDescent="0.2">
      <c r="P883" s="37"/>
      <c r="Q883" s="30"/>
      <c r="R883" s="106"/>
    </row>
    <row r="884" spans="16:18" x14ac:dyDescent="0.2">
      <c r="P884" s="37"/>
      <c r="Q884" s="30"/>
      <c r="R884" s="106"/>
    </row>
    <row r="885" spans="16:18" x14ac:dyDescent="0.2">
      <c r="P885" s="37"/>
      <c r="Q885" s="30"/>
      <c r="R885" s="106"/>
    </row>
    <row r="886" spans="16:18" x14ac:dyDescent="0.2">
      <c r="P886" s="37"/>
      <c r="Q886" s="30"/>
      <c r="R886" s="106"/>
    </row>
    <row r="887" spans="16:18" x14ac:dyDescent="0.2">
      <c r="P887" s="37"/>
      <c r="Q887" s="30"/>
      <c r="R887" s="106"/>
    </row>
    <row r="888" spans="16:18" x14ac:dyDescent="0.2">
      <c r="P888" s="37"/>
      <c r="Q888" s="30"/>
      <c r="R888" s="106"/>
    </row>
    <row r="889" spans="16:18" x14ac:dyDescent="0.2">
      <c r="P889" s="37"/>
      <c r="Q889" s="30"/>
      <c r="R889" s="106"/>
    </row>
    <row r="890" spans="16:18" x14ac:dyDescent="0.2">
      <c r="P890" s="37"/>
      <c r="Q890" s="30"/>
      <c r="R890" s="106"/>
    </row>
    <row r="891" spans="16:18" x14ac:dyDescent="0.2">
      <c r="P891" s="37"/>
      <c r="Q891" s="30"/>
      <c r="R891" s="106"/>
    </row>
    <row r="892" spans="16:18" x14ac:dyDescent="0.2">
      <c r="P892" s="37"/>
      <c r="Q892" s="30"/>
      <c r="R892" s="106"/>
    </row>
    <row r="893" spans="16:18" x14ac:dyDescent="0.2">
      <c r="P893" s="37"/>
      <c r="Q893" s="30"/>
      <c r="R893" s="106"/>
    </row>
    <row r="894" spans="16:18" x14ac:dyDescent="0.2">
      <c r="P894" s="37"/>
      <c r="Q894" s="30"/>
      <c r="R894" s="106"/>
    </row>
    <row r="895" spans="16:18" x14ac:dyDescent="0.2">
      <c r="P895" s="37"/>
      <c r="Q895" s="30"/>
      <c r="R895" s="106"/>
    </row>
    <row r="896" spans="16:18" x14ac:dyDescent="0.2">
      <c r="P896" s="37"/>
      <c r="Q896" s="30"/>
      <c r="R896" s="106"/>
    </row>
    <row r="897" spans="16:18" x14ac:dyDescent="0.2">
      <c r="P897" s="37"/>
      <c r="Q897" s="30"/>
      <c r="R897" s="106"/>
    </row>
    <row r="898" spans="16:18" x14ac:dyDescent="0.2">
      <c r="P898" s="37"/>
      <c r="Q898" s="30"/>
      <c r="R898" s="106"/>
    </row>
    <row r="899" spans="16:18" x14ac:dyDescent="0.2">
      <c r="P899" s="37"/>
      <c r="Q899" s="30"/>
      <c r="R899" s="106"/>
    </row>
    <row r="900" spans="16:18" x14ac:dyDescent="0.2">
      <c r="P900" s="37"/>
      <c r="Q900" s="30"/>
      <c r="R900" s="106"/>
    </row>
    <row r="901" spans="16:18" x14ac:dyDescent="0.2">
      <c r="P901" s="37"/>
      <c r="Q901" s="30"/>
      <c r="R901" s="106"/>
    </row>
    <row r="902" spans="16:18" x14ac:dyDescent="0.2">
      <c r="P902" s="37"/>
      <c r="Q902" s="30"/>
      <c r="R902" s="106"/>
    </row>
    <row r="903" spans="16:18" x14ac:dyDescent="0.2">
      <c r="P903" s="37"/>
      <c r="Q903" s="30"/>
      <c r="R903" s="106"/>
    </row>
    <row r="904" spans="16:18" x14ac:dyDescent="0.2">
      <c r="P904" s="37"/>
      <c r="Q904" s="30"/>
      <c r="R904" s="106"/>
    </row>
    <row r="905" spans="16:18" x14ac:dyDescent="0.2">
      <c r="P905" s="37"/>
      <c r="Q905" s="30"/>
      <c r="R905" s="106"/>
    </row>
    <row r="906" spans="16:18" x14ac:dyDescent="0.2">
      <c r="P906" s="37"/>
      <c r="Q906" s="30"/>
      <c r="R906" s="106"/>
    </row>
    <row r="907" spans="16:18" x14ac:dyDescent="0.2">
      <c r="P907" s="37"/>
      <c r="Q907" s="30"/>
      <c r="R907" s="106"/>
    </row>
    <row r="908" spans="16:18" x14ac:dyDescent="0.2">
      <c r="P908" s="37"/>
      <c r="Q908" s="30"/>
      <c r="R908" s="106"/>
    </row>
    <row r="909" spans="16:18" x14ac:dyDescent="0.2">
      <c r="P909" s="37"/>
      <c r="Q909" s="30"/>
      <c r="R909" s="106"/>
    </row>
    <row r="910" spans="16:18" x14ac:dyDescent="0.2">
      <c r="P910" s="37"/>
      <c r="Q910" s="30"/>
      <c r="R910" s="106"/>
    </row>
    <row r="911" spans="16:18" x14ac:dyDescent="0.2">
      <c r="P911" s="37"/>
      <c r="Q911" s="30"/>
      <c r="R911" s="106"/>
    </row>
    <row r="912" spans="16:18" x14ac:dyDescent="0.2">
      <c r="P912" s="37"/>
      <c r="Q912" s="30"/>
      <c r="R912" s="106"/>
    </row>
    <row r="913" spans="16:18" x14ac:dyDescent="0.2">
      <c r="P913" s="37"/>
      <c r="Q913" s="30"/>
      <c r="R913" s="106"/>
    </row>
    <row r="914" spans="16:18" x14ac:dyDescent="0.2">
      <c r="P914" s="37"/>
      <c r="Q914" s="30"/>
      <c r="R914" s="106"/>
    </row>
    <row r="915" spans="16:18" x14ac:dyDescent="0.2">
      <c r="P915" s="37"/>
      <c r="Q915" s="30"/>
      <c r="R915" s="106"/>
    </row>
    <row r="916" spans="16:18" x14ac:dyDescent="0.2">
      <c r="P916" s="37"/>
      <c r="Q916" s="30"/>
      <c r="R916" s="106"/>
    </row>
    <row r="917" spans="16:18" x14ac:dyDescent="0.2">
      <c r="P917" s="37"/>
      <c r="Q917" s="30"/>
      <c r="R917" s="106"/>
    </row>
    <row r="918" spans="16:18" x14ac:dyDescent="0.2">
      <c r="P918" s="37"/>
      <c r="Q918" s="30"/>
      <c r="R918" s="106"/>
    </row>
    <row r="919" spans="16:18" x14ac:dyDescent="0.2">
      <c r="P919" s="37"/>
      <c r="Q919" s="30"/>
      <c r="R919" s="106"/>
    </row>
    <row r="920" spans="16:18" x14ac:dyDescent="0.2">
      <c r="P920" s="37"/>
      <c r="Q920" s="30"/>
      <c r="R920" s="106"/>
    </row>
    <row r="921" spans="16:18" x14ac:dyDescent="0.2">
      <c r="P921" s="37"/>
      <c r="Q921" s="30"/>
      <c r="R921" s="106"/>
    </row>
    <row r="922" spans="16:18" x14ac:dyDescent="0.2">
      <c r="P922" s="37"/>
      <c r="Q922" s="30"/>
      <c r="R922" s="106"/>
    </row>
    <row r="923" spans="16:18" x14ac:dyDescent="0.2">
      <c r="P923" s="37"/>
      <c r="Q923" s="30"/>
      <c r="R923" s="106"/>
    </row>
    <row r="924" spans="16:18" x14ac:dyDescent="0.2">
      <c r="P924" s="37"/>
      <c r="Q924" s="30"/>
      <c r="R924" s="106"/>
    </row>
    <row r="925" spans="16:18" x14ac:dyDescent="0.2">
      <c r="P925" s="37"/>
      <c r="Q925" s="30"/>
      <c r="R925" s="106"/>
    </row>
    <row r="926" spans="16:18" x14ac:dyDescent="0.2">
      <c r="P926" s="37"/>
      <c r="Q926" s="30"/>
      <c r="R926" s="106"/>
    </row>
    <row r="927" spans="16:18" x14ac:dyDescent="0.2">
      <c r="P927" s="37"/>
      <c r="Q927" s="30"/>
      <c r="R927" s="106"/>
    </row>
    <row r="928" spans="16:18" x14ac:dyDescent="0.2">
      <c r="P928" s="37"/>
      <c r="Q928" s="30"/>
      <c r="R928" s="106"/>
    </row>
    <row r="929" spans="16:18" x14ac:dyDescent="0.2">
      <c r="P929" s="37"/>
      <c r="Q929" s="30"/>
      <c r="R929" s="106"/>
    </row>
    <row r="930" spans="16:18" x14ac:dyDescent="0.2">
      <c r="P930" s="37"/>
      <c r="Q930" s="30"/>
      <c r="R930" s="106"/>
    </row>
    <row r="931" spans="16:18" x14ac:dyDescent="0.2">
      <c r="P931" s="37"/>
      <c r="Q931" s="30"/>
      <c r="R931" s="106"/>
    </row>
    <row r="932" spans="16:18" x14ac:dyDescent="0.2">
      <c r="P932" s="37"/>
      <c r="Q932" s="30"/>
      <c r="R932" s="106"/>
    </row>
    <row r="933" spans="16:18" x14ac:dyDescent="0.2">
      <c r="P933" s="37"/>
      <c r="Q933" s="30"/>
      <c r="R933" s="106"/>
    </row>
    <row r="934" spans="16:18" x14ac:dyDescent="0.2">
      <c r="P934" s="37"/>
      <c r="Q934" s="30"/>
      <c r="R934" s="106"/>
    </row>
    <row r="935" spans="16:18" x14ac:dyDescent="0.2">
      <c r="P935" s="37"/>
      <c r="Q935" s="30"/>
      <c r="R935" s="106"/>
    </row>
    <row r="936" spans="16:18" x14ac:dyDescent="0.2">
      <c r="P936" s="37"/>
      <c r="Q936" s="30"/>
      <c r="R936" s="106"/>
    </row>
    <row r="937" spans="16:18" x14ac:dyDescent="0.2">
      <c r="P937" s="37"/>
      <c r="Q937" s="30"/>
      <c r="R937" s="106"/>
    </row>
    <row r="938" spans="16:18" x14ac:dyDescent="0.2">
      <c r="P938" s="37"/>
      <c r="Q938" s="30"/>
      <c r="R938" s="106"/>
    </row>
    <row r="939" spans="16:18" x14ac:dyDescent="0.2">
      <c r="P939" s="37"/>
      <c r="Q939" s="30"/>
      <c r="R939" s="106"/>
    </row>
    <row r="940" spans="16:18" x14ac:dyDescent="0.2">
      <c r="P940" s="37"/>
      <c r="Q940" s="30"/>
      <c r="R940" s="106"/>
    </row>
    <row r="941" spans="16:18" x14ac:dyDescent="0.2">
      <c r="P941" s="37"/>
      <c r="Q941" s="30"/>
      <c r="R941" s="106"/>
    </row>
    <row r="942" spans="16:18" x14ac:dyDescent="0.2">
      <c r="P942" s="37"/>
      <c r="Q942" s="30"/>
      <c r="R942" s="106"/>
    </row>
    <row r="943" spans="16:18" x14ac:dyDescent="0.2">
      <c r="P943" s="37"/>
      <c r="Q943" s="30"/>
      <c r="R943" s="106"/>
    </row>
    <row r="944" spans="16:18" x14ac:dyDescent="0.2">
      <c r="P944" s="37"/>
      <c r="Q944" s="30"/>
      <c r="R944" s="106"/>
    </row>
    <row r="945" spans="16:18" x14ac:dyDescent="0.2">
      <c r="P945" s="37"/>
      <c r="Q945" s="30"/>
      <c r="R945" s="106"/>
    </row>
    <row r="946" spans="16:18" x14ac:dyDescent="0.2">
      <c r="P946" s="37"/>
      <c r="Q946" s="30"/>
      <c r="R946" s="106"/>
    </row>
    <row r="947" spans="16:18" x14ac:dyDescent="0.2">
      <c r="P947" s="37"/>
      <c r="Q947" s="30"/>
      <c r="R947" s="106"/>
    </row>
    <row r="948" spans="16:18" x14ac:dyDescent="0.2">
      <c r="P948" s="37"/>
      <c r="Q948" s="30"/>
      <c r="R948" s="106"/>
    </row>
    <row r="949" spans="16:18" x14ac:dyDescent="0.2">
      <c r="P949" s="37"/>
      <c r="Q949" s="30"/>
      <c r="R949" s="106"/>
    </row>
    <row r="950" spans="16:18" x14ac:dyDescent="0.2">
      <c r="P950" s="37"/>
      <c r="Q950" s="30"/>
      <c r="R950" s="106"/>
    </row>
  </sheetData>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25"/>
  <sheetViews>
    <sheetView showGridLines="0" showRowColHeaders="0" workbookViewId="0">
      <selection activeCell="B13" sqref="B13:D13"/>
    </sheetView>
  </sheetViews>
  <sheetFormatPr baseColWidth="10" defaultRowHeight="12.75" x14ac:dyDescent="0.2"/>
  <cols>
    <col min="1" max="1" width="64.85546875" style="59" customWidth="1"/>
    <col min="2" max="2" width="14.5703125" style="59" bestFit="1" customWidth="1"/>
    <col min="3" max="3" width="11.5703125" style="59" customWidth="1"/>
    <col min="4" max="4" width="15" style="59" customWidth="1"/>
    <col min="5" max="16384" width="11.42578125" style="59"/>
  </cols>
  <sheetData>
    <row r="8" spans="1:6" ht="21.75" customHeight="1" x14ac:dyDescent="0.2">
      <c r="A8" s="1" t="s">
        <v>396</v>
      </c>
      <c r="B8" s="2"/>
      <c r="C8" s="2"/>
      <c r="D8" s="2"/>
      <c r="E8" s="2"/>
      <c r="F8" s="2"/>
    </row>
    <row r="9" spans="1:6" ht="21.75" customHeight="1" x14ac:dyDescent="0.2">
      <c r="A9" s="2"/>
      <c r="B9" s="2"/>
      <c r="C9" s="2"/>
      <c r="D9" s="2"/>
      <c r="E9" s="2"/>
      <c r="F9" s="2"/>
    </row>
    <row r="10" spans="1:6" ht="21.75" customHeight="1" x14ac:dyDescent="0.2">
      <c r="A10" s="2"/>
      <c r="B10" s="2"/>
      <c r="C10" s="2"/>
      <c r="D10" s="2"/>
      <c r="E10" s="3" t="s">
        <v>30</v>
      </c>
      <c r="F10" s="2"/>
    </row>
    <row r="11" spans="1:6" ht="21.75" customHeight="1" x14ac:dyDescent="0.2">
      <c r="A11" s="2" t="s">
        <v>310</v>
      </c>
      <c r="B11" s="163" t="s">
        <v>31</v>
      </c>
      <c r="C11" s="164"/>
      <c r="D11" s="165"/>
      <c r="E11" s="4">
        <f>IF(ISBLANK(B11),"",INDEX(codekt,MATCH(B11,libkt,0)))</f>
        <v>9</v>
      </c>
      <c r="F11" s="154">
        <f>IF(B11&lt;&gt;"-",IF(INDEX(codekt,MATCH(B11,libkt,0))&lt;&gt;"",INDEX(codekt,MATCH(B11,libkt,0)),""),"")</f>
        <v>9</v>
      </c>
    </row>
    <row r="12" spans="1:6" ht="21.75" customHeight="1" x14ac:dyDescent="0.2">
      <c r="A12" s="2"/>
      <c r="B12" s="2"/>
      <c r="C12" s="2"/>
      <c r="D12" s="2"/>
      <c r="E12" s="2"/>
      <c r="F12" s="2"/>
    </row>
    <row r="13" spans="1:6" ht="21.75" customHeight="1" x14ac:dyDescent="0.2">
      <c r="A13" s="2" t="s">
        <v>313</v>
      </c>
      <c r="B13" s="166" t="s">
        <v>370</v>
      </c>
      <c r="C13" s="167"/>
      <c r="D13" s="168"/>
      <c r="E13" s="2"/>
      <c r="F13" s="2"/>
    </row>
    <row r="14" spans="1:6" ht="21.75" customHeight="1" x14ac:dyDescent="0.2">
      <c r="A14" s="5"/>
      <c r="B14" s="6"/>
      <c r="C14" s="6"/>
      <c r="D14" s="6"/>
      <c r="E14" s="5"/>
      <c r="F14" s="5"/>
    </row>
    <row r="15" spans="1:6" ht="21.75" customHeight="1" x14ac:dyDescent="0.2">
      <c r="A15" s="2" t="s">
        <v>300</v>
      </c>
      <c r="B15" s="166">
        <v>2019</v>
      </c>
      <c r="C15" s="168"/>
      <c r="D15" s="2"/>
      <c r="E15" s="2"/>
      <c r="F15" s="2"/>
    </row>
    <row r="16" spans="1:6" ht="21.75" customHeight="1" x14ac:dyDescent="0.2">
      <c r="A16" s="2"/>
      <c r="B16" s="2"/>
      <c r="C16" s="2"/>
      <c r="D16" s="2"/>
      <c r="E16" s="2"/>
      <c r="F16" s="2"/>
    </row>
    <row r="17" spans="1:6" ht="21.75" customHeight="1" x14ac:dyDescent="0.2">
      <c r="A17" s="2"/>
      <c r="B17" s="169"/>
      <c r="C17" s="169"/>
      <c r="D17" s="2"/>
      <c r="E17" s="2"/>
      <c r="F17" s="2"/>
    </row>
    <row r="18" spans="1:6" ht="21.75" customHeight="1" x14ac:dyDescent="0.2">
      <c r="A18" s="2" t="s">
        <v>291</v>
      </c>
      <c r="B18" s="7">
        <f>COUNTIF(Person!A12:A411,"Fehler")+COUNTIF(Person!A12:A411,"Unvollständig")+COUNTIF(Person!A12:A411,"Nicht benutzt")+COUNTIF(Tätigkeit!A12:A611,"Fehler")+COUNTIF(Tätigkeit!A12:A611,"Unvollständig")</f>
        <v>0</v>
      </c>
      <c r="C18" s="162" t="str">
        <f>IF(B18=0,"Datei bereit für den Export","Achtung Fehler !")</f>
        <v>Datei bereit für den Export</v>
      </c>
      <c r="D18" s="162"/>
      <c r="E18" s="162"/>
      <c r="F18" s="162"/>
    </row>
    <row r="22" spans="1:6" ht="15.75" x14ac:dyDescent="0.25">
      <c r="A22" s="123" t="s">
        <v>311</v>
      </c>
    </row>
    <row r="23" spans="1:6" ht="15" x14ac:dyDescent="0.2">
      <c r="A23" s="122" t="s">
        <v>301</v>
      </c>
      <c r="B23" s="122">
        <f>SUM(Person!U12:U411)</f>
        <v>0</v>
      </c>
    </row>
    <row r="24" spans="1:6" ht="15" x14ac:dyDescent="0.2">
      <c r="A24" s="122" t="s">
        <v>302</v>
      </c>
      <c r="B24" s="122">
        <f>SUM(Tätigkeit!AK12:AK611)</f>
        <v>0</v>
      </c>
    </row>
    <row r="25" spans="1:6" ht="15" x14ac:dyDescent="0.2">
      <c r="A25" s="122"/>
      <c r="B25" s="127"/>
    </row>
  </sheetData>
  <sheetProtection sheet="1" objects="1" scenarios="1"/>
  <mergeCells count="5">
    <mergeCell ref="C18:F18"/>
    <mergeCell ref="B11:D11"/>
    <mergeCell ref="B13:D13"/>
    <mergeCell ref="B15:C15"/>
    <mergeCell ref="B17:C17"/>
  </mergeCells>
  <phoneticPr fontId="1" type="noConversion"/>
  <conditionalFormatting sqref="C18:F18">
    <cfRule type="expression" dxfId="66" priority="1" stopIfTrue="1">
      <formula>(B18=0)</formula>
    </cfRule>
    <cfRule type="expression" dxfId="65" priority="2" stopIfTrue="1">
      <formula>(B18&gt;0)</formula>
    </cfRule>
  </conditionalFormatting>
  <conditionalFormatting sqref="B18">
    <cfRule type="expression" dxfId="64" priority="3" stopIfTrue="1">
      <formula>(B18=0)</formula>
    </cfRule>
    <cfRule type="expression" dxfId="63" priority="4" stopIfTrue="1">
      <formula>(B18&gt;0)</formula>
    </cfRule>
  </conditionalFormatting>
  <dataValidations count="3">
    <dataValidation type="whole" allowBlank="1" showInputMessage="1" showErrorMessage="1" error="Ungültiger Wert" sqref="B15:C15">
      <formula1>1900</formula1>
      <formula2>2100</formula2>
    </dataValidation>
    <dataValidation type="textLength" allowBlank="1" showInputMessage="1" showErrorMessage="1" error="Das Format des Wertes ist nicht korrekt." sqref="B13:D13">
      <formula1>0</formula1>
      <formula2>20</formula2>
    </dataValidation>
    <dataValidation type="list" allowBlank="1" showInputMessage="1" showErrorMessage="1" sqref="B11:D11">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RowHeight="12.75" x14ac:dyDescent="0.2"/>
  <cols>
    <col min="1" max="1" width="14.28515625" style="59" customWidth="1"/>
    <col min="2" max="2" width="18" style="60" customWidth="1"/>
    <col min="3" max="3" width="15.85546875" style="60" customWidth="1"/>
    <col min="4" max="4" width="13.28515625" style="60" customWidth="1"/>
    <col min="5" max="5" width="14.28515625" style="59" customWidth="1"/>
    <col min="6" max="6" width="7.140625" style="60" customWidth="1"/>
    <col min="7" max="7" width="15.42578125" style="59" customWidth="1"/>
    <col min="8" max="8" width="26.85546875" style="60" customWidth="1"/>
    <col min="9" max="9" width="16" style="59" customWidth="1"/>
    <col min="10" max="10" width="14.28515625" style="59" hidden="1" customWidth="1"/>
    <col min="11" max="17" width="11.42578125" style="59" hidden="1" customWidth="1"/>
    <col min="18" max="19" width="11.28515625" style="59" hidden="1" customWidth="1"/>
    <col min="20" max="20" width="11.42578125" style="59" hidden="1" customWidth="1"/>
    <col min="21" max="21" width="11.42578125" style="75" hidden="1" customWidth="1"/>
    <col min="22" max="16384" width="11.42578125" style="59"/>
  </cols>
  <sheetData>
    <row r="9" spans="1:21" ht="15.75" x14ac:dyDescent="0.25">
      <c r="A9" s="61" t="s">
        <v>20</v>
      </c>
    </row>
    <row r="11" spans="1:21" ht="25.5" x14ac:dyDescent="0.2">
      <c r="A11" s="52" t="s">
        <v>32</v>
      </c>
      <c r="B11" s="43" t="s">
        <v>296</v>
      </c>
      <c r="C11" s="132" t="s">
        <v>309</v>
      </c>
      <c r="D11" s="57" t="s">
        <v>33</v>
      </c>
      <c r="E11" s="51" t="s">
        <v>292</v>
      </c>
      <c r="F11" s="44" t="s">
        <v>35</v>
      </c>
      <c r="G11" s="51" t="s">
        <v>36</v>
      </c>
      <c r="H11" s="58" t="s">
        <v>37</v>
      </c>
      <c r="I11" s="119" t="s">
        <v>18</v>
      </c>
      <c r="J11" s="48" t="s">
        <v>34</v>
      </c>
      <c r="K11" s="50" t="s">
        <v>272</v>
      </c>
      <c r="L11" s="54" t="s">
        <v>273</v>
      </c>
      <c r="M11" s="50" t="s">
        <v>274</v>
      </c>
      <c r="N11" s="50" t="s">
        <v>308</v>
      </c>
      <c r="O11" s="50" t="s">
        <v>275</v>
      </c>
      <c r="P11" s="55" t="s">
        <v>276</v>
      </c>
      <c r="Q11" s="50" t="s">
        <v>285</v>
      </c>
      <c r="R11" s="128" t="s">
        <v>286</v>
      </c>
      <c r="S11" s="128" t="s">
        <v>297</v>
      </c>
      <c r="T11" s="56" t="s">
        <v>290</v>
      </c>
      <c r="U11" s="120" t="s">
        <v>298</v>
      </c>
    </row>
    <row r="12" spans="1:21" x14ac:dyDescent="0.2">
      <c r="A12" s="53" t="str">
        <f>IF(ISBLANK(D12),"",IF(COUNTA(D12:I12)&lt;&gt;6,"Unvollständig",IF(OR(COUNTIF(K12:S12,FALSE)&gt;0,COUNTIF(K12:S12,#N/A)&gt;0),"Fehler",IF(NOT(R12),"Achtung",IF(NOT(T12),"Nicht verwendet","OK")))))</f>
        <v/>
      </c>
      <c r="B12" s="66"/>
      <c r="C12" s="66"/>
      <c r="D12" s="130"/>
      <c r="E12" s="67"/>
      <c r="F12" s="70"/>
      <c r="G12" s="68"/>
      <c r="H12" s="130"/>
      <c r="I12" s="71"/>
      <c r="J12" s="62" t="str">
        <f>IF(ISBLANK(E12),"-",TRIM(CONCATENATE(E12," ",B12," ",C12)))</f>
        <v>-</v>
      </c>
      <c r="K12" s="26" t="str">
        <f>IF(D12="CH.AHV",IF(LEN(E12)=13,IF((MID(E12,13,1)+1-1)=MOD(10-(MID(E12,1,1)+3*MID(E12,2,1)+MID(E12,3,1)+3*MID(E12,4,1)+MID(E12,5,1)+3*MID(E12,6,1)+MID(E12,7,1)+3*MID(E12,8,1)+MID(E12,9,1)+3*MID(E12,10,1)+MID(E12,11,1)+3*MID(E12,12,1)),10),TRUE,FALSE),FALSE),"")</f>
        <v/>
      </c>
      <c r="L12" s="26" t="str">
        <f>IF(OR(ISBLANK(E12)),"",NOT(COUNTIF($E$12:$E$411,$E12)&gt;1))</f>
        <v/>
      </c>
      <c r="M12" s="26" t="str">
        <f t="shared" ref="M12:M43" si="0">IF(ISBLANK(D12),"",IF(OR(ISNA(MATCH(D12,codecatidpers,0)),D12="-"),FALSE,TRUE))</f>
        <v/>
      </c>
      <c r="N12" s="26" t="str">
        <f>IF(ISBLANK(G12),"",IF(AND(G12 &gt; DATE(1925,1,1),G12 &lt; DATE(2100,1,1)),TRUE,FALSE))</f>
        <v/>
      </c>
      <c r="O12" s="26" t="str">
        <f t="shared" ref="O12:O43" si="1">IF(ISBLANK(F12),"",IF(OR(ISNA(MATCH(F12,libsex,0)),F12="-"),FALSE,TRUE))</f>
        <v/>
      </c>
      <c r="P12" s="63" t="str">
        <f t="shared" ref="P12:P43" si="2">IF(ISBLANK(H12),"",IF(OR(ISNA(MATCH(H12,libnat,0)),H12="-"),FALSE,TRUE))</f>
        <v/>
      </c>
      <c r="Q12" s="26" t="str">
        <f>IF(ISBLANK(I12),"",IF(AND(I12&gt;=0,I12&lt;=47),TRUE,FALSE))</f>
        <v/>
      </c>
      <c r="R12" s="64" t="str">
        <f>IF(OR(ISBLANK(Lieferung!$B$15),N12&lt;&gt;TRUE),"",IF(AND((Lieferung!$B$15-YEAR(G12))&gt;=20,(Lieferung!$B$15-YEAR(G12))&lt;=67),TRUE,FALSE))</f>
        <v/>
      </c>
      <c r="S12" s="64" t="str">
        <f>IF(OR(Q12&lt;&gt;TRUE,R12&lt;&gt;TRUE),"",IF((Lieferung!$B$15-YEAR(G12)-19)&gt;=I12,TRUE,FALSE))</f>
        <v/>
      </c>
      <c r="T12" s="26" t="str">
        <f>IF(ISBLANK(E12),"",IF(COUNTIF(Tätigkeit!$N$12:$N$611,J12)&gt;0,TRUE,FALSE))</f>
        <v/>
      </c>
      <c r="U12" s="72" t="str">
        <f>IF(A12="","",IF(A12&lt;&gt;"Nicht verwendet",1,0))</f>
        <v/>
      </c>
    </row>
    <row r="13" spans="1:21" x14ac:dyDescent="0.2">
      <c r="A13" s="129" t="str">
        <f>IF(ISBLANK(D13),"",IF(COUNTA(D13:I13)&lt;&gt;6,"Unvollständig",IF(OR(COUNTIF(K13:S13,FALSE)&gt;0,COUNTIF(K13:S13,#N/A)&gt;0),"Fehler",IF(NOT(R13),"Achtung",IF(NOT(T13),"Nicht benutzt","OK")))))</f>
        <v/>
      </c>
      <c r="B13" s="69"/>
      <c r="C13" s="69"/>
      <c r="D13" s="70"/>
      <c r="E13" s="67"/>
      <c r="F13" s="70"/>
      <c r="G13" s="68"/>
      <c r="H13" s="70"/>
      <c r="I13" s="71"/>
      <c r="J13" s="65" t="str">
        <f t="shared" ref="J13:J76" si="3">IF(ISBLANK(E13),"-",TRIM(CONCATENATE(E13," ",B13," ",C13)))</f>
        <v>-</v>
      </c>
      <c r="K13" s="26" t="str">
        <f t="shared" ref="K13:K76" si="4">IF(D13="CH.AHV",IF(LEN(E13)=13,IF((MID(E13,13,1)+1-1)=MOD(10-(MID(E13,1,1)+3*MID(E13,2,1)+MID(E13,3,1)+3*MID(E13,4,1)+MID(E13,5,1)+3*MID(E13,6,1)+MID(E13,7,1)+3*MID(E13,8,1)+MID(E13,9,1)+3*MID(E13,10,1)+MID(E13,11,1)+3*MID(E13,12,1)),10),TRUE,FALSE),FALSE),"")</f>
        <v/>
      </c>
      <c r="L13" s="26" t="str">
        <f t="shared" ref="L13:L76" si="5">IF(OR(ISBLANK(E13)),"",NOT(COUNTIF($E$12:$E$411,$E13)&gt;1))</f>
        <v/>
      </c>
      <c r="M13" s="26" t="str">
        <f t="shared" si="0"/>
        <v/>
      </c>
      <c r="N13" s="26" t="str">
        <f t="shared" ref="N13:N76" si="6">IF(ISBLANK(G13),"",IF(AND(G13 &gt; DATE(1925,1,1),G13 &lt; DATE(2100,1,1)),TRUE,FALSE))</f>
        <v/>
      </c>
      <c r="O13" s="26" t="str">
        <f t="shared" si="1"/>
        <v/>
      </c>
      <c r="P13" s="26" t="str">
        <f t="shared" si="2"/>
        <v/>
      </c>
      <c r="Q13" s="26" t="str">
        <f t="shared" ref="Q13:Q76" si="7">IF(ISBLANK(I13),"",IF(AND(I13&gt;=0,I13&lt;=47),TRUE,FALSE))</f>
        <v/>
      </c>
      <c r="R13" s="64" t="str">
        <f>IF(OR(ISBLANK(Lieferung!$B$15),N13&lt;&gt;TRUE),"",IF(AND((Lieferung!$B$15-YEAR(G13))&gt;=20,(Lieferung!$B$15-YEAR(G13))&lt;=67),TRUE,FALSE))</f>
        <v/>
      </c>
      <c r="S13" s="64" t="str">
        <f>IF(OR(Q13&lt;&gt;TRUE,R13&lt;&gt;TRUE),"",IF((Lieferung!$B$15-YEAR(G13)-19)&gt;=I13,TRUE,FALSE))</f>
        <v/>
      </c>
      <c r="T13" s="26" t="str">
        <f>IF(ISBLANK(E13),"",IF(COUNTIF(Tätigkeit!$N$12:$N$611,J13)&gt;0,TRUE,FALSE))</f>
        <v/>
      </c>
      <c r="U13" s="72" t="str">
        <f t="shared" ref="U13:U76" si="8">IF(A13="","",IF(A13&lt;&gt;"Nicht verwendet",1,0))</f>
        <v/>
      </c>
    </row>
    <row r="14" spans="1:21" x14ac:dyDescent="0.2">
      <c r="A14" s="129" t="str">
        <f>IF(ISBLANK(D14),"",IF(COUNTA(D14:I14)&lt;&gt;6,"Unvollständig",IF(OR(COUNTIF(K14:S14,FALSE)&gt;0,COUNTIF(K14:S14,#N/A)&gt;0),"Fehler",IF(NOT(R14),"Achtung",IF(NOT(T14),"Nicht benutzt","OK")))))</f>
        <v/>
      </c>
      <c r="B14" s="69"/>
      <c r="C14" s="69"/>
      <c r="D14" s="70"/>
      <c r="E14" s="67"/>
      <c r="F14" s="70"/>
      <c r="G14" s="68"/>
      <c r="H14" s="70"/>
      <c r="I14" s="71"/>
      <c r="J14" s="65" t="str">
        <f t="shared" si="3"/>
        <v>-</v>
      </c>
      <c r="K14" s="26" t="str">
        <f t="shared" si="4"/>
        <v/>
      </c>
      <c r="L14" s="26" t="str">
        <f t="shared" si="5"/>
        <v/>
      </c>
      <c r="M14" s="26" t="str">
        <f t="shared" si="0"/>
        <v/>
      </c>
      <c r="N14" s="26" t="str">
        <f t="shared" si="6"/>
        <v/>
      </c>
      <c r="O14" s="26" t="str">
        <f t="shared" si="1"/>
        <v/>
      </c>
      <c r="P14" s="26" t="str">
        <f t="shared" si="2"/>
        <v/>
      </c>
      <c r="Q14" s="26" t="str">
        <f t="shared" si="7"/>
        <v/>
      </c>
      <c r="R14" s="64" t="str">
        <f>IF(OR(ISBLANK(Lieferung!$B$15),N14&lt;&gt;TRUE),"",IF(AND((Lieferung!$B$15-YEAR(G14))&gt;=20,(Lieferung!$B$15-YEAR(G14))&lt;=67),TRUE,FALSE))</f>
        <v/>
      </c>
      <c r="S14" s="64" t="str">
        <f>IF(OR(Q14&lt;&gt;TRUE,R14&lt;&gt;TRUE),"",IF((Lieferung!$B$15-YEAR(G14)-19)&gt;=I14,TRUE,FALSE))</f>
        <v/>
      </c>
      <c r="T14" s="26" t="str">
        <f>IF(ISBLANK(E14),"",IF(COUNTIF(Tätigkeit!$N$12:$N$611,J14)&gt;0,TRUE,FALSE))</f>
        <v/>
      </c>
      <c r="U14" s="72" t="str">
        <f t="shared" si="8"/>
        <v/>
      </c>
    </row>
    <row r="15" spans="1:21" x14ac:dyDescent="0.2">
      <c r="A15" s="129" t="str">
        <f t="shared" ref="A15:A76" si="9">IF(ISBLANK(D15),"",IF(COUNTA(D15:I15)&lt;&gt;6,"Unvollständig",IF(OR(COUNTIF(K15:S15,FALSE)&gt;0,COUNTIF(K15:S15,#N/A)&gt;0),"Fehler",IF(NOT(R15),"Achtung",IF(NOT(T15),"Nicht benutzt","OK")))))</f>
        <v/>
      </c>
      <c r="B15" s="69"/>
      <c r="C15" s="69"/>
      <c r="D15" s="70"/>
      <c r="E15" s="67"/>
      <c r="F15" s="70"/>
      <c r="G15" s="68"/>
      <c r="H15" s="70"/>
      <c r="I15" s="71"/>
      <c r="J15" s="65" t="str">
        <f t="shared" si="3"/>
        <v>-</v>
      </c>
      <c r="K15" s="26" t="str">
        <f t="shared" si="4"/>
        <v/>
      </c>
      <c r="L15" s="26" t="str">
        <f t="shared" si="5"/>
        <v/>
      </c>
      <c r="M15" s="26" t="str">
        <f t="shared" si="0"/>
        <v/>
      </c>
      <c r="N15" s="26" t="str">
        <f t="shared" si="6"/>
        <v/>
      </c>
      <c r="O15" s="26" t="str">
        <f t="shared" si="1"/>
        <v/>
      </c>
      <c r="P15" s="26" t="str">
        <f t="shared" si="2"/>
        <v/>
      </c>
      <c r="Q15" s="26" t="str">
        <f t="shared" si="7"/>
        <v/>
      </c>
      <c r="R15" s="64" t="str">
        <f>IF(OR(ISBLANK(Lieferung!$B$15),N15&lt;&gt;TRUE),"",IF(AND((Lieferung!$B$15-YEAR(G15))&gt;=20,(Lieferung!$B$15-YEAR(G15))&lt;=67),TRUE,FALSE))</f>
        <v/>
      </c>
      <c r="S15" s="64" t="str">
        <f>IF(OR(Q15&lt;&gt;TRUE,R15&lt;&gt;TRUE),"",IF((Lieferung!$B$15-YEAR(G15)-19)&gt;=I15,TRUE,FALSE))</f>
        <v/>
      </c>
      <c r="T15" s="26" t="str">
        <f>IF(ISBLANK(E15),"",IF(COUNTIF(Tätigkeit!$N$12:$N$611,J15)&gt;0,TRUE,FALSE))</f>
        <v/>
      </c>
      <c r="U15" s="72" t="str">
        <f t="shared" si="8"/>
        <v/>
      </c>
    </row>
    <row r="16" spans="1:21" x14ac:dyDescent="0.2">
      <c r="A16" s="129" t="str">
        <f t="shared" si="9"/>
        <v/>
      </c>
      <c r="B16" s="69"/>
      <c r="C16" s="69"/>
      <c r="D16" s="70"/>
      <c r="E16" s="67"/>
      <c r="F16" s="70"/>
      <c r="G16" s="68"/>
      <c r="H16" s="70"/>
      <c r="I16" s="71"/>
      <c r="J16" s="65" t="str">
        <f t="shared" si="3"/>
        <v>-</v>
      </c>
      <c r="K16" s="26" t="str">
        <f t="shared" si="4"/>
        <v/>
      </c>
      <c r="L16" s="26" t="str">
        <f t="shared" si="5"/>
        <v/>
      </c>
      <c r="M16" s="26" t="str">
        <f t="shared" si="0"/>
        <v/>
      </c>
      <c r="N16" s="26" t="str">
        <f t="shared" si="6"/>
        <v/>
      </c>
      <c r="O16" s="26" t="str">
        <f t="shared" si="1"/>
        <v/>
      </c>
      <c r="P16" s="26" t="str">
        <f t="shared" si="2"/>
        <v/>
      </c>
      <c r="Q16" s="26" t="str">
        <f t="shared" si="7"/>
        <v/>
      </c>
      <c r="R16" s="64" t="str">
        <f>IF(OR(ISBLANK(Lieferung!$B$15),N16&lt;&gt;TRUE),"",IF(AND((Lieferung!$B$15-YEAR(G16))&gt;=20,(Lieferung!$B$15-YEAR(G16))&lt;=67),TRUE,FALSE))</f>
        <v/>
      </c>
      <c r="S16" s="64" t="str">
        <f>IF(OR(Q16&lt;&gt;TRUE,R16&lt;&gt;TRUE),"",IF((Lieferung!$B$15-YEAR(G16)-19)&gt;=I16,TRUE,FALSE))</f>
        <v/>
      </c>
      <c r="T16" s="26" t="str">
        <f>IF(ISBLANK(E16),"",IF(COUNTIF(Tätigkeit!$N$12:$N$611,J16)&gt;0,TRUE,FALSE))</f>
        <v/>
      </c>
      <c r="U16" s="72" t="str">
        <f t="shared" si="8"/>
        <v/>
      </c>
    </row>
    <row r="17" spans="1:21" x14ac:dyDescent="0.2">
      <c r="A17" s="129" t="str">
        <f t="shared" si="9"/>
        <v/>
      </c>
      <c r="B17" s="69"/>
      <c r="C17" s="69"/>
      <c r="D17" s="70"/>
      <c r="E17" s="67"/>
      <c r="F17" s="70"/>
      <c r="G17" s="68"/>
      <c r="H17" s="70"/>
      <c r="I17" s="71"/>
      <c r="J17" s="65" t="str">
        <f t="shared" si="3"/>
        <v>-</v>
      </c>
      <c r="K17" s="26" t="str">
        <f t="shared" si="4"/>
        <v/>
      </c>
      <c r="L17" s="26" t="str">
        <f t="shared" si="5"/>
        <v/>
      </c>
      <c r="M17" s="26" t="str">
        <f t="shared" si="0"/>
        <v/>
      </c>
      <c r="N17" s="26" t="str">
        <f t="shared" si="6"/>
        <v/>
      </c>
      <c r="O17" s="26" t="str">
        <f t="shared" si="1"/>
        <v/>
      </c>
      <c r="P17" s="26" t="str">
        <f t="shared" si="2"/>
        <v/>
      </c>
      <c r="Q17" s="26" t="str">
        <f t="shared" si="7"/>
        <v/>
      </c>
      <c r="R17" s="64" t="str">
        <f>IF(OR(ISBLANK(Lieferung!$B$15),N17&lt;&gt;TRUE),"",IF(AND((Lieferung!$B$15-YEAR(G17))&gt;=20,(Lieferung!$B$15-YEAR(G17))&lt;=67),TRUE,FALSE))</f>
        <v/>
      </c>
      <c r="S17" s="64" t="str">
        <f>IF(OR(Q17&lt;&gt;TRUE,R17&lt;&gt;TRUE),"",IF((Lieferung!$B$15-YEAR(G17)-19)&gt;=I17,TRUE,FALSE))</f>
        <v/>
      </c>
      <c r="T17" s="26" t="str">
        <f>IF(ISBLANK(E17),"",IF(COUNTIF(Tätigkeit!$N$12:$N$611,J17)&gt;0,TRUE,FALSE))</f>
        <v/>
      </c>
      <c r="U17" s="72" t="str">
        <f t="shared" si="8"/>
        <v/>
      </c>
    </row>
    <row r="18" spans="1:21" x14ac:dyDescent="0.2">
      <c r="A18" s="129" t="str">
        <f t="shared" si="9"/>
        <v/>
      </c>
      <c r="B18" s="69"/>
      <c r="C18" s="69"/>
      <c r="D18" s="70"/>
      <c r="E18" s="67"/>
      <c r="F18" s="70"/>
      <c r="G18" s="68"/>
      <c r="H18" s="70"/>
      <c r="I18" s="71"/>
      <c r="J18" s="65" t="str">
        <f t="shared" si="3"/>
        <v>-</v>
      </c>
      <c r="K18" s="26" t="str">
        <f t="shared" si="4"/>
        <v/>
      </c>
      <c r="L18" s="26" t="str">
        <f t="shared" si="5"/>
        <v/>
      </c>
      <c r="M18" s="26" t="str">
        <f t="shared" si="0"/>
        <v/>
      </c>
      <c r="N18" s="26" t="str">
        <f t="shared" si="6"/>
        <v/>
      </c>
      <c r="O18" s="26" t="str">
        <f t="shared" si="1"/>
        <v/>
      </c>
      <c r="P18" s="26" t="str">
        <f t="shared" si="2"/>
        <v/>
      </c>
      <c r="Q18" s="26" t="str">
        <f t="shared" si="7"/>
        <v/>
      </c>
      <c r="R18" s="64" t="str">
        <f>IF(OR(ISBLANK(Lieferung!$B$15),N18&lt;&gt;TRUE),"",IF(AND((Lieferung!$B$15-YEAR(G18))&gt;=20,(Lieferung!$B$15-YEAR(G18))&lt;=67),TRUE,FALSE))</f>
        <v/>
      </c>
      <c r="S18" s="64" t="str">
        <f>IF(OR(Q18&lt;&gt;TRUE,R18&lt;&gt;TRUE),"",IF((Lieferung!$B$15-YEAR(G18)-19)&gt;=I18,TRUE,FALSE))</f>
        <v/>
      </c>
      <c r="T18" s="26" t="str">
        <f>IF(ISBLANK(E18),"",IF(COUNTIF(Tätigkeit!$N$12:$N$611,J18)&gt;0,TRUE,FALSE))</f>
        <v/>
      </c>
      <c r="U18" s="72" t="str">
        <f t="shared" si="8"/>
        <v/>
      </c>
    </row>
    <row r="19" spans="1:21" x14ac:dyDescent="0.2">
      <c r="A19" s="129" t="str">
        <f t="shared" si="9"/>
        <v/>
      </c>
      <c r="B19" s="69"/>
      <c r="C19" s="69"/>
      <c r="D19" s="70"/>
      <c r="E19" s="67"/>
      <c r="F19" s="70"/>
      <c r="G19" s="68"/>
      <c r="H19" s="70"/>
      <c r="I19" s="71"/>
      <c r="J19" s="65" t="str">
        <f t="shared" si="3"/>
        <v>-</v>
      </c>
      <c r="K19" s="26" t="str">
        <f t="shared" si="4"/>
        <v/>
      </c>
      <c r="L19" s="26" t="str">
        <f t="shared" si="5"/>
        <v/>
      </c>
      <c r="M19" s="26" t="str">
        <f t="shared" si="0"/>
        <v/>
      </c>
      <c r="N19" s="26" t="str">
        <f t="shared" si="6"/>
        <v/>
      </c>
      <c r="O19" s="26" t="str">
        <f t="shared" si="1"/>
        <v/>
      </c>
      <c r="P19" s="26" t="str">
        <f t="shared" si="2"/>
        <v/>
      </c>
      <c r="Q19" s="26" t="str">
        <f t="shared" si="7"/>
        <v/>
      </c>
      <c r="R19" s="64" t="str">
        <f>IF(OR(ISBLANK(Lieferung!$B$15),N19&lt;&gt;TRUE),"",IF(AND((Lieferung!$B$15-YEAR(G19))&gt;=20,(Lieferung!$B$15-YEAR(G19))&lt;=67),TRUE,FALSE))</f>
        <v/>
      </c>
      <c r="S19" s="64" t="str">
        <f>IF(OR(Q19&lt;&gt;TRUE,R19&lt;&gt;TRUE),"",IF((Lieferung!$B$15-YEAR(G19)-19)&gt;=I19,TRUE,FALSE))</f>
        <v/>
      </c>
      <c r="T19" s="26" t="str">
        <f>IF(ISBLANK(E19),"",IF(COUNTIF(Tätigkeit!$N$12:$N$611,J19)&gt;0,TRUE,FALSE))</f>
        <v/>
      </c>
      <c r="U19" s="72" t="str">
        <f t="shared" si="8"/>
        <v/>
      </c>
    </row>
    <row r="20" spans="1:21" x14ac:dyDescent="0.2">
      <c r="A20" s="129" t="str">
        <f t="shared" si="9"/>
        <v/>
      </c>
      <c r="B20" s="69"/>
      <c r="C20" s="69"/>
      <c r="D20" s="70"/>
      <c r="E20" s="67"/>
      <c r="F20" s="70"/>
      <c r="G20" s="68"/>
      <c r="H20" s="70"/>
      <c r="I20" s="71"/>
      <c r="J20" s="65" t="str">
        <f t="shared" si="3"/>
        <v>-</v>
      </c>
      <c r="K20" s="26" t="str">
        <f t="shared" si="4"/>
        <v/>
      </c>
      <c r="L20" s="26" t="str">
        <f t="shared" si="5"/>
        <v/>
      </c>
      <c r="M20" s="26" t="str">
        <f t="shared" si="0"/>
        <v/>
      </c>
      <c r="N20" s="26" t="str">
        <f t="shared" si="6"/>
        <v/>
      </c>
      <c r="O20" s="26" t="str">
        <f t="shared" si="1"/>
        <v/>
      </c>
      <c r="P20" s="26" t="str">
        <f t="shared" si="2"/>
        <v/>
      </c>
      <c r="Q20" s="26" t="str">
        <f t="shared" si="7"/>
        <v/>
      </c>
      <c r="R20" s="64" t="str">
        <f>IF(OR(ISBLANK(Lieferung!$B$15),N20&lt;&gt;TRUE),"",IF(AND((Lieferung!$B$15-YEAR(G20))&gt;=20,(Lieferung!$B$15-YEAR(G20))&lt;=67),TRUE,FALSE))</f>
        <v/>
      </c>
      <c r="S20" s="64" t="str">
        <f>IF(OR(Q20&lt;&gt;TRUE,R20&lt;&gt;TRUE),"",IF((Lieferung!$B$15-YEAR(G20)-19)&gt;=I20,TRUE,FALSE))</f>
        <v/>
      </c>
      <c r="T20" s="26" t="str">
        <f>IF(ISBLANK(E20),"",IF(COUNTIF(Tätigkeit!$N$12:$N$611,J20)&gt;0,TRUE,FALSE))</f>
        <v/>
      </c>
      <c r="U20" s="72" t="str">
        <f t="shared" si="8"/>
        <v/>
      </c>
    </row>
    <row r="21" spans="1:21" x14ac:dyDescent="0.2">
      <c r="A21" s="129" t="str">
        <f t="shared" si="9"/>
        <v/>
      </c>
      <c r="B21" s="69"/>
      <c r="C21" s="69"/>
      <c r="D21" s="70"/>
      <c r="E21" s="67"/>
      <c r="F21" s="70"/>
      <c r="G21" s="68"/>
      <c r="H21" s="70"/>
      <c r="I21" s="71"/>
      <c r="J21" s="65" t="str">
        <f t="shared" si="3"/>
        <v>-</v>
      </c>
      <c r="K21" s="26" t="str">
        <f t="shared" si="4"/>
        <v/>
      </c>
      <c r="L21" s="26" t="str">
        <f t="shared" si="5"/>
        <v/>
      </c>
      <c r="M21" s="26" t="str">
        <f t="shared" si="0"/>
        <v/>
      </c>
      <c r="N21" s="26" t="str">
        <f t="shared" si="6"/>
        <v/>
      </c>
      <c r="O21" s="26" t="str">
        <f t="shared" si="1"/>
        <v/>
      </c>
      <c r="P21" s="26" t="str">
        <f t="shared" si="2"/>
        <v/>
      </c>
      <c r="Q21" s="26" t="str">
        <f t="shared" si="7"/>
        <v/>
      </c>
      <c r="R21" s="64" t="str">
        <f>IF(OR(ISBLANK(Lieferung!$B$15),N21&lt;&gt;TRUE),"",IF(AND((Lieferung!$B$15-YEAR(G21))&gt;=20,(Lieferung!$B$15-YEAR(G21))&lt;=67),TRUE,FALSE))</f>
        <v/>
      </c>
      <c r="S21" s="64" t="str">
        <f>IF(OR(Q21&lt;&gt;TRUE,R21&lt;&gt;TRUE),"",IF((Lieferung!$B$15-YEAR(G21)-19)&gt;=I21,TRUE,FALSE))</f>
        <v/>
      </c>
      <c r="T21" s="26" t="str">
        <f>IF(ISBLANK(E21),"",IF(COUNTIF(Tätigkeit!$N$12:$N$611,J21)&gt;0,TRUE,FALSE))</f>
        <v/>
      </c>
      <c r="U21" s="72" t="str">
        <f t="shared" si="8"/>
        <v/>
      </c>
    </row>
    <row r="22" spans="1:21" x14ac:dyDescent="0.2">
      <c r="A22" s="129" t="str">
        <f t="shared" si="9"/>
        <v/>
      </c>
      <c r="B22" s="69"/>
      <c r="C22" s="69"/>
      <c r="D22" s="70"/>
      <c r="E22" s="67"/>
      <c r="F22" s="70"/>
      <c r="G22" s="68"/>
      <c r="H22" s="70"/>
      <c r="I22" s="71"/>
      <c r="J22" s="65" t="str">
        <f t="shared" si="3"/>
        <v>-</v>
      </c>
      <c r="K22" s="26" t="str">
        <f t="shared" si="4"/>
        <v/>
      </c>
      <c r="L22" s="26" t="str">
        <f t="shared" si="5"/>
        <v/>
      </c>
      <c r="M22" s="26" t="str">
        <f t="shared" si="0"/>
        <v/>
      </c>
      <c r="N22" s="26" t="str">
        <f t="shared" si="6"/>
        <v/>
      </c>
      <c r="O22" s="26" t="str">
        <f t="shared" si="1"/>
        <v/>
      </c>
      <c r="P22" s="26" t="str">
        <f t="shared" si="2"/>
        <v/>
      </c>
      <c r="Q22" s="26" t="str">
        <f t="shared" si="7"/>
        <v/>
      </c>
      <c r="R22" s="64" t="str">
        <f>IF(OR(ISBLANK(Lieferung!$B$15),N22&lt;&gt;TRUE),"",IF(AND((Lieferung!$B$15-YEAR(G22))&gt;=20,(Lieferung!$B$15-YEAR(G22))&lt;=67),TRUE,FALSE))</f>
        <v/>
      </c>
      <c r="S22" s="64" t="str">
        <f>IF(OR(Q22&lt;&gt;TRUE,R22&lt;&gt;TRUE),"",IF((Lieferung!$B$15-YEAR(G22)-19)&gt;=I22,TRUE,FALSE))</f>
        <v/>
      </c>
      <c r="T22" s="26" t="str">
        <f>IF(ISBLANK(E22),"",IF(COUNTIF(Tätigkeit!$N$12:$N$611,J22)&gt;0,TRUE,FALSE))</f>
        <v/>
      </c>
      <c r="U22" s="72" t="str">
        <f t="shared" si="8"/>
        <v/>
      </c>
    </row>
    <row r="23" spans="1:21" x14ac:dyDescent="0.2">
      <c r="A23" s="129" t="str">
        <f t="shared" si="9"/>
        <v/>
      </c>
      <c r="B23" s="69"/>
      <c r="C23" s="69"/>
      <c r="D23" s="70"/>
      <c r="E23" s="67"/>
      <c r="F23" s="70"/>
      <c r="G23" s="68"/>
      <c r="H23" s="70"/>
      <c r="I23" s="71"/>
      <c r="J23" s="65" t="str">
        <f t="shared" si="3"/>
        <v>-</v>
      </c>
      <c r="K23" s="26" t="str">
        <f t="shared" si="4"/>
        <v/>
      </c>
      <c r="L23" s="26" t="str">
        <f t="shared" si="5"/>
        <v/>
      </c>
      <c r="M23" s="26" t="str">
        <f t="shared" si="0"/>
        <v/>
      </c>
      <c r="N23" s="26" t="str">
        <f t="shared" si="6"/>
        <v/>
      </c>
      <c r="O23" s="26" t="str">
        <f t="shared" si="1"/>
        <v/>
      </c>
      <c r="P23" s="26" t="str">
        <f t="shared" si="2"/>
        <v/>
      </c>
      <c r="Q23" s="26" t="str">
        <f t="shared" si="7"/>
        <v/>
      </c>
      <c r="R23" s="64" t="str">
        <f>IF(OR(ISBLANK(Lieferung!$B$15),N23&lt;&gt;TRUE),"",IF(AND((Lieferung!$B$15-YEAR(G23))&gt;=20,(Lieferung!$B$15-YEAR(G23))&lt;=67),TRUE,FALSE))</f>
        <v/>
      </c>
      <c r="S23" s="64" t="str">
        <f>IF(OR(Q23&lt;&gt;TRUE,R23&lt;&gt;TRUE),"",IF((Lieferung!$B$15-YEAR(G23)-19)&gt;=I23,TRUE,FALSE))</f>
        <v/>
      </c>
      <c r="T23" s="26" t="str">
        <f>IF(ISBLANK(E23),"",IF(COUNTIF(Tätigkeit!$N$12:$N$611,J23)&gt;0,TRUE,FALSE))</f>
        <v/>
      </c>
      <c r="U23" s="72" t="str">
        <f t="shared" si="8"/>
        <v/>
      </c>
    </row>
    <row r="24" spans="1:21" x14ac:dyDescent="0.2">
      <c r="A24" s="129" t="str">
        <f t="shared" si="9"/>
        <v/>
      </c>
      <c r="B24" s="69"/>
      <c r="C24" s="69"/>
      <c r="D24" s="70"/>
      <c r="E24" s="67"/>
      <c r="F24" s="70"/>
      <c r="G24" s="68"/>
      <c r="H24" s="70"/>
      <c r="I24" s="71"/>
      <c r="J24" s="65" t="str">
        <f t="shared" si="3"/>
        <v>-</v>
      </c>
      <c r="K24" s="26" t="str">
        <f t="shared" si="4"/>
        <v/>
      </c>
      <c r="L24" s="26" t="str">
        <f t="shared" si="5"/>
        <v/>
      </c>
      <c r="M24" s="26" t="str">
        <f t="shared" si="0"/>
        <v/>
      </c>
      <c r="N24" s="26" t="str">
        <f t="shared" si="6"/>
        <v/>
      </c>
      <c r="O24" s="26" t="str">
        <f t="shared" si="1"/>
        <v/>
      </c>
      <c r="P24" s="26" t="str">
        <f t="shared" si="2"/>
        <v/>
      </c>
      <c r="Q24" s="26" t="str">
        <f t="shared" si="7"/>
        <v/>
      </c>
      <c r="R24" s="64" t="str">
        <f>IF(OR(ISBLANK(Lieferung!$B$15),N24&lt;&gt;TRUE),"",IF(AND((Lieferung!$B$15-YEAR(G24))&gt;=20,(Lieferung!$B$15-YEAR(G24))&lt;=67),TRUE,FALSE))</f>
        <v/>
      </c>
      <c r="S24" s="64" t="str">
        <f>IF(OR(Q24&lt;&gt;TRUE,R24&lt;&gt;TRUE),"",IF((Lieferung!$B$15-YEAR(G24)-19)&gt;=I24,TRUE,FALSE))</f>
        <v/>
      </c>
      <c r="T24" s="26" t="str">
        <f>IF(ISBLANK(E24),"",IF(COUNTIF(Tätigkeit!$N$12:$N$611,J24)&gt;0,TRUE,FALSE))</f>
        <v/>
      </c>
      <c r="U24" s="72" t="str">
        <f t="shared" si="8"/>
        <v/>
      </c>
    </row>
    <row r="25" spans="1:21" x14ac:dyDescent="0.2">
      <c r="A25" s="129" t="str">
        <f t="shared" si="9"/>
        <v/>
      </c>
      <c r="B25" s="69"/>
      <c r="C25" s="69"/>
      <c r="D25" s="70"/>
      <c r="E25" s="67"/>
      <c r="F25" s="70"/>
      <c r="G25" s="68"/>
      <c r="H25" s="70"/>
      <c r="I25" s="71"/>
      <c r="J25" s="65" t="str">
        <f t="shared" si="3"/>
        <v>-</v>
      </c>
      <c r="K25" s="26" t="str">
        <f t="shared" si="4"/>
        <v/>
      </c>
      <c r="L25" s="26" t="str">
        <f t="shared" si="5"/>
        <v/>
      </c>
      <c r="M25" s="26" t="str">
        <f t="shared" si="0"/>
        <v/>
      </c>
      <c r="N25" s="26" t="str">
        <f t="shared" si="6"/>
        <v/>
      </c>
      <c r="O25" s="26" t="str">
        <f t="shared" si="1"/>
        <v/>
      </c>
      <c r="P25" s="26" t="str">
        <f t="shared" si="2"/>
        <v/>
      </c>
      <c r="Q25" s="26" t="str">
        <f t="shared" si="7"/>
        <v/>
      </c>
      <c r="R25" s="64" t="str">
        <f>IF(OR(ISBLANK(Lieferung!$B$15),N25&lt;&gt;TRUE),"",IF(AND((Lieferung!$B$15-YEAR(G25))&gt;=20,(Lieferung!$B$15-YEAR(G25))&lt;=67),TRUE,FALSE))</f>
        <v/>
      </c>
      <c r="S25" s="64" t="str">
        <f>IF(OR(Q25&lt;&gt;TRUE,R25&lt;&gt;TRUE),"",IF((Lieferung!$B$15-YEAR(G25)-19)&gt;=I25,TRUE,FALSE))</f>
        <v/>
      </c>
      <c r="T25" s="26" t="str">
        <f>IF(ISBLANK(E25),"",IF(COUNTIF(Tätigkeit!$N$12:$N$611,J25)&gt;0,TRUE,FALSE))</f>
        <v/>
      </c>
      <c r="U25" s="72" t="str">
        <f t="shared" si="8"/>
        <v/>
      </c>
    </row>
    <row r="26" spans="1:21" x14ac:dyDescent="0.2">
      <c r="A26" s="129" t="str">
        <f t="shared" si="9"/>
        <v/>
      </c>
      <c r="B26" s="69"/>
      <c r="C26" s="69"/>
      <c r="D26" s="70"/>
      <c r="E26" s="67"/>
      <c r="F26" s="70"/>
      <c r="G26" s="68"/>
      <c r="H26" s="70"/>
      <c r="I26" s="71"/>
      <c r="J26" s="65" t="str">
        <f t="shared" si="3"/>
        <v>-</v>
      </c>
      <c r="K26" s="26" t="str">
        <f t="shared" si="4"/>
        <v/>
      </c>
      <c r="L26" s="26" t="str">
        <f t="shared" si="5"/>
        <v/>
      </c>
      <c r="M26" s="26" t="str">
        <f t="shared" si="0"/>
        <v/>
      </c>
      <c r="N26" s="26" t="str">
        <f t="shared" si="6"/>
        <v/>
      </c>
      <c r="O26" s="26" t="str">
        <f t="shared" si="1"/>
        <v/>
      </c>
      <c r="P26" s="26" t="str">
        <f t="shared" si="2"/>
        <v/>
      </c>
      <c r="Q26" s="26" t="str">
        <f t="shared" si="7"/>
        <v/>
      </c>
      <c r="R26" s="64" t="str">
        <f>IF(OR(ISBLANK(Lieferung!$B$15),N26&lt;&gt;TRUE),"",IF(AND((Lieferung!$B$15-YEAR(G26))&gt;=20,(Lieferung!$B$15-YEAR(G26))&lt;=67),TRUE,FALSE))</f>
        <v/>
      </c>
      <c r="S26" s="64" t="str">
        <f>IF(OR(Q26&lt;&gt;TRUE,R26&lt;&gt;TRUE),"",IF((Lieferung!$B$15-YEAR(G26)-19)&gt;=I26,TRUE,FALSE))</f>
        <v/>
      </c>
      <c r="T26" s="26" t="str">
        <f>IF(ISBLANK(E26),"",IF(COUNTIF(Tätigkeit!$N$12:$N$611,J26)&gt;0,TRUE,FALSE))</f>
        <v/>
      </c>
      <c r="U26" s="72" t="str">
        <f t="shared" si="8"/>
        <v/>
      </c>
    </row>
    <row r="27" spans="1:21" x14ac:dyDescent="0.2">
      <c r="A27" s="129" t="str">
        <f t="shared" si="9"/>
        <v/>
      </c>
      <c r="B27" s="69"/>
      <c r="C27" s="69"/>
      <c r="D27" s="70"/>
      <c r="E27" s="67"/>
      <c r="F27" s="70"/>
      <c r="G27" s="68"/>
      <c r="H27" s="70"/>
      <c r="I27" s="71"/>
      <c r="J27" s="65" t="str">
        <f t="shared" si="3"/>
        <v>-</v>
      </c>
      <c r="K27" s="26" t="str">
        <f t="shared" si="4"/>
        <v/>
      </c>
      <c r="L27" s="26" t="str">
        <f t="shared" si="5"/>
        <v/>
      </c>
      <c r="M27" s="26" t="str">
        <f t="shared" si="0"/>
        <v/>
      </c>
      <c r="N27" s="26" t="str">
        <f t="shared" si="6"/>
        <v/>
      </c>
      <c r="O27" s="26" t="str">
        <f t="shared" si="1"/>
        <v/>
      </c>
      <c r="P27" s="26" t="str">
        <f t="shared" si="2"/>
        <v/>
      </c>
      <c r="Q27" s="26" t="str">
        <f t="shared" si="7"/>
        <v/>
      </c>
      <c r="R27" s="64" t="str">
        <f>IF(OR(ISBLANK(Lieferung!$B$15),N27&lt;&gt;TRUE),"",IF(AND((Lieferung!$B$15-YEAR(G27))&gt;=20,(Lieferung!$B$15-YEAR(G27))&lt;=67),TRUE,FALSE))</f>
        <v/>
      </c>
      <c r="S27" s="64" t="str">
        <f>IF(OR(Q27&lt;&gt;TRUE,R27&lt;&gt;TRUE),"",IF((Lieferung!$B$15-YEAR(G27)-19)&gt;=I27,TRUE,FALSE))</f>
        <v/>
      </c>
      <c r="T27" s="26" t="str">
        <f>IF(ISBLANK(E27),"",IF(COUNTIF(Tätigkeit!$N$12:$N$611,J27)&gt;0,TRUE,FALSE))</f>
        <v/>
      </c>
      <c r="U27" s="72" t="str">
        <f t="shared" si="8"/>
        <v/>
      </c>
    </row>
    <row r="28" spans="1:21" x14ac:dyDescent="0.2">
      <c r="A28" s="129" t="str">
        <f t="shared" si="9"/>
        <v/>
      </c>
      <c r="B28" s="69"/>
      <c r="C28" s="69"/>
      <c r="D28" s="70"/>
      <c r="E28" s="67"/>
      <c r="F28" s="70"/>
      <c r="G28" s="68"/>
      <c r="H28" s="70"/>
      <c r="I28" s="71"/>
      <c r="J28" s="65" t="str">
        <f t="shared" si="3"/>
        <v>-</v>
      </c>
      <c r="K28" s="26" t="str">
        <f t="shared" si="4"/>
        <v/>
      </c>
      <c r="L28" s="26" t="str">
        <f t="shared" si="5"/>
        <v/>
      </c>
      <c r="M28" s="26" t="str">
        <f t="shared" si="0"/>
        <v/>
      </c>
      <c r="N28" s="26" t="str">
        <f t="shared" si="6"/>
        <v/>
      </c>
      <c r="O28" s="26" t="str">
        <f t="shared" si="1"/>
        <v/>
      </c>
      <c r="P28" s="26" t="str">
        <f t="shared" si="2"/>
        <v/>
      </c>
      <c r="Q28" s="26" t="str">
        <f t="shared" si="7"/>
        <v/>
      </c>
      <c r="R28" s="64" t="str">
        <f>IF(OR(ISBLANK(Lieferung!$B$15),N28&lt;&gt;TRUE),"",IF(AND((Lieferung!$B$15-YEAR(G28))&gt;=20,(Lieferung!$B$15-YEAR(G28))&lt;=67),TRUE,FALSE))</f>
        <v/>
      </c>
      <c r="S28" s="64" t="str">
        <f>IF(OR(Q28&lt;&gt;TRUE,R28&lt;&gt;TRUE),"",IF((Lieferung!$B$15-YEAR(G28)-19)&gt;=I28,TRUE,FALSE))</f>
        <v/>
      </c>
      <c r="T28" s="26" t="str">
        <f>IF(ISBLANK(E28),"",IF(COUNTIF(Tätigkeit!$N$12:$N$611,J28)&gt;0,TRUE,FALSE))</f>
        <v/>
      </c>
      <c r="U28" s="72" t="str">
        <f t="shared" si="8"/>
        <v/>
      </c>
    </row>
    <row r="29" spans="1:21" x14ac:dyDescent="0.2">
      <c r="A29" s="129" t="str">
        <f t="shared" si="9"/>
        <v/>
      </c>
      <c r="B29" s="69"/>
      <c r="C29" s="69"/>
      <c r="D29" s="70"/>
      <c r="E29" s="67"/>
      <c r="F29" s="70"/>
      <c r="G29" s="68"/>
      <c r="H29" s="70"/>
      <c r="I29" s="71"/>
      <c r="J29" s="65" t="str">
        <f t="shared" si="3"/>
        <v>-</v>
      </c>
      <c r="K29" s="26" t="str">
        <f t="shared" si="4"/>
        <v/>
      </c>
      <c r="L29" s="26" t="str">
        <f t="shared" si="5"/>
        <v/>
      </c>
      <c r="M29" s="26" t="str">
        <f t="shared" si="0"/>
        <v/>
      </c>
      <c r="N29" s="26" t="str">
        <f t="shared" si="6"/>
        <v/>
      </c>
      <c r="O29" s="26" t="str">
        <f t="shared" si="1"/>
        <v/>
      </c>
      <c r="P29" s="26" t="str">
        <f t="shared" si="2"/>
        <v/>
      </c>
      <c r="Q29" s="26" t="str">
        <f t="shared" si="7"/>
        <v/>
      </c>
      <c r="R29" s="64" t="str">
        <f>IF(OR(ISBLANK(Lieferung!$B$15),N29&lt;&gt;TRUE),"",IF(AND((Lieferung!$B$15-YEAR(G29))&gt;=20,(Lieferung!$B$15-YEAR(G29))&lt;=67),TRUE,FALSE))</f>
        <v/>
      </c>
      <c r="S29" s="64" t="str">
        <f>IF(OR(Q29&lt;&gt;TRUE,R29&lt;&gt;TRUE),"",IF((Lieferung!$B$15-YEAR(G29)-19)&gt;=I29,TRUE,FALSE))</f>
        <v/>
      </c>
      <c r="T29" s="26" t="str">
        <f>IF(ISBLANK(E29),"",IF(COUNTIF(Tätigkeit!$N$12:$N$611,J29)&gt;0,TRUE,FALSE))</f>
        <v/>
      </c>
      <c r="U29" s="72" t="str">
        <f t="shared" si="8"/>
        <v/>
      </c>
    </row>
    <row r="30" spans="1:21" x14ac:dyDescent="0.2">
      <c r="A30" s="129" t="str">
        <f t="shared" si="9"/>
        <v/>
      </c>
      <c r="B30" s="69"/>
      <c r="C30" s="69"/>
      <c r="D30" s="70"/>
      <c r="E30" s="67"/>
      <c r="F30" s="70"/>
      <c r="G30" s="68"/>
      <c r="H30" s="70"/>
      <c r="I30" s="71"/>
      <c r="J30" s="65" t="str">
        <f t="shared" si="3"/>
        <v>-</v>
      </c>
      <c r="K30" s="26" t="str">
        <f t="shared" si="4"/>
        <v/>
      </c>
      <c r="L30" s="26" t="str">
        <f t="shared" si="5"/>
        <v/>
      </c>
      <c r="M30" s="26" t="str">
        <f t="shared" si="0"/>
        <v/>
      </c>
      <c r="N30" s="26" t="str">
        <f t="shared" si="6"/>
        <v/>
      </c>
      <c r="O30" s="26" t="str">
        <f t="shared" si="1"/>
        <v/>
      </c>
      <c r="P30" s="26" t="str">
        <f t="shared" si="2"/>
        <v/>
      </c>
      <c r="Q30" s="26" t="str">
        <f t="shared" si="7"/>
        <v/>
      </c>
      <c r="R30" s="64" t="str">
        <f>IF(OR(ISBLANK(Lieferung!$B$15),N30&lt;&gt;TRUE),"",IF(AND((Lieferung!$B$15-YEAR(G30))&gt;=20,(Lieferung!$B$15-YEAR(G30))&lt;=67),TRUE,FALSE))</f>
        <v/>
      </c>
      <c r="S30" s="64" t="str">
        <f>IF(OR(Q30&lt;&gt;TRUE,R30&lt;&gt;TRUE),"",IF((Lieferung!$B$15-YEAR(G30)-19)&gt;=I30,TRUE,FALSE))</f>
        <v/>
      </c>
      <c r="T30" s="26" t="str">
        <f>IF(ISBLANK(E30),"",IF(COUNTIF(Tätigkeit!$N$12:$N$611,J30)&gt;0,TRUE,FALSE))</f>
        <v/>
      </c>
      <c r="U30" s="72" t="str">
        <f t="shared" si="8"/>
        <v/>
      </c>
    </row>
    <row r="31" spans="1:21" x14ac:dyDescent="0.2">
      <c r="A31" s="129" t="str">
        <f t="shared" si="9"/>
        <v/>
      </c>
      <c r="B31" s="69"/>
      <c r="C31" s="69"/>
      <c r="D31" s="70"/>
      <c r="E31" s="67"/>
      <c r="F31" s="70"/>
      <c r="G31" s="68"/>
      <c r="H31" s="70"/>
      <c r="I31" s="71"/>
      <c r="J31" s="65" t="str">
        <f t="shared" si="3"/>
        <v>-</v>
      </c>
      <c r="K31" s="26" t="str">
        <f t="shared" si="4"/>
        <v/>
      </c>
      <c r="L31" s="26" t="str">
        <f t="shared" si="5"/>
        <v/>
      </c>
      <c r="M31" s="26" t="str">
        <f t="shared" si="0"/>
        <v/>
      </c>
      <c r="N31" s="26" t="str">
        <f t="shared" si="6"/>
        <v/>
      </c>
      <c r="O31" s="26" t="str">
        <f t="shared" si="1"/>
        <v/>
      </c>
      <c r="P31" s="26" t="str">
        <f t="shared" si="2"/>
        <v/>
      </c>
      <c r="Q31" s="26" t="str">
        <f t="shared" si="7"/>
        <v/>
      </c>
      <c r="R31" s="64" t="str">
        <f>IF(OR(ISBLANK(Lieferung!$B$15),N31&lt;&gt;TRUE),"",IF(AND((Lieferung!$B$15-YEAR(G31))&gt;=20,(Lieferung!$B$15-YEAR(G31))&lt;=67),TRUE,FALSE))</f>
        <v/>
      </c>
      <c r="S31" s="64" t="str">
        <f>IF(OR(Q31&lt;&gt;TRUE,R31&lt;&gt;TRUE),"",IF((Lieferung!$B$15-YEAR(G31)-19)&gt;=I31,TRUE,FALSE))</f>
        <v/>
      </c>
      <c r="T31" s="26" t="str">
        <f>IF(ISBLANK(E31),"",IF(COUNTIF(Tätigkeit!$N$12:$N$611,J31)&gt;0,TRUE,FALSE))</f>
        <v/>
      </c>
      <c r="U31" s="72" t="str">
        <f t="shared" si="8"/>
        <v/>
      </c>
    </row>
    <row r="32" spans="1:21" x14ac:dyDescent="0.2">
      <c r="A32" s="129" t="str">
        <f t="shared" si="9"/>
        <v/>
      </c>
      <c r="B32" s="69"/>
      <c r="C32" s="69"/>
      <c r="D32" s="70"/>
      <c r="E32" s="67"/>
      <c r="F32" s="70"/>
      <c r="G32" s="68"/>
      <c r="H32" s="70"/>
      <c r="I32" s="71"/>
      <c r="J32" s="65" t="str">
        <f t="shared" si="3"/>
        <v>-</v>
      </c>
      <c r="K32" s="26" t="str">
        <f t="shared" si="4"/>
        <v/>
      </c>
      <c r="L32" s="26" t="str">
        <f t="shared" si="5"/>
        <v/>
      </c>
      <c r="M32" s="26" t="str">
        <f t="shared" si="0"/>
        <v/>
      </c>
      <c r="N32" s="26" t="str">
        <f t="shared" si="6"/>
        <v/>
      </c>
      <c r="O32" s="26" t="str">
        <f t="shared" si="1"/>
        <v/>
      </c>
      <c r="P32" s="26" t="str">
        <f t="shared" si="2"/>
        <v/>
      </c>
      <c r="Q32" s="26" t="str">
        <f t="shared" si="7"/>
        <v/>
      </c>
      <c r="R32" s="64" t="str">
        <f>IF(OR(ISBLANK(Lieferung!$B$15),N32&lt;&gt;TRUE),"",IF(AND((Lieferung!$B$15-YEAR(G32))&gt;=20,(Lieferung!$B$15-YEAR(G32))&lt;=67),TRUE,FALSE))</f>
        <v/>
      </c>
      <c r="S32" s="64" t="str">
        <f>IF(OR(Q32&lt;&gt;TRUE,R32&lt;&gt;TRUE),"",IF((Lieferung!$B$15-YEAR(G32)-19)&gt;=I32,TRUE,FALSE))</f>
        <v/>
      </c>
      <c r="T32" s="26" t="str">
        <f>IF(ISBLANK(E32),"",IF(COUNTIF(Tätigkeit!$N$12:$N$611,J32)&gt;0,TRUE,FALSE))</f>
        <v/>
      </c>
      <c r="U32" s="72" t="str">
        <f t="shared" si="8"/>
        <v/>
      </c>
    </row>
    <row r="33" spans="1:21" x14ac:dyDescent="0.2">
      <c r="A33" s="129" t="str">
        <f t="shared" si="9"/>
        <v/>
      </c>
      <c r="B33" s="69"/>
      <c r="C33" s="69"/>
      <c r="D33" s="70"/>
      <c r="E33" s="67"/>
      <c r="F33" s="70"/>
      <c r="G33" s="68"/>
      <c r="H33" s="70"/>
      <c r="I33" s="71"/>
      <c r="J33" s="65" t="str">
        <f t="shared" si="3"/>
        <v>-</v>
      </c>
      <c r="K33" s="26" t="str">
        <f t="shared" si="4"/>
        <v/>
      </c>
      <c r="L33" s="26" t="str">
        <f t="shared" si="5"/>
        <v/>
      </c>
      <c r="M33" s="26" t="str">
        <f t="shared" si="0"/>
        <v/>
      </c>
      <c r="N33" s="26" t="str">
        <f t="shared" si="6"/>
        <v/>
      </c>
      <c r="O33" s="26" t="str">
        <f t="shared" si="1"/>
        <v/>
      </c>
      <c r="P33" s="26" t="str">
        <f t="shared" si="2"/>
        <v/>
      </c>
      <c r="Q33" s="26" t="str">
        <f t="shared" si="7"/>
        <v/>
      </c>
      <c r="R33" s="64" t="str">
        <f>IF(OR(ISBLANK(Lieferung!$B$15),N33&lt;&gt;TRUE),"",IF(AND((Lieferung!$B$15-YEAR(G33))&gt;=20,(Lieferung!$B$15-YEAR(G33))&lt;=67),TRUE,FALSE))</f>
        <v/>
      </c>
      <c r="S33" s="64" t="str">
        <f>IF(OR(Q33&lt;&gt;TRUE,R33&lt;&gt;TRUE),"",IF((Lieferung!$B$15-YEAR(G33)-19)&gt;=I33,TRUE,FALSE))</f>
        <v/>
      </c>
      <c r="T33" s="26" t="str">
        <f>IF(ISBLANK(E33),"",IF(COUNTIF(Tätigkeit!$N$12:$N$611,J33)&gt;0,TRUE,FALSE))</f>
        <v/>
      </c>
      <c r="U33" s="72" t="str">
        <f t="shared" si="8"/>
        <v/>
      </c>
    </row>
    <row r="34" spans="1:21" x14ac:dyDescent="0.2">
      <c r="A34" s="129" t="str">
        <f t="shared" si="9"/>
        <v/>
      </c>
      <c r="B34" s="69"/>
      <c r="C34" s="69"/>
      <c r="D34" s="70"/>
      <c r="E34" s="67"/>
      <c r="F34" s="70"/>
      <c r="G34" s="68"/>
      <c r="H34" s="70"/>
      <c r="I34" s="71"/>
      <c r="J34" s="65" t="str">
        <f t="shared" si="3"/>
        <v>-</v>
      </c>
      <c r="K34" s="26" t="str">
        <f t="shared" si="4"/>
        <v/>
      </c>
      <c r="L34" s="26" t="str">
        <f t="shared" si="5"/>
        <v/>
      </c>
      <c r="M34" s="26" t="str">
        <f t="shared" si="0"/>
        <v/>
      </c>
      <c r="N34" s="26" t="str">
        <f t="shared" si="6"/>
        <v/>
      </c>
      <c r="O34" s="26" t="str">
        <f t="shared" si="1"/>
        <v/>
      </c>
      <c r="P34" s="26" t="str">
        <f t="shared" si="2"/>
        <v/>
      </c>
      <c r="Q34" s="26" t="str">
        <f t="shared" si="7"/>
        <v/>
      </c>
      <c r="R34" s="64" t="str">
        <f>IF(OR(ISBLANK(Lieferung!$B$15),N34&lt;&gt;TRUE),"",IF(AND((Lieferung!$B$15-YEAR(G34))&gt;=20,(Lieferung!$B$15-YEAR(G34))&lt;=67),TRUE,FALSE))</f>
        <v/>
      </c>
      <c r="S34" s="64" t="str">
        <f>IF(OR(Q34&lt;&gt;TRUE,R34&lt;&gt;TRUE),"",IF((Lieferung!$B$15-YEAR(G34)-19)&gt;=I34,TRUE,FALSE))</f>
        <v/>
      </c>
      <c r="T34" s="26" t="str">
        <f>IF(ISBLANK(E34),"",IF(COUNTIF(Tätigkeit!$N$12:$N$611,J34)&gt;0,TRUE,FALSE))</f>
        <v/>
      </c>
      <c r="U34" s="72" t="str">
        <f t="shared" si="8"/>
        <v/>
      </c>
    </row>
    <row r="35" spans="1:21" x14ac:dyDescent="0.2">
      <c r="A35" s="129" t="str">
        <f t="shared" si="9"/>
        <v/>
      </c>
      <c r="B35" s="69"/>
      <c r="C35" s="69"/>
      <c r="D35" s="70"/>
      <c r="E35" s="67"/>
      <c r="F35" s="70"/>
      <c r="G35" s="68"/>
      <c r="H35" s="70"/>
      <c r="I35" s="71"/>
      <c r="J35" s="65" t="str">
        <f t="shared" si="3"/>
        <v>-</v>
      </c>
      <c r="K35" s="26" t="str">
        <f t="shared" si="4"/>
        <v/>
      </c>
      <c r="L35" s="26" t="str">
        <f t="shared" si="5"/>
        <v/>
      </c>
      <c r="M35" s="26" t="str">
        <f t="shared" si="0"/>
        <v/>
      </c>
      <c r="N35" s="26" t="str">
        <f t="shared" si="6"/>
        <v/>
      </c>
      <c r="O35" s="26" t="str">
        <f t="shared" si="1"/>
        <v/>
      </c>
      <c r="P35" s="26" t="str">
        <f t="shared" si="2"/>
        <v/>
      </c>
      <c r="Q35" s="26" t="str">
        <f t="shared" si="7"/>
        <v/>
      </c>
      <c r="R35" s="64" t="str">
        <f>IF(OR(ISBLANK(Lieferung!$B$15),N35&lt;&gt;TRUE),"",IF(AND((Lieferung!$B$15-YEAR(G35))&gt;=20,(Lieferung!$B$15-YEAR(G35))&lt;=67),TRUE,FALSE))</f>
        <v/>
      </c>
      <c r="S35" s="64" t="str">
        <f>IF(OR(Q35&lt;&gt;TRUE,R35&lt;&gt;TRUE),"",IF((Lieferung!$B$15-YEAR(G35)-19)&gt;=I35,TRUE,FALSE))</f>
        <v/>
      </c>
      <c r="T35" s="26" t="str">
        <f>IF(ISBLANK(E35),"",IF(COUNTIF(Tätigkeit!$N$12:$N$611,J35)&gt;0,TRUE,FALSE))</f>
        <v/>
      </c>
      <c r="U35" s="72" t="str">
        <f t="shared" si="8"/>
        <v/>
      </c>
    </row>
    <row r="36" spans="1:21" x14ac:dyDescent="0.2">
      <c r="A36" s="129" t="str">
        <f t="shared" si="9"/>
        <v/>
      </c>
      <c r="B36" s="69"/>
      <c r="C36" s="69"/>
      <c r="D36" s="70"/>
      <c r="E36" s="67"/>
      <c r="F36" s="70"/>
      <c r="G36" s="68"/>
      <c r="H36" s="70"/>
      <c r="I36" s="71"/>
      <c r="J36" s="65" t="str">
        <f t="shared" si="3"/>
        <v>-</v>
      </c>
      <c r="K36" s="26" t="str">
        <f t="shared" si="4"/>
        <v/>
      </c>
      <c r="L36" s="26" t="str">
        <f t="shared" si="5"/>
        <v/>
      </c>
      <c r="M36" s="26" t="str">
        <f t="shared" si="0"/>
        <v/>
      </c>
      <c r="N36" s="26" t="str">
        <f t="shared" si="6"/>
        <v/>
      </c>
      <c r="O36" s="26" t="str">
        <f t="shared" si="1"/>
        <v/>
      </c>
      <c r="P36" s="26" t="str">
        <f t="shared" si="2"/>
        <v/>
      </c>
      <c r="Q36" s="26" t="str">
        <f t="shared" si="7"/>
        <v/>
      </c>
      <c r="R36" s="64" t="str">
        <f>IF(OR(ISBLANK(Lieferung!$B$15),N36&lt;&gt;TRUE),"",IF(AND((Lieferung!$B$15-YEAR(G36))&gt;=20,(Lieferung!$B$15-YEAR(G36))&lt;=67),TRUE,FALSE))</f>
        <v/>
      </c>
      <c r="S36" s="64" t="str">
        <f>IF(OR(Q36&lt;&gt;TRUE,R36&lt;&gt;TRUE),"",IF((Lieferung!$B$15-YEAR(G36)-19)&gt;=I36,TRUE,FALSE))</f>
        <v/>
      </c>
      <c r="T36" s="26" t="str">
        <f>IF(ISBLANK(E36),"",IF(COUNTIF(Tätigkeit!$N$12:$N$611,J36)&gt;0,TRUE,FALSE))</f>
        <v/>
      </c>
      <c r="U36" s="72" t="str">
        <f t="shared" si="8"/>
        <v/>
      </c>
    </row>
    <row r="37" spans="1:21" x14ac:dyDescent="0.2">
      <c r="A37" s="129" t="str">
        <f t="shared" si="9"/>
        <v/>
      </c>
      <c r="B37" s="69"/>
      <c r="C37" s="69"/>
      <c r="D37" s="70"/>
      <c r="E37" s="67"/>
      <c r="F37" s="70"/>
      <c r="G37" s="68"/>
      <c r="H37" s="70"/>
      <c r="I37" s="71"/>
      <c r="J37" s="65" t="str">
        <f t="shared" si="3"/>
        <v>-</v>
      </c>
      <c r="K37" s="26" t="str">
        <f t="shared" si="4"/>
        <v/>
      </c>
      <c r="L37" s="26" t="str">
        <f t="shared" si="5"/>
        <v/>
      </c>
      <c r="M37" s="26" t="str">
        <f t="shared" si="0"/>
        <v/>
      </c>
      <c r="N37" s="26" t="str">
        <f t="shared" si="6"/>
        <v/>
      </c>
      <c r="O37" s="26" t="str">
        <f t="shared" si="1"/>
        <v/>
      </c>
      <c r="P37" s="26" t="str">
        <f t="shared" si="2"/>
        <v/>
      </c>
      <c r="Q37" s="26" t="str">
        <f t="shared" si="7"/>
        <v/>
      </c>
      <c r="R37" s="64" t="str">
        <f>IF(OR(ISBLANK(Lieferung!$B$15),N37&lt;&gt;TRUE),"",IF(AND((Lieferung!$B$15-YEAR(G37))&gt;=20,(Lieferung!$B$15-YEAR(G37))&lt;=67),TRUE,FALSE))</f>
        <v/>
      </c>
      <c r="S37" s="64" t="str">
        <f>IF(OR(Q37&lt;&gt;TRUE,R37&lt;&gt;TRUE),"",IF((Lieferung!$B$15-YEAR(G37)-19)&gt;=I37,TRUE,FALSE))</f>
        <v/>
      </c>
      <c r="T37" s="26" t="str">
        <f>IF(ISBLANK(E37),"",IF(COUNTIF(Tätigkeit!$N$12:$N$611,J37)&gt;0,TRUE,FALSE))</f>
        <v/>
      </c>
      <c r="U37" s="72" t="str">
        <f t="shared" si="8"/>
        <v/>
      </c>
    </row>
    <row r="38" spans="1:21" x14ac:dyDescent="0.2">
      <c r="A38" s="129" t="str">
        <f t="shared" si="9"/>
        <v/>
      </c>
      <c r="B38" s="69"/>
      <c r="C38" s="69"/>
      <c r="D38" s="70"/>
      <c r="E38" s="67"/>
      <c r="F38" s="70"/>
      <c r="G38" s="68"/>
      <c r="H38" s="70"/>
      <c r="I38" s="71"/>
      <c r="J38" s="65" t="str">
        <f t="shared" si="3"/>
        <v>-</v>
      </c>
      <c r="K38" s="26" t="str">
        <f t="shared" si="4"/>
        <v/>
      </c>
      <c r="L38" s="26" t="str">
        <f t="shared" si="5"/>
        <v/>
      </c>
      <c r="M38" s="26" t="str">
        <f t="shared" si="0"/>
        <v/>
      </c>
      <c r="N38" s="26" t="str">
        <f t="shared" si="6"/>
        <v/>
      </c>
      <c r="O38" s="26" t="str">
        <f t="shared" si="1"/>
        <v/>
      </c>
      <c r="P38" s="26" t="str">
        <f t="shared" si="2"/>
        <v/>
      </c>
      <c r="Q38" s="26" t="str">
        <f t="shared" si="7"/>
        <v/>
      </c>
      <c r="R38" s="64" t="str">
        <f>IF(OR(ISBLANK(Lieferung!$B$15),N38&lt;&gt;TRUE),"",IF(AND((Lieferung!$B$15-YEAR(G38))&gt;=20,(Lieferung!$B$15-YEAR(G38))&lt;=67),TRUE,FALSE))</f>
        <v/>
      </c>
      <c r="S38" s="64" t="str">
        <f>IF(OR(Q38&lt;&gt;TRUE,R38&lt;&gt;TRUE),"",IF((Lieferung!$B$15-YEAR(G38)-19)&gt;=I38,TRUE,FALSE))</f>
        <v/>
      </c>
      <c r="T38" s="26" t="str">
        <f>IF(ISBLANK(E38),"",IF(COUNTIF(Tätigkeit!$N$12:$N$611,J38)&gt;0,TRUE,FALSE))</f>
        <v/>
      </c>
      <c r="U38" s="72" t="str">
        <f t="shared" si="8"/>
        <v/>
      </c>
    </row>
    <row r="39" spans="1:21" x14ac:dyDescent="0.2">
      <c r="A39" s="129" t="str">
        <f t="shared" si="9"/>
        <v/>
      </c>
      <c r="B39" s="69"/>
      <c r="C39" s="69"/>
      <c r="D39" s="70"/>
      <c r="E39" s="67"/>
      <c r="F39" s="70"/>
      <c r="G39" s="68"/>
      <c r="H39" s="70"/>
      <c r="I39" s="71"/>
      <c r="J39" s="65" t="str">
        <f t="shared" si="3"/>
        <v>-</v>
      </c>
      <c r="K39" s="26" t="str">
        <f t="shared" si="4"/>
        <v/>
      </c>
      <c r="L39" s="26" t="str">
        <f t="shared" si="5"/>
        <v/>
      </c>
      <c r="M39" s="26" t="str">
        <f t="shared" si="0"/>
        <v/>
      </c>
      <c r="N39" s="26" t="str">
        <f t="shared" si="6"/>
        <v/>
      </c>
      <c r="O39" s="26" t="str">
        <f t="shared" si="1"/>
        <v/>
      </c>
      <c r="P39" s="26" t="str">
        <f t="shared" si="2"/>
        <v/>
      </c>
      <c r="Q39" s="26" t="str">
        <f t="shared" si="7"/>
        <v/>
      </c>
      <c r="R39" s="64" t="str">
        <f>IF(OR(ISBLANK(Lieferung!$B$15),N39&lt;&gt;TRUE),"",IF(AND((Lieferung!$B$15-YEAR(G39))&gt;=20,(Lieferung!$B$15-YEAR(G39))&lt;=67),TRUE,FALSE))</f>
        <v/>
      </c>
      <c r="S39" s="64" t="str">
        <f>IF(OR(Q39&lt;&gt;TRUE,R39&lt;&gt;TRUE),"",IF((Lieferung!$B$15-YEAR(G39)-19)&gt;=I39,TRUE,FALSE))</f>
        <v/>
      </c>
      <c r="T39" s="26" t="str">
        <f>IF(ISBLANK(E39),"",IF(COUNTIF(Tätigkeit!$N$12:$N$611,J39)&gt;0,TRUE,FALSE))</f>
        <v/>
      </c>
      <c r="U39" s="72" t="str">
        <f t="shared" si="8"/>
        <v/>
      </c>
    </row>
    <row r="40" spans="1:21" x14ac:dyDescent="0.2">
      <c r="A40" s="129" t="str">
        <f t="shared" si="9"/>
        <v/>
      </c>
      <c r="B40" s="69"/>
      <c r="C40" s="69"/>
      <c r="D40" s="70"/>
      <c r="E40" s="67"/>
      <c r="F40" s="70"/>
      <c r="G40" s="68"/>
      <c r="H40" s="70"/>
      <c r="I40" s="71"/>
      <c r="J40" s="65" t="str">
        <f t="shared" si="3"/>
        <v>-</v>
      </c>
      <c r="K40" s="26" t="str">
        <f t="shared" si="4"/>
        <v/>
      </c>
      <c r="L40" s="26" t="str">
        <f t="shared" si="5"/>
        <v/>
      </c>
      <c r="M40" s="26" t="str">
        <f t="shared" si="0"/>
        <v/>
      </c>
      <c r="N40" s="26" t="str">
        <f t="shared" si="6"/>
        <v/>
      </c>
      <c r="O40" s="26" t="str">
        <f t="shared" si="1"/>
        <v/>
      </c>
      <c r="P40" s="26" t="str">
        <f t="shared" si="2"/>
        <v/>
      </c>
      <c r="Q40" s="26" t="str">
        <f t="shared" si="7"/>
        <v/>
      </c>
      <c r="R40" s="64" t="str">
        <f>IF(OR(ISBLANK(Lieferung!$B$15),N40&lt;&gt;TRUE),"",IF(AND((Lieferung!$B$15-YEAR(G40))&gt;=20,(Lieferung!$B$15-YEAR(G40))&lt;=67),TRUE,FALSE))</f>
        <v/>
      </c>
      <c r="S40" s="64" t="str">
        <f>IF(OR(Q40&lt;&gt;TRUE,R40&lt;&gt;TRUE),"",IF((Lieferung!$B$15-YEAR(G40)-19)&gt;=I40,TRUE,FALSE))</f>
        <v/>
      </c>
      <c r="T40" s="26" t="str">
        <f>IF(ISBLANK(E40),"",IF(COUNTIF(Tätigkeit!$N$12:$N$611,J40)&gt;0,TRUE,FALSE))</f>
        <v/>
      </c>
      <c r="U40" s="72" t="str">
        <f t="shared" si="8"/>
        <v/>
      </c>
    </row>
    <row r="41" spans="1:21" x14ac:dyDescent="0.2">
      <c r="A41" s="129" t="str">
        <f t="shared" si="9"/>
        <v/>
      </c>
      <c r="B41" s="69"/>
      <c r="C41" s="69"/>
      <c r="D41" s="70"/>
      <c r="E41" s="67"/>
      <c r="F41" s="70"/>
      <c r="G41" s="68"/>
      <c r="H41" s="70"/>
      <c r="I41" s="71"/>
      <c r="J41" s="65" t="str">
        <f t="shared" si="3"/>
        <v>-</v>
      </c>
      <c r="K41" s="26" t="str">
        <f t="shared" si="4"/>
        <v/>
      </c>
      <c r="L41" s="26" t="str">
        <f t="shared" si="5"/>
        <v/>
      </c>
      <c r="M41" s="26" t="str">
        <f t="shared" si="0"/>
        <v/>
      </c>
      <c r="N41" s="26" t="str">
        <f t="shared" si="6"/>
        <v/>
      </c>
      <c r="O41" s="26" t="str">
        <f t="shared" si="1"/>
        <v/>
      </c>
      <c r="P41" s="26" t="str">
        <f t="shared" si="2"/>
        <v/>
      </c>
      <c r="Q41" s="26" t="str">
        <f t="shared" si="7"/>
        <v/>
      </c>
      <c r="R41" s="64" t="str">
        <f>IF(OR(ISBLANK(Lieferung!$B$15),N41&lt;&gt;TRUE),"",IF(AND((Lieferung!$B$15-YEAR(G41))&gt;=20,(Lieferung!$B$15-YEAR(G41))&lt;=67),TRUE,FALSE))</f>
        <v/>
      </c>
      <c r="S41" s="64" t="str">
        <f>IF(OR(Q41&lt;&gt;TRUE,R41&lt;&gt;TRUE),"",IF((Lieferung!$B$15-YEAR(G41)-19)&gt;=I41,TRUE,FALSE))</f>
        <v/>
      </c>
      <c r="T41" s="26" t="str">
        <f>IF(ISBLANK(E41),"",IF(COUNTIF(Tätigkeit!$N$12:$N$611,J41)&gt;0,TRUE,FALSE))</f>
        <v/>
      </c>
      <c r="U41" s="72" t="str">
        <f t="shared" si="8"/>
        <v/>
      </c>
    </row>
    <row r="42" spans="1:21" x14ac:dyDescent="0.2">
      <c r="A42" s="129" t="str">
        <f t="shared" si="9"/>
        <v/>
      </c>
      <c r="B42" s="69"/>
      <c r="C42" s="69"/>
      <c r="D42" s="70"/>
      <c r="E42" s="67"/>
      <c r="F42" s="70"/>
      <c r="G42" s="68"/>
      <c r="H42" s="70"/>
      <c r="I42" s="71"/>
      <c r="J42" s="65" t="str">
        <f t="shared" si="3"/>
        <v>-</v>
      </c>
      <c r="K42" s="26" t="str">
        <f t="shared" si="4"/>
        <v/>
      </c>
      <c r="L42" s="26" t="str">
        <f t="shared" si="5"/>
        <v/>
      </c>
      <c r="M42" s="26" t="str">
        <f t="shared" si="0"/>
        <v/>
      </c>
      <c r="N42" s="26" t="str">
        <f t="shared" si="6"/>
        <v/>
      </c>
      <c r="O42" s="26" t="str">
        <f t="shared" si="1"/>
        <v/>
      </c>
      <c r="P42" s="26" t="str">
        <f t="shared" si="2"/>
        <v/>
      </c>
      <c r="Q42" s="26" t="str">
        <f t="shared" si="7"/>
        <v/>
      </c>
      <c r="R42" s="64" t="str">
        <f>IF(OR(ISBLANK(Lieferung!$B$15),N42&lt;&gt;TRUE),"",IF(AND((Lieferung!$B$15-YEAR(G42))&gt;=20,(Lieferung!$B$15-YEAR(G42))&lt;=67),TRUE,FALSE))</f>
        <v/>
      </c>
      <c r="S42" s="64" t="str">
        <f>IF(OR(Q42&lt;&gt;TRUE,R42&lt;&gt;TRUE),"",IF((Lieferung!$B$15-YEAR(G42)-19)&gt;=I42,TRUE,FALSE))</f>
        <v/>
      </c>
      <c r="T42" s="26" t="str">
        <f>IF(ISBLANK(E42),"",IF(COUNTIF(Tätigkeit!$N$12:$N$611,J42)&gt;0,TRUE,FALSE))</f>
        <v/>
      </c>
      <c r="U42" s="72" t="str">
        <f t="shared" si="8"/>
        <v/>
      </c>
    </row>
    <row r="43" spans="1:21" x14ac:dyDescent="0.2">
      <c r="A43" s="129" t="str">
        <f t="shared" si="9"/>
        <v/>
      </c>
      <c r="B43" s="69"/>
      <c r="C43" s="69"/>
      <c r="D43" s="70"/>
      <c r="E43" s="67"/>
      <c r="F43" s="70"/>
      <c r="G43" s="68"/>
      <c r="H43" s="70"/>
      <c r="I43" s="71"/>
      <c r="J43" s="65" t="str">
        <f t="shared" si="3"/>
        <v>-</v>
      </c>
      <c r="K43" s="26" t="str">
        <f t="shared" si="4"/>
        <v/>
      </c>
      <c r="L43" s="26" t="str">
        <f t="shared" si="5"/>
        <v/>
      </c>
      <c r="M43" s="26" t="str">
        <f t="shared" si="0"/>
        <v/>
      </c>
      <c r="N43" s="26" t="str">
        <f t="shared" si="6"/>
        <v/>
      </c>
      <c r="O43" s="26" t="str">
        <f t="shared" si="1"/>
        <v/>
      </c>
      <c r="P43" s="26" t="str">
        <f t="shared" si="2"/>
        <v/>
      </c>
      <c r="Q43" s="26" t="str">
        <f t="shared" si="7"/>
        <v/>
      </c>
      <c r="R43" s="64" t="str">
        <f>IF(OR(ISBLANK(Lieferung!$B$15),N43&lt;&gt;TRUE),"",IF(AND((Lieferung!$B$15-YEAR(G43))&gt;=20,(Lieferung!$B$15-YEAR(G43))&lt;=67),TRUE,FALSE))</f>
        <v/>
      </c>
      <c r="S43" s="64" t="str">
        <f>IF(OR(Q43&lt;&gt;TRUE,R43&lt;&gt;TRUE),"",IF((Lieferung!$B$15-YEAR(G43)-19)&gt;=I43,TRUE,FALSE))</f>
        <v/>
      </c>
      <c r="T43" s="26" t="str">
        <f>IF(ISBLANK(E43),"",IF(COUNTIF(Tätigkeit!$N$12:$N$611,J43)&gt;0,TRUE,FALSE))</f>
        <v/>
      </c>
      <c r="U43" s="72" t="str">
        <f t="shared" si="8"/>
        <v/>
      </c>
    </row>
    <row r="44" spans="1:21" x14ac:dyDescent="0.2">
      <c r="A44" s="129" t="str">
        <f t="shared" si="9"/>
        <v/>
      </c>
      <c r="B44" s="69"/>
      <c r="C44" s="69"/>
      <c r="D44" s="70"/>
      <c r="E44" s="67"/>
      <c r="F44" s="70"/>
      <c r="G44" s="68"/>
      <c r="H44" s="70"/>
      <c r="I44" s="71"/>
      <c r="J44" s="65" t="str">
        <f t="shared" si="3"/>
        <v>-</v>
      </c>
      <c r="K44" s="26" t="str">
        <f t="shared" si="4"/>
        <v/>
      </c>
      <c r="L44" s="26" t="str">
        <f t="shared" si="5"/>
        <v/>
      </c>
      <c r="M44" s="26" t="str">
        <f t="shared" ref="M44:M75" si="10">IF(ISBLANK(D44),"",IF(OR(ISNA(MATCH(D44,codecatidpers,0)),D44="-"),FALSE,TRUE))</f>
        <v/>
      </c>
      <c r="N44" s="26" t="str">
        <f t="shared" si="6"/>
        <v/>
      </c>
      <c r="O44" s="26" t="str">
        <f t="shared" ref="O44:O75" si="11">IF(ISBLANK(F44),"",IF(OR(ISNA(MATCH(F44,libsex,0)),F44="-"),FALSE,TRUE))</f>
        <v/>
      </c>
      <c r="P44" s="26" t="str">
        <f t="shared" ref="P44:P75" si="12">IF(ISBLANK(H44),"",IF(OR(ISNA(MATCH(H44,libnat,0)),H44="-"),FALSE,TRUE))</f>
        <v/>
      </c>
      <c r="Q44" s="26" t="str">
        <f t="shared" si="7"/>
        <v/>
      </c>
      <c r="R44" s="64" t="str">
        <f>IF(OR(ISBLANK(Lieferung!$B$15),N44&lt;&gt;TRUE),"",IF(AND((Lieferung!$B$15-YEAR(G44))&gt;=20,(Lieferung!$B$15-YEAR(G44))&lt;=67),TRUE,FALSE))</f>
        <v/>
      </c>
      <c r="S44" s="64" t="str">
        <f>IF(OR(Q44&lt;&gt;TRUE,R44&lt;&gt;TRUE),"",IF((Lieferung!$B$15-YEAR(G44)-19)&gt;=I44,TRUE,FALSE))</f>
        <v/>
      </c>
      <c r="T44" s="26" t="str">
        <f>IF(ISBLANK(E44),"",IF(COUNTIF(Tätigkeit!$N$12:$N$611,J44)&gt;0,TRUE,FALSE))</f>
        <v/>
      </c>
      <c r="U44" s="72" t="str">
        <f t="shared" si="8"/>
        <v/>
      </c>
    </row>
    <row r="45" spans="1:21" x14ac:dyDescent="0.2">
      <c r="A45" s="129" t="str">
        <f t="shared" si="9"/>
        <v/>
      </c>
      <c r="B45" s="69"/>
      <c r="C45" s="69"/>
      <c r="D45" s="70"/>
      <c r="E45" s="67"/>
      <c r="F45" s="70"/>
      <c r="G45" s="68"/>
      <c r="H45" s="70"/>
      <c r="I45" s="71"/>
      <c r="J45" s="65" t="str">
        <f t="shared" si="3"/>
        <v>-</v>
      </c>
      <c r="K45" s="26" t="str">
        <f t="shared" si="4"/>
        <v/>
      </c>
      <c r="L45" s="26" t="str">
        <f t="shared" si="5"/>
        <v/>
      </c>
      <c r="M45" s="26" t="str">
        <f t="shared" si="10"/>
        <v/>
      </c>
      <c r="N45" s="26" t="str">
        <f t="shared" si="6"/>
        <v/>
      </c>
      <c r="O45" s="26" t="str">
        <f t="shared" si="11"/>
        <v/>
      </c>
      <c r="P45" s="26" t="str">
        <f t="shared" si="12"/>
        <v/>
      </c>
      <c r="Q45" s="26" t="str">
        <f t="shared" si="7"/>
        <v/>
      </c>
      <c r="R45" s="64" t="str">
        <f>IF(OR(ISBLANK(Lieferung!$B$15),N45&lt;&gt;TRUE),"",IF(AND((Lieferung!$B$15-YEAR(G45))&gt;=20,(Lieferung!$B$15-YEAR(G45))&lt;=67),TRUE,FALSE))</f>
        <v/>
      </c>
      <c r="S45" s="64" t="str">
        <f>IF(OR(Q45&lt;&gt;TRUE,R45&lt;&gt;TRUE),"",IF((Lieferung!$B$15-YEAR(G45)-19)&gt;=I45,TRUE,FALSE))</f>
        <v/>
      </c>
      <c r="T45" s="26" t="str">
        <f>IF(ISBLANK(E45),"",IF(COUNTIF(Tätigkeit!$N$12:$N$611,J45)&gt;0,TRUE,FALSE))</f>
        <v/>
      </c>
      <c r="U45" s="72" t="str">
        <f t="shared" si="8"/>
        <v/>
      </c>
    </row>
    <row r="46" spans="1:21" x14ac:dyDescent="0.2">
      <c r="A46" s="129" t="str">
        <f t="shared" si="9"/>
        <v/>
      </c>
      <c r="B46" s="69"/>
      <c r="C46" s="69"/>
      <c r="D46" s="70"/>
      <c r="E46" s="67"/>
      <c r="F46" s="70"/>
      <c r="G46" s="68"/>
      <c r="H46" s="70"/>
      <c r="I46" s="71"/>
      <c r="J46" s="65" t="str">
        <f t="shared" si="3"/>
        <v>-</v>
      </c>
      <c r="K46" s="26" t="str">
        <f t="shared" si="4"/>
        <v/>
      </c>
      <c r="L46" s="26" t="str">
        <f t="shared" si="5"/>
        <v/>
      </c>
      <c r="M46" s="26" t="str">
        <f t="shared" si="10"/>
        <v/>
      </c>
      <c r="N46" s="26" t="str">
        <f t="shared" si="6"/>
        <v/>
      </c>
      <c r="O46" s="26" t="str">
        <f t="shared" si="11"/>
        <v/>
      </c>
      <c r="P46" s="26" t="str">
        <f t="shared" si="12"/>
        <v/>
      </c>
      <c r="Q46" s="26" t="str">
        <f t="shared" si="7"/>
        <v/>
      </c>
      <c r="R46" s="64" t="str">
        <f>IF(OR(ISBLANK(Lieferung!$B$15),N46&lt;&gt;TRUE),"",IF(AND((Lieferung!$B$15-YEAR(G46))&gt;=20,(Lieferung!$B$15-YEAR(G46))&lt;=67),TRUE,FALSE))</f>
        <v/>
      </c>
      <c r="S46" s="64" t="str">
        <f>IF(OR(Q46&lt;&gt;TRUE,R46&lt;&gt;TRUE),"",IF((Lieferung!$B$15-YEAR(G46)-19)&gt;=I46,TRUE,FALSE))</f>
        <v/>
      </c>
      <c r="T46" s="26" t="str">
        <f>IF(ISBLANK(E46),"",IF(COUNTIF(Tätigkeit!$N$12:$N$611,J46)&gt;0,TRUE,FALSE))</f>
        <v/>
      </c>
      <c r="U46" s="72" t="str">
        <f t="shared" si="8"/>
        <v/>
      </c>
    </row>
    <row r="47" spans="1:21" x14ac:dyDescent="0.2">
      <c r="A47" s="129" t="str">
        <f t="shared" si="9"/>
        <v/>
      </c>
      <c r="B47" s="69"/>
      <c r="C47" s="69"/>
      <c r="D47" s="70"/>
      <c r="E47" s="67"/>
      <c r="F47" s="70"/>
      <c r="G47" s="68"/>
      <c r="H47" s="70"/>
      <c r="I47" s="71"/>
      <c r="J47" s="65" t="str">
        <f t="shared" si="3"/>
        <v>-</v>
      </c>
      <c r="K47" s="26" t="str">
        <f t="shared" si="4"/>
        <v/>
      </c>
      <c r="L47" s="26" t="str">
        <f t="shared" si="5"/>
        <v/>
      </c>
      <c r="M47" s="26" t="str">
        <f t="shared" si="10"/>
        <v/>
      </c>
      <c r="N47" s="26" t="str">
        <f t="shared" si="6"/>
        <v/>
      </c>
      <c r="O47" s="26" t="str">
        <f t="shared" si="11"/>
        <v/>
      </c>
      <c r="P47" s="26" t="str">
        <f t="shared" si="12"/>
        <v/>
      </c>
      <c r="Q47" s="26" t="str">
        <f t="shared" si="7"/>
        <v/>
      </c>
      <c r="R47" s="64" t="str">
        <f>IF(OR(ISBLANK(Lieferung!$B$15),N47&lt;&gt;TRUE),"",IF(AND((Lieferung!$B$15-YEAR(G47))&gt;=20,(Lieferung!$B$15-YEAR(G47))&lt;=67),TRUE,FALSE))</f>
        <v/>
      </c>
      <c r="S47" s="64" t="str">
        <f>IF(OR(Q47&lt;&gt;TRUE,R47&lt;&gt;TRUE),"",IF((Lieferung!$B$15-YEAR(G47)-19)&gt;=I47,TRUE,FALSE))</f>
        <v/>
      </c>
      <c r="T47" s="26" t="str">
        <f>IF(ISBLANK(E47),"",IF(COUNTIF(Tätigkeit!$N$12:$N$611,J47)&gt;0,TRUE,FALSE))</f>
        <v/>
      </c>
      <c r="U47" s="72" t="str">
        <f t="shared" si="8"/>
        <v/>
      </c>
    </row>
    <row r="48" spans="1:21" x14ac:dyDescent="0.2">
      <c r="A48" s="129" t="str">
        <f t="shared" si="9"/>
        <v/>
      </c>
      <c r="B48" s="69"/>
      <c r="C48" s="69"/>
      <c r="D48" s="70"/>
      <c r="E48" s="67"/>
      <c r="F48" s="70"/>
      <c r="G48" s="68"/>
      <c r="H48" s="70"/>
      <c r="I48" s="71"/>
      <c r="J48" s="65" t="str">
        <f t="shared" si="3"/>
        <v>-</v>
      </c>
      <c r="K48" s="26" t="str">
        <f t="shared" si="4"/>
        <v/>
      </c>
      <c r="L48" s="26" t="str">
        <f t="shared" si="5"/>
        <v/>
      </c>
      <c r="M48" s="26" t="str">
        <f t="shared" si="10"/>
        <v/>
      </c>
      <c r="N48" s="26" t="str">
        <f t="shared" si="6"/>
        <v/>
      </c>
      <c r="O48" s="26" t="str">
        <f t="shared" si="11"/>
        <v/>
      </c>
      <c r="P48" s="26" t="str">
        <f t="shared" si="12"/>
        <v/>
      </c>
      <c r="Q48" s="26" t="str">
        <f t="shared" si="7"/>
        <v/>
      </c>
      <c r="R48" s="64" t="str">
        <f>IF(OR(ISBLANK(Lieferung!$B$15),N48&lt;&gt;TRUE),"",IF(AND((Lieferung!$B$15-YEAR(G48))&gt;=20,(Lieferung!$B$15-YEAR(G48))&lt;=67),TRUE,FALSE))</f>
        <v/>
      </c>
      <c r="S48" s="64" t="str">
        <f>IF(OR(Q48&lt;&gt;TRUE,R48&lt;&gt;TRUE),"",IF((Lieferung!$B$15-YEAR(G48)-19)&gt;=I48,TRUE,FALSE))</f>
        <v/>
      </c>
      <c r="T48" s="26" t="str">
        <f>IF(ISBLANK(E48),"",IF(COUNTIF(Tätigkeit!$N$12:$N$611,J48)&gt;0,TRUE,FALSE))</f>
        <v/>
      </c>
      <c r="U48" s="72" t="str">
        <f t="shared" si="8"/>
        <v/>
      </c>
    </row>
    <row r="49" spans="1:21" x14ac:dyDescent="0.2">
      <c r="A49" s="129" t="str">
        <f t="shared" si="9"/>
        <v/>
      </c>
      <c r="B49" s="69"/>
      <c r="C49" s="69"/>
      <c r="D49" s="70"/>
      <c r="E49" s="67"/>
      <c r="F49" s="70"/>
      <c r="G49" s="68"/>
      <c r="H49" s="70"/>
      <c r="I49" s="71"/>
      <c r="J49" s="65" t="str">
        <f t="shared" si="3"/>
        <v>-</v>
      </c>
      <c r="K49" s="26" t="str">
        <f t="shared" si="4"/>
        <v/>
      </c>
      <c r="L49" s="26" t="str">
        <f t="shared" si="5"/>
        <v/>
      </c>
      <c r="M49" s="26" t="str">
        <f t="shared" si="10"/>
        <v/>
      </c>
      <c r="N49" s="26" t="str">
        <f t="shared" si="6"/>
        <v/>
      </c>
      <c r="O49" s="26" t="str">
        <f t="shared" si="11"/>
        <v/>
      </c>
      <c r="P49" s="26" t="str">
        <f t="shared" si="12"/>
        <v/>
      </c>
      <c r="Q49" s="26" t="str">
        <f t="shared" si="7"/>
        <v/>
      </c>
      <c r="R49" s="64" t="str">
        <f>IF(OR(ISBLANK(Lieferung!$B$15),N49&lt;&gt;TRUE),"",IF(AND((Lieferung!$B$15-YEAR(G49))&gt;=20,(Lieferung!$B$15-YEAR(G49))&lt;=67),TRUE,FALSE))</f>
        <v/>
      </c>
      <c r="S49" s="64" t="str">
        <f>IF(OR(Q49&lt;&gt;TRUE,R49&lt;&gt;TRUE),"",IF((Lieferung!$B$15-YEAR(G49)-19)&gt;=I49,TRUE,FALSE))</f>
        <v/>
      </c>
      <c r="T49" s="26" t="str">
        <f>IF(ISBLANK(E49),"",IF(COUNTIF(Tätigkeit!$N$12:$N$611,J49)&gt;0,TRUE,FALSE))</f>
        <v/>
      </c>
      <c r="U49" s="72" t="str">
        <f t="shared" si="8"/>
        <v/>
      </c>
    </row>
    <row r="50" spans="1:21" x14ac:dyDescent="0.2">
      <c r="A50" s="129" t="str">
        <f t="shared" si="9"/>
        <v/>
      </c>
      <c r="B50" s="69"/>
      <c r="C50" s="69"/>
      <c r="D50" s="70"/>
      <c r="E50" s="67"/>
      <c r="F50" s="70"/>
      <c r="G50" s="68"/>
      <c r="H50" s="70"/>
      <c r="I50" s="71"/>
      <c r="J50" s="65" t="str">
        <f t="shared" si="3"/>
        <v>-</v>
      </c>
      <c r="K50" s="26" t="str">
        <f t="shared" si="4"/>
        <v/>
      </c>
      <c r="L50" s="26" t="str">
        <f t="shared" si="5"/>
        <v/>
      </c>
      <c r="M50" s="26" t="str">
        <f t="shared" si="10"/>
        <v/>
      </c>
      <c r="N50" s="26" t="str">
        <f t="shared" si="6"/>
        <v/>
      </c>
      <c r="O50" s="26" t="str">
        <f t="shared" si="11"/>
        <v/>
      </c>
      <c r="P50" s="26" t="str">
        <f t="shared" si="12"/>
        <v/>
      </c>
      <c r="Q50" s="26" t="str">
        <f t="shared" si="7"/>
        <v/>
      </c>
      <c r="R50" s="64" t="str">
        <f>IF(OR(ISBLANK(Lieferung!$B$15),N50&lt;&gt;TRUE),"",IF(AND((Lieferung!$B$15-YEAR(G50))&gt;=20,(Lieferung!$B$15-YEAR(G50))&lt;=67),TRUE,FALSE))</f>
        <v/>
      </c>
      <c r="S50" s="64" t="str">
        <f>IF(OR(Q50&lt;&gt;TRUE,R50&lt;&gt;TRUE),"",IF((Lieferung!$B$15-YEAR(G50)-19)&gt;=I50,TRUE,FALSE))</f>
        <v/>
      </c>
      <c r="T50" s="26" t="str">
        <f>IF(ISBLANK(E50),"",IF(COUNTIF(Tätigkeit!$N$12:$N$611,J50)&gt;0,TRUE,FALSE))</f>
        <v/>
      </c>
      <c r="U50" s="72" t="str">
        <f t="shared" si="8"/>
        <v/>
      </c>
    </row>
    <row r="51" spans="1:21" x14ac:dyDescent="0.2">
      <c r="A51" s="129" t="str">
        <f t="shared" si="9"/>
        <v/>
      </c>
      <c r="B51" s="69"/>
      <c r="C51" s="69"/>
      <c r="D51" s="70"/>
      <c r="E51" s="67"/>
      <c r="F51" s="70"/>
      <c r="G51" s="68"/>
      <c r="H51" s="70"/>
      <c r="I51" s="71"/>
      <c r="J51" s="65" t="str">
        <f t="shared" si="3"/>
        <v>-</v>
      </c>
      <c r="K51" s="26" t="str">
        <f t="shared" si="4"/>
        <v/>
      </c>
      <c r="L51" s="26" t="str">
        <f t="shared" si="5"/>
        <v/>
      </c>
      <c r="M51" s="26" t="str">
        <f t="shared" si="10"/>
        <v/>
      </c>
      <c r="N51" s="26" t="str">
        <f t="shared" si="6"/>
        <v/>
      </c>
      <c r="O51" s="26" t="str">
        <f t="shared" si="11"/>
        <v/>
      </c>
      <c r="P51" s="26" t="str">
        <f t="shared" si="12"/>
        <v/>
      </c>
      <c r="Q51" s="26" t="str">
        <f t="shared" si="7"/>
        <v/>
      </c>
      <c r="R51" s="64" t="str">
        <f>IF(OR(ISBLANK(Lieferung!$B$15),N51&lt;&gt;TRUE),"",IF(AND((Lieferung!$B$15-YEAR(G51))&gt;=20,(Lieferung!$B$15-YEAR(G51))&lt;=67),TRUE,FALSE))</f>
        <v/>
      </c>
      <c r="S51" s="64" t="str">
        <f>IF(OR(Q51&lt;&gt;TRUE,R51&lt;&gt;TRUE),"",IF((Lieferung!$B$15-YEAR(G51)-19)&gt;=I51,TRUE,FALSE))</f>
        <v/>
      </c>
      <c r="T51" s="26" t="str">
        <f>IF(ISBLANK(E51),"",IF(COUNTIF(Tätigkeit!$N$12:$N$611,J51)&gt;0,TRUE,FALSE))</f>
        <v/>
      </c>
      <c r="U51" s="72" t="str">
        <f t="shared" si="8"/>
        <v/>
      </c>
    </row>
    <row r="52" spans="1:21" x14ac:dyDescent="0.2">
      <c r="A52" s="129" t="str">
        <f t="shared" si="9"/>
        <v/>
      </c>
      <c r="B52" s="69"/>
      <c r="C52" s="69"/>
      <c r="D52" s="70"/>
      <c r="E52" s="67"/>
      <c r="F52" s="70"/>
      <c r="G52" s="68"/>
      <c r="H52" s="70"/>
      <c r="I52" s="71"/>
      <c r="J52" s="65" t="str">
        <f t="shared" si="3"/>
        <v>-</v>
      </c>
      <c r="K52" s="26" t="str">
        <f t="shared" si="4"/>
        <v/>
      </c>
      <c r="L52" s="26" t="str">
        <f t="shared" si="5"/>
        <v/>
      </c>
      <c r="M52" s="26" t="str">
        <f t="shared" si="10"/>
        <v/>
      </c>
      <c r="N52" s="26" t="str">
        <f t="shared" si="6"/>
        <v/>
      </c>
      <c r="O52" s="26" t="str">
        <f t="shared" si="11"/>
        <v/>
      </c>
      <c r="P52" s="26" t="str">
        <f t="shared" si="12"/>
        <v/>
      </c>
      <c r="Q52" s="26" t="str">
        <f t="shared" si="7"/>
        <v/>
      </c>
      <c r="R52" s="64" t="str">
        <f>IF(OR(ISBLANK(Lieferung!$B$15),N52&lt;&gt;TRUE),"",IF(AND((Lieferung!$B$15-YEAR(G52))&gt;=20,(Lieferung!$B$15-YEAR(G52))&lt;=67),TRUE,FALSE))</f>
        <v/>
      </c>
      <c r="S52" s="64" t="str">
        <f>IF(OR(Q52&lt;&gt;TRUE,R52&lt;&gt;TRUE),"",IF((Lieferung!$B$15-YEAR(G52)-19)&gt;=I52,TRUE,FALSE))</f>
        <v/>
      </c>
      <c r="T52" s="26" t="str">
        <f>IF(ISBLANK(E52),"",IF(COUNTIF(Tätigkeit!$N$12:$N$611,J52)&gt;0,TRUE,FALSE))</f>
        <v/>
      </c>
      <c r="U52" s="72" t="str">
        <f t="shared" si="8"/>
        <v/>
      </c>
    </row>
    <row r="53" spans="1:21" x14ac:dyDescent="0.2">
      <c r="A53" s="129" t="str">
        <f t="shared" si="9"/>
        <v/>
      </c>
      <c r="B53" s="69"/>
      <c r="C53" s="69"/>
      <c r="D53" s="70"/>
      <c r="E53" s="67"/>
      <c r="F53" s="70"/>
      <c r="G53" s="68"/>
      <c r="H53" s="70"/>
      <c r="I53" s="71"/>
      <c r="J53" s="65" t="str">
        <f t="shared" si="3"/>
        <v>-</v>
      </c>
      <c r="K53" s="26" t="str">
        <f t="shared" si="4"/>
        <v/>
      </c>
      <c r="L53" s="26" t="str">
        <f t="shared" si="5"/>
        <v/>
      </c>
      <c r="M53" s="26" t="str">
        <f t="shared" si="10"/>
        <v/>
      </c>
      <c r="N53" s="26" t="str">
        <f t="shared" si="6"/>
        <v/>
      </c>
      <c r="O53" s="26" t="str">
        <f t="shared" si="11"/>
        <v/>
      </c>
      <c r="P53" s="26" t="str">
        <f t="shared" si="12"/>
        <v/>
      </c>
      <c r="Q53" s="26" t="str">
        <f t="shared" si="7"/>
        <v/>
      </c>
      <c r="R53" s="64" t="str">
        <f>IF(OR(ISBLANK(Lieferung!$B$15),N53&lt;&gt;TRUE),"",IF(AND((Lieferung!$B$15-YEAR(G53))&gt;=20,(Lieferung!$B$15-YEAR(G53))&lt;=67),TRUE,FALSE))</f>
        <v/>
      </c>
      <c r="S53" s="64" t="str">
        <f>IF(OR(Q53&lt;&gt;TRUE,R53&lt;&gt;TRUE),"",IF((Lieferung!$B$15-YEAR(G53)-19)&gt;=I53,TRUE,FALSE))</f>
        <v/>
      </c>
      <c r="T53" s="26" t="str">
        <f>IF(ISBLANK(E53),"",IF(COUNTIF(Tätigkeit!$N$12:$N$611,J53)&gt;0,TRUE,FALSE))</f>
        <v/>
      </c>
      <c r="U53" s="72" t="str">
        <f t="shared" si="8"/>
        <v/>
      </c>
    </row>
    <row r="54" spans="1:21" x14ac:dyDescent="0.2">
      <c r="A54" s="129" t="str">
        <f t="shared" si="9"/>
        <v/>
      </c>
      <c r="B54" s="69"/>
      <c r="C54" s="69"/>
      <c r="D54" s="70"/>
      <c r="E54" s="67"/>
      <c r="F54" s="70"/>
      <c r="G54" s="68"/>
      <c r="H54" s="70"/>
      <c r="I54" s="71"/>
      <c r="J54" s="65" t="str">
        <f t="shared" si="3"/>
        <v>-</v>
      </c>
      <c r="K54" s="26" t="str">
        <f t="shared" si="4"/>
        <v/>
      </c>
      <c r="L54" s="26" t="str">
        <f t="shared" si="5"/>
        <v/>
      </c>
      <c r="M54" s="26" t="str">
        <f t="shared" si="10"/>
        <v/>
      </c>
      <c r="N54" s="26" t="str">
        <f t="shared" si="6"/>
        <v/>
      </c>
      <c r="O54" s="26" t="str">
        <f t="shared" si="11"/>
        <v/>
      </c>
      <c r="P54" s="26" t="str">
        <f t="shared" si="12"/>
        <v/>
      </c>
      <c r="Q54" s="26" t="str">
        <f t="shared" si="7"/>
        <v/>
      </c>
      <c r="R54" s="64" t="str">
        <f>IF(OR(ISBLANK(Lieferung!$B$15),N54&lt;&gt;TRUE),"",IF(AND((Lieferung!$B$15-YEAR(G54))&gt;=20,(Lieferung!$B$15-YEAR(G54))&lt;=67),TRUE,FALSE))</f>
        <v/>
      </c>
      <c r="S54" s="64" t="str">
        <f>IF(OR(Q54&lt;&gt;TRUE,R54&lt;&gt;TRUE),"",IF((Lieferung!$B$15-YEAR(G54)-19)&gt;=I54,TRUE,FALSE))</f>
        <v/>
      </c>
      <c r="T54" s="26" t="str">
        <f>IF(ISBLANK(E54),"",IF(COUNTIF(Tätigkeit!$N$12:$N$611,J54)&gt;0,TRUE,FALSE))</f>
        <v/>
      </c>
      <c r="U54" s="72" t="str">
        <f t="shared" si="8"/>
        <v/>
      </c>
    </row>
    <row r="55" spans="1:21" x14ac:dyDescent="0.2">
      <c r="A55" s="129" t="str">
        <f t="shared" si="9"/>
        <v/>
      </c>
      <c r="B55" s="69"/>
      <c r="C55" s="69"/>
      <c r="D55" s="70"/>
      <c r="E55" s="67"/>
      <c r="F55" s="70"/>
      <c r="G55" s="68"/>
      <c r="H55" s="70"/>
      <c r="I55" s="71"/>
      <c r="J55" s="65" t="str">
        <f t="shared" si="3"/>
        <v>-</v>
      </c>
      <c r="K55" s="26" t="str">
        <f t="shared" si="4"/>
        <v/>
      </c>
      <c r="L55" s="26" t="str">
        <f t="shared" si="5"/>
        <v/>
      </c>
      <c r="M55" s="26" t="str">
        <f t="shared" si="10"/>
        <v/>
      </c>
      <c r="N55" s="26" t="str">
        <f t="shared" si="6"/>
        <v/>
      </c>
      <c r="O55" s="26" t="str">
        <f t="shared" si="11"/>
        <v/>
      </c>
      <c r="P55" s="26" t="str">
        <f t="shared" si="12"/>
        <v/>
      </c>
      <c r="Q55" s="26" t="str">
        <f t="shared" si="7"/>
        <v/>
      </c>
      <c r="R55" s="64" t="str">
        <f>IF(OR(ISBLANK(Lieferung!$B$15),N55&lt;&gt;TRUE),"",IF(AND((Lieferung!$B$15-YEAR(G55))&gt;=20,(Lieferung!$B$15-YEAR(G55))&lt;=67),TRUE,FALSE))</f>
        <v/>
      </c>
      <c r="S55" s="64" t="str">
        <f>IF(OR(Q55&lt;&gt;TRUE,R55&lt;&gt;TRUE),"",IF((Lieferung!$B$15-YEAR(G55)-19)&gt;=I55,TRUE,FALSE))</f>
        <v/>
      </c>
      <c r="T55" s="26" t="str">
        <f>IF(ISBLANK(E55),"",IF(COUNTIF(Tätigkeit!$N$12:$N$611,J55)&gt;0,TRUE,FALSE))</f>
        <v/>
      </c>
      <c r="U55" s="72" t="str">
        <f t="shared" si="8"/>
        <v/>
      </c>
    </row>
    <row r="56" spans="1:21" x14ac:dyDescent="0.2">
      <c r="A56" s="129" t="str">
        <f t="shared" si="9"/>
        <v/>
      </c>
      <c r="B56" s="69"/>
      <c r="C56" s="69"/>
      <c r="D56" s="70"/>
      <c r="E56" s="67"/>
      <c r="F56" s="70"/>
      <c r="G56" s="68"/>
      <c r="H56" s="70"/>
      <c r="I56" s="71"/>
      <c r="J56" s="65" t="str">
        <f t="shared" si="3"/>
        <v>-</v>
      </c>
      <c r="K56" s="26" t="str">
        <f t="shared" si="4"/>
        <v/>
      </c>
      <c r="L56" s="26" t="str">
        <f t="shared" si="5"/>
        <v/>
      </c>
      <c r="M56" s="26" t="str">
        <f t="shared" si="10"/>
        <v/>
      </c>
      <c r="N56" s="26" t="str">
        <f t="shared" si="6"/>
        <v/>
      </c>
      <c r="O56" s="26" t="str">
        <f t="shared" si="11"/>
        <v/>
      </c>
      <c r="P56" s="26" t="str">
        <f t="shared" si="12"/>
        <v/>
      </c>
      <c r="Q56" s="26" t="str">
        <f t="shared" si="7"/>
        <v/>
      </c>
      <c r="R56" s="64" t="str">
        <f>IF(OR(ISBLANK(Lieferung!$B$15),N56&lt;&gt;TRUE),"",IF(AND((Lieferung!$B$15-YEAR(G56))&gt;=20,(Lieferung!$B$15-YEAR(G56))&lt;=67),TRUE,FALSE))</f>
        <v/>
      </c>
      <c r="S56" s="64" t="str">
        <f>IF(OR(Q56&lt;&gt;TRUE,R56&lt;&gt;TRUE),"",IF((Lieferung!$B$15-YEAR(G56)-19)&gt;=I56,TRUE,FALSE))</f>
        <v/>
      </c>
      <c r="T56" s="26" t="str">
        <f>IF(ISBLANK(E56),"",IF(COUNTIF(Tätigkeit!$N$12:$N$611,J56)&gt;0,TRUE,FALSE))</f>
        <v/>
      </c>
      <c r="U56" s="72" t="str">
        <f t="shared" si="8"/>
        <v/>
      </c>
    </row>
    <row r="57" spans="1:21" x14ac:dyDescent="0.2">
      <c r="A57" s="129" t="str">
        <f t="shared" si="9"/>
        <v/>
      </c>
      <c r="B57" s="69"/>
      <c r="C57" s="69"/>
      <c r="D57" s="70"/>
      <c r="E57" s="67"/>
      <c r="F57" s="70"/>
      <c r="G57" s="68"/>
      <c r="H57" s="70"/>
      <c r="I57" s="71"/>
      <c r="J57" s="65" t="str">
        <f t="shared" si="3"/>
        <v>-</v>
      </c>
      <c r="K57" s="26" t="str">
        <f t="shared" si="4"/>
        <v/>
      </c>
      <c r="L57" s="26" t="str">
        <f t="shared" si="5"/>
        <v/>
      </c>
      <c r="M57" s="26" t="str">
        <f t="shared" si="10"/>
        <v/>
      </c>
      <c r="N57" s="26" t="str">
        <f t="shared" si="6"/>
        <v/>
      </c>
      <c r="O57" s="26" t="str">
        <f t="shared" si="11"/>
        <v/>
      </c>
      <c r="P57" s="26" t="str">
        <f t="shared" si="12"/>
        <v/>
      </c>
      <c r="Q57" s="26" t="str">
        <f t="shared" si="7"/>
        <v/>
      </c>
      <c r="R57" s="64" t="str">
        <f>IF(OR(ISBLANK(Lieferung!$B$15),N57&lt;&gt;TRUE),"",IF(AND((Lieferung!$B$15-YEAR(G57))&gt;=20,(Lieferung!$B$15-YEAR(G57))&lt;=67),TRUE,FALSE))</f>
        <v/>
      </c>
      <c r="S57" s="64" t="str">
        <f>IF(OR(Q57&lt;&gt;TRUE,R57&lt;&gt;TRUE),"",IF((Lieferung!$B$15-YEAR(G57)-19)&gt;=I57,TRUE,FALSE))</f>
        <v/>
      </c>
      <c r="T57" s="26" t="str">
        <f>IF(ISBLANK(E57),"",IF(COUNTIF(Tätigkeit!$N$12:$N$611,J57)&gt;0,TRUE,FALSE))</f>
        <v/>
      </c>
      <c r="U57" s="72" t="str">
        <f t="shared" si="8"/>
        <v/>
      </c>
    </row>
    <row r="58" spans="1:21" x14ac:dyDescent="0.2">
      <c r="A58" s="129" t="str">
        <f t="shared" si="9"/>
        <v/>
      </c>
      <c r="B58" s="69"/>
      <c r="C58" s="69"/>
      <c r="D58" s="70"/>
      <c r="E58" s="67"/>
      <c r="F58" s="70"/>
      <c r="G58" s="68"/>
      <c r="H58" s="70"/>
      <c r="I58" s="71"/>
      <c r="J58" s="65" t="str">
        <f t="shared" si="3"/>
        <v>-</v>
      </c>
      <c r="K58" s="26" t="str">
        <f t="shared" si="4"/>
        <v/>
      </c>
      <c r="L58" s="26" t="str">
        <f t="shared" si="5"/>
        <v/>
      </c>
      <c r="M58" s="26" t="str">
        <f t="shared" si="10"/>
        <v/>
      </c>
      <c r="N58" s="26" t="str">
        <f t="shared" si="6"/>
        <v/>
      </c>
      <c r="O58" s="26" t="str">
        <f t="shared" si="11"/>
        <v/>
      </c>
      <c r="P58" s="26" t="str">
        <f t="shared" si="12"/>
        <v/>
      </c>
      <c r="Q58" s="26" t="str">
        <f t="shared" si="7"/>
        <v/>
      </c>
      <c r="R58" s="64" t="str">
        <f>IF(OR(ISBLANK(Lieferung!$B$15),N58&lt;&gt;TRUE),"",IF(AND((Lieferung!$B$15-YEAR(G58))&gt;=20,(Lieferung!$B$15-YEAR(G58))&lt;=67),TRUE,FALSE))</f>
        <v/>
      </c>
      <c r="S58" s="64" t="str">
        <f>IF(OR(Q58&lt;&gt;TRUE,R58&lt;&gt;TRUE),"",IF((Lieferung!$B$15-YEAR(G58)-19)&gt;=I58,TRUE,FALSE))</f>
        <v/>
      </c>
      <c r="T58" s="26" t="str">
        <f>IF(ISBLANK(E58),"",IF(COUNTIF(Tätigkeit!$N$12:$N$611,J58)&gt;0,TRUE,FALSE))</f>
        <v/>
      </c>
      <c r="U58" s="72" t="str">
        <f t="shared" si="8"/>
        <v/>
      </c>
    </row>
    <row r="59" spans="1:21" x14ac:dyDescent="0.2">
      <c r="A59" s="129" t="str">
        <f t="shared" si="9"/>
        <v/>
      </c>
      <c r="B59" s="69"/>
      <c r="C59" s="69"/>
      <c r="D59" s="70"/>
      <c r="E59" s="67"/>
      <c r="F59" s="70"/>
      <c r="G59" s="68"/>
      <c r="H59" s="70"/>
      <c r="I59" s="71"/>
      <c r="J59" s="65" t="str">
        <f t="shared" si="3"/>
        <v>-</v>
      </c>
      <c r="K59" s="26" t="str">
        <f t="shared" si="4"/>
        <v/>
      </c>
      <c r="L59" s="26" t="str">
        <f t="shared" si="5"/>
        <v/>
      </c>
      <c r="M59" s="26" t="str">
        <f t="shared" si="10"/>
        <v/>
      </c>
      <c r="N59" s="26" t="str">
        <f t="shared" si="6"/>
        <v/>
      </c>
      <c r="O59" s="26" t="str">
        <f t="shared" si="11"/>
        <v/>
      </c>
      <c r="P59" s="26" t="str">
        <f t="shared" si="12"/>
        <v/>
      </c>
      <c r="Q59" s="26" t="str">
        <f t="shared" si="7"/>
        <v/>
      </c>
      <c r="R59" s="64" t="str">
        <f>IF(OR(ISBLANK(Lieferung!$B$15),N59&lt;&gt;TRUE),"",IF(AND((Lieferung!$B$15-YEAR(G59))&gt;=20,(Lieferung!$B$15-YEAR(G59))&lt;=67),TRUE,FALSE))</f>
        <v/>
      </c>
      <c r="S59" s="64" t="str">
        <f>IF(OR(Q59&lt;&gt;TRUE,R59&lt;&gt;TRUE),"",IF((Lieferung!$B$15-YEAR(G59)-19)&gt;=I59,TRUE,FALSE))</f>
        <v/>
      </c>
      <c r="T59" s="26" t="str">
        <f>IF(ISBLANK(E59),"",IF(COUNTIF(Tätigkeit!$N$12:$N$611,J59)&gt;0,TRUE,FALSE))</f>
        <v/>
      </c>
      <c r="U59" s="72" t="str">
        <f t="shared" si="8"/>
        <v/>
      </c>
    </row>
    <row r="60" spans="1:21" x14ac:dyDescent="0.2">
      <c r="A60" s="129" t="str">
        <f t="shared" si="9"/>
        <v/>
      </c>
      <c r="B60" s="69"/>
      <c r="C60" s="69"/>
      <c r="D60" s="70"/>
      <c r="E60" s="67"/>
      <c r="F60" s="70"/>
      <c r="G60" s="68"/>
      <c r="H60" s="70"/>
      <c r="I60" s="71"/>
      <c r="J60" s="65" t="str">
        <f t="shared" si="3"/>
        <v>-</v>
      </c>
      <c r="K60" s="26" t="str">
        <f t="shared" si="4"/>
        <v/>
      </c>
      <c r="L60" s="26" t="str">
        <f t="shared" si="5"/>
        <v/>
      </c>
      <c r="M60" s="26" t="str">
        <f t="shared" si="10"/>
        <v/>
      </c>
      <c r="N60" s="26" t="str">
        <f t="shared" si="6"/>
        <v/>
      </c>
      <c r="O60" s="26" t="str">
        <f t="shared" si="11"/>
        <v/>
      </c>
      <c r="P60" s="26" t="str">
        <f t="shared" si="12"/>
        <v/>
      </c>
      <c r="Q60" s="26" t="str">
        <f t="shared" si="7"/>
        <v/>
      </c>
      <c r="R60" s="64" t="str">
        <f>IF(OR(ISBLANK(Lieferung!$B$15),N60&lt;&gt;TRUE),"",IF(AND((Lieferung!$B$15-YEAR(G60))&gt;=20,(Lieferung!$B$15-YEAR(G60))&lt;=67),TRUE,FALSE))</f>
        <v/>
      </c>
      <c r="S60" s="64" t="str">
        <f>IF(OR(Q60&lt;&gt;TRUE,R60&lt;&gt;TRUE),"",IF((Lieferung!$B$15-YEAR(G60)-19)&gt;=I60,TRUE,FALSE))</f>
        <v/>
      </c>
      <c r="T60" s="26" t="str">
        <f>IF(ISBLANK(E60),"",IF(COUNTIF(Tätigkeit!$N$12:$N$611,J60)&gt;0,TRUE,FALSE))</f>
        <v/>
      </c>
      <c r="U60" s="72" t="str">
        <f t="shared" si="8"/>
        <v/>
      </c>
    </row>
    <row r="61" spans="1:21" x14ac:dyDescent="0.2">
      <c r="A61" s="129" t="str">
        <f t="shared" si="9"/>
        <v/>
      </c>
      <c r="B61" s="69"/>
      <c r="C61" s="69"/>
      <c r="D61" s="70"/>
      <c r="E61" s="67"/>
      <c r="F61" s="70"/>
      <c r="G61" s="68"/>
      <c r="H61" s="70"/>
      <c r="I61" s="71"/>
      <c r="J61" s="65" t="str">
        <f t="shared" si="3"/>
        <v>-</v>
      </c>
      <c r="K61" s="26" t="str">
        <f t="shared" si="4"/>
        <v/>
      </c>
      <c r="L61" s="26" t="str">
        <f t="shared" si="5"/>
        <v/>
      </c>
      <c r="M61" s="26" t="str">
        <f t="shared" si="10"/>
        <v/>
      </c>
      <c r="N61" s="26" t="str">
        <f t="shared" si="6"/>
        <v/>
      </c>
      <c r="O61" s="26" t="str">
        <f t="shared" si="11"/>
        <v/>
      </c>
      <c r="P61" s="26" t="str">
        <f t="shared" si="12"/>
        <v/>
      </c>
      <c r="Q61" s="26" t="str">
        <f t="shared" si="7"/>
        <v/>
      </c>
      <c r="R61" s="64" t="str">
        <f>IF(OR(ISBLANK(Lieferung!$B$15),N61&lt;&gt;TRUE),"",IF(AND((Lieferung!$B$15-YEAR(G61))&gt;=20,(Lieferung!$B$15-YEAR(G61))&lt;=67),TRUE,FALSE))</f>
        <v/>
      </c>
      <c r="S61" s="64" t="str">
        <f>IF(OR(Q61&lt;&gt;TRUE,R61&lt;&gt;TRUE),"",IF((Lieferung!$B$15-YEAR(G61)-19)&gt;=I61,TRUE,FALSE))</f>
        <v/>
      </c>
      <c r="T61" s="26" t="str">
        <f>IF(ISBLANK(E61),"",IF(COUNTIF(Tätigkeit!$N$12:$N$611,J61)&gt;0,TRUE,FALSE))</f>
        <v/>
      </c>
      <c r="U61" s="72" t="str">
        <f t="shared" si="8"/>
        <v/>
      </c>
    </row>
    <row r="62" spans="1:21" x14ac:dyDescent="0.2">
      <c r="A62" s="129" t="str">
        <f t="shared" si="9"/>
        <v/>
      </c>
      <c r="B62" s="69"/>
      <c r="C62" s="69"/>
      <c r="D62" s="70"/>
      <c r="E62" s="67"/>
      <c r="F62" s="70"/>
      <c r="G62" s="68"/>
      <c r="H62" s="70"/>
      <c r="I62" s="71"/>
      <c r="J62" s="65" t="str">
        <f t="shared" si="3"/>
        <v>-</v>
      </c>
      <c r="K62" s="26" t="str">
        <f t="shared" si="4"/>
        <v/>
      </c>
      <c r="L62" s="26" t="str">
        <f t="shared" si="5"/>
        <v/>
      </c>
      <c r="M62" s="26" t="str">
        <f t="shared" si="10"/>
        <v/>
      </c>
      <c r="N62" s="26" t="str">
        <f t="shared" si="6"/>
        <v/>
      </c>
      <c r="O62" s="26" t="str">
        <f t="shared" si="11"/>
        <v/>
      </c>
      <c r="P62" s="26" t="str">
        <f t="shared" si="12"/>
        <v/>
      </c>
      <c r="Q62" s="26" t="str">
        <f t="shared" si="7"/>
        <v/>
      </c>
      <c r="R62" s="64" t="str">
        <f>IF(OR(ISBLANK(Lieferung!$B$15),N62&lt;&gt;TRUE),"",IF(AND((Lieferung!$B$15-YEAR(G62))&gt;=20,(Lieferung!$B$15-YEAR(G62))&lt;=67),TRUE,FALSE))</f>
        <v/>
      </c>
      <c r="S62" s="64" t="str">
        <f>IF(OR(Q62&lt;&gt;TRUE,R62&lt;&gt;TRUE),"",IF((Lieferung!$B$15-YEAR(G62)-19)&gt;=I62,TRUE,FALSE))</f>
        <v/>
      </c>
      <c r="T62" s="26" t="str">
        <f>IF(ISBLANK(E62),"",IF(COUNTIF(Tätigkeit!$N$12:$N$611,J62)&gt;0,TRUE,FALSE))</f>
        <v/>
      </c>
      <c r="U62" s="72" t="str">
        <f t="shared" si="8"/>
        <v/>
      </c>
    </row>
    <row r="63" spans="1:21" x14ac:dyDescent="0.2">
      <c r="A63" s="129" t="str">
        <f t="shared" si="9"/>
        <v/>
      </c>
      <c r="B63" s="69"/>
      <c r="C63" s="69"/>
      <c r="D63" s="70"/>
      <c r="E63" s="67"/>
      <c r="F63" s="70"/>
      <c r="G63" s="68"/>
      <c r="H63" s="70"/>
      <c r="I63" s="71"/>
      <c r="J63" s="65" t="str">
        <f t="shared" si="3"/>
        <v>-</v>
      </c>
      <c r="K63" s="26" t="str">
        <f t="shared" si="4"/>
        <v/>
      </c>
      <c r="L63" s="26" t="str">
        <f t="shared" si="5"/>
        <v/>
      </c>
      <c r="M63" s="26" t="str">
        <f t="shared" si="10"/>
        <v/>
      </c>
      <c r="N63" s="26" t="str">
        <f t="shared" si="6"/>
        <v/>
      </c>
      <c r="O63" s="26" t="str">
        <f t="shared" si="11"/>
        <v/>
      </c>
      <c r="P63" s="26" t="str">
        <f t="shared" si="12"/>
        <v/>
      </c>
      <c r="Q63" s="26" t="str">
        <f t="shared" si="7"/>
        <v/>
      </c>
      <c r="R63" s="64" t="str">
        <f>IF(OR(ISBLANK(Lieferung!$B$15),N63&lt;&gt;TRUE),"",IF(AND((Lieferung!$B$15-YEAR(G63))&gt;=20,(Lieferung!$B$15-YEAR(G63))&lt;=67),TRUE,FALSE))</f>
        <v/>
      </c>
      <c r="S63" s="64" t="str">
        <f>IF(OR(Q63&lt;&gt;TRUE,R63&lt;&gt;TRUE),"",IF((Lieferung!$B$15-YEAR(G63)-19)&gt;=I63,TRUE,FALSE))</f>
        <v/>
      </c>
      <c r="T63" s="26" t="str">
        <f>IF(ISBLANK(E63),"",IF(COUNTIF(Tätigkeit!$N$12:$N$611,J63)&gt;0,TRUE,FALSE))</f>
        <v/>
      </c>
      <c r="U63" s="72" t="str">
        <f t="shared" si="8"/>
        <v/>
      </c>
    </row>
    <row r="64" spans="1:21" x14ac:dyDescent="0.2">
      <c r="A64" s="129" t="str">
        <f t="shared" si="9"/>
        <v/>
      </c>
      <c r="B64" s="69"/>
      <c r="C64" s="69"/>
      <c r="D64" s="70"/>
      <c r="E64" s="67"/>
      <c r="F64" s="70"/>
      <c r="G64" s="68"/>
      <c r="H64" s="70"/>
      <c r="I64" s="71"/>
      <c r="J64" s="65" t="str">
        <f t="shared" si="3"/>
        <v>-</v>
      </c>
      <c r="K64" s="26" t="str">
        <f t="shared" si="4"/>
        <v/>
      </c>
      <c r="L64" s="26" t="str">
        <f t="shared" si="5"/>
        <v/>
      </c>
      <c r="M64" s="26" t="str">
        <f t="shared" si="10"/>
        <v/>
      </c>
      <c r="N64" s="26" t="str">
        <f t="shared" si="6"/>
        <v/>
      </c>
      <c r="O64" s="26" t="str">
        <f t="shared" si="11"/>
        <v/>
      </c>
      <c r="P64" s="26" t="str">
        <f t="shared" si="12"/>
        <v/>
      </c>
      <c r="Q64" s="26" t="str">
        <f t="shared" si="7"/>
        <v/>
      </c>
      <c r="R64" s="64" t="str">
        <f>IF(OR(ISBLANK(Lieferung!$B$15),N64&lt;&gt;TRUE),"",IF(AND((Lieferung!$B$15-YEAR(G64))&gt;=20,(Lieferung!$B$15-YEAR(G64))&lt;=67),TRUE,FALSE))</f>
        <v/>
      </c>
      <c r="S64" s="64" t="str">
        <f>IF(OR(Q64&lt;&gt;TRUE,R64&lt;&gt;TRUE),"",IF((Lieferung!$B$15-YEAR(G64)-19)&gt;=I64,TRUE,FALSE))</f>
        <v/>
      </c>
      <c r="T64" s="26" t="str">
        <f>IF(ISBLANK(E64),"",IF(COUNTIF(Tätigkeit!$N$12:$N$611,J64)&gt;0,TRUE,FALSE))</f>
        <v/>
      </c>
      <c r="U64" s="72" t="str">
        <f t="shared" si="8"/>
        <v/>
      </c>
    </row>
    <row r="65" spans="1:21" x14ac:dyDescent="0.2">
      <c r="A65" s="129" t="str">
        <f t="shared" si="9"/>
        <v/>
      </c>
      <c r="B65" s="69"/>
      <c r="C65" s="69"/>
      <c r="D65" s="70"/>
      <c r="E65" s="67"/>
      <c r="F65" s="70"/>
      <c r="G65" s="68"/>
      <c r="H65" s="70"/>
      <c r="I65" s="71"/>
      <c r="J65" s="65" t="str">
        <f t="shared" si="3"/>
        <v>-</v>
      </c>
      <c r="K65" s="26" t="str">
        <f t="shared" si="4"/>
        <v/>
      </c>
      <c r="L65" s="26" t="str">
        <f t="shared" si="5"/>
        <v/>
      </c>
      <c r="M65" s="26" t="str">
        <f t="shared" si="10"/>
        <v/>
      </c>
      <c r="N65" s="26" t="str">
        <f t="shared" si="6"/>
        <v/>
      </c>
      <c r="O65" s="26" t="str">
        <f t="shared" si="11"/>
        <v/>
      </c>
      <c r="P65" s="26" t="str">
        <f t="shared" si="12"/>
        <v/>
      </c>
      <c r="Q65" s="26" t="str">
        <f t="shared" si="7"/>
        <v/>
      </c>
      <c r="R65" s="64" t="str">
        <f>IF(OR(ISBLANK(Lieferung!$B$15),N65&lt;&gt;TRUE),"",IF(AND((Lieferung!$B$15-YEAR(G65))&gt;=20,(Lieferung!$B$15-YEAR(G65))&lt;=67),TRUE,FALSE))</f>
        <v/>
      </c>
      <c r="S65" s="64" t="str">
        <f>IF(OR(Q65&lt;&gt;TRUE,R65&lt;&gt;TRUE),"",IF((Lieferung!$B$15-YEAR(G65)-19)&gt;=I65,TRUE,FALSE))</f>
        <v/>
      </c>
      <c r="T65" s="26" t="str">
        <f>IF(ISBLANK(E65),"",IF(COUNTIF(Tätigkeit!$N$12:$N$611,J65)&gt;0,TRUE,FALSE))</f>
        <v/>
      </c>
      <c r="U65" s="72" t="str">
        <f t="shared" si="8"/>
        <v/>
      </c>
    </row>
    <row r="66" spans="1:21" x14ac:dyDescent="0.2">
      <c r="A66" s="129" t="str">
        <f t="shared" si="9"/>
        <v/>
      </c>
      <c r="B66" s="69"/>
      <c r="C66" s="69"/>
      <c r="D66" s="70"/>
      <c r="E66" s="67"/>
      <c r="F66" s="70"/>
      <c r="G66" s="68"/>
      <c r="H66" s="70"/>
      <c r="I66" s="71"/>
      <c r="J66" s="65" t="str">
        <f t="shared" si="3"/>
        <v>-</v>
      </c>
      <c r="K66" s="26" t="str">
        <f t="shared" si="4"/>
        <v/>
      </c>
      <c r="L66" s="26" t="str">
        <f t="shared" si="5"/>
        <v/>
      </c>
      <c r="M66" s="26" t="str">
        <f t="shared" si="10"/>
        <v/>
      </c>
      <c r="N66" s="26" t="str">
        <f t="shared" si="6"/>
        <v/>
      </c>
      <c r="O66" s="26" t="str">
        <f t="shared" si="11"/>
        <v/>
      </c>
      <c r="P66" s="26" t="str">
        <f t="shared" si="12"/>
        <v/>
      </c>
      <c r="Q66" s="26" t="str">
        <f t="shared" si="7"/>
        <v/>
      </c>
      <c r="R66" s="64" t="str">
        <f>IF(OR(ISBLANK(Lieferung!$B$15),N66&lt;&gt;TRUE),"",IF(AND((Lieferung!$B$15-YEAR(G66))&gt;=20,(Lieferung!$B$15-YEAR(G66))&lt;=67),TRUE,FALSE))</f>
        <v/>
      </c>
      <c r="S66" s="64" t="str">
        <f>IF(OR(Q66&lt;&gt;TRUE,R66&lt;&gt;TRUE),"",IF((Lieferung!$B$15-YEAR(G66)-19)&gt;=I66,TRUE,FALSE))</f>
        <v/>
      </c>
      <c r="T66" s="26" t="str">
        <f>IF(ISBLANK(E66),"",IF(COUNTIF(Tätigkeit!$N$12:$N$611,J66)&gt;0,TRUE,FALSE))</f>
        <v/>
      </c>
      <c r="U66" s="72" t="str">
        <f t="shared" si="8"/>
        <v/>
      </c>
    </row>
    <row r="67" spans="1:21" x14ac:dyDescent="0.2">
      <c r="A67" s="129" t="str">
        <f t="shared" si="9"/>
        <v/>
      </c>
      <c r="B67" s="69"/>
      <c r="C67" s="69"/>
      <c r="D67" s="70"/>
      <c r="E67" s="67"/>
      <c r="F67" s="70"/>
      <c r="G67" s="68"/>
      <c r="H67" s="70"/>
      <c r="I67" s="71"/>
      <c r="J67" s="65" t="str">
        <f t="shared" si="3"/>
        <v>-</v>
      </c>
      <c r="K67" s="26" t="str">
        <f t="shared" si="4"/>
        <v/>
      </c>
      <c r="L67" s="26" t="str">
        <f t="shared" si="5"/>
        <v/>
      </c>
      <c r="M67" s="26" t="str">
        <f t="shared" si="10"/>
        <v/>
      </c>
      <c r="N67" s="26" t="str">
        <f t="shared" si="6"/>
        <v/>
      </c>
      <c r="O67" s="26" t="str">
        <f t="shared" si="11"/>
        <v/>
      </c>
      <c r="P67" s="26" t="str">
        <f t="shared" si="12"/>
        <v/>
      </c>
      <c r="Q67" s="26" t="str">
        <f t="shared" si="7"/>
        <v/>
      </c>
      <c r="R67" s="64" t="str">
        <f>IF(OR(ISBLANK(Lieferung!$B$15),N67&lt;&gt;TRUE),"",IF(AND((Lieferung!$B$15-YEAR(G67))&gt;=20,(Lieferung!$B$15-YEAR(G67))&lt;=67),TRUE,FALSE))</f>
        <v/>
      </c>
      <c r="S67" s="64" t="str">
        <f>IF(OR(Q67&lt;&gt;TRUE,R67&lt;&gt;TRUE),"",IF((Lieferung!$B$15-YEAR(G67)-19)&gt;=I67,TRUE,FALSE))</f>
        <v/>
      </c>
      <c r="T67" s="26" t="str">
        <f>IF(ISBLANK(E67),"",IF(COUNTIF(Tätigkeit!$N$12:$N$611,J67)&gt;0,TRUE,FALSE))</f>
        <v/>
      </c>
      <c r="U67" s="72" t="str">
        <f t="shared" si="8"/>
        <v/>
      </c>
    </row>
    <row r="68" spans="1:21" x14ac:dyDescent="0.2">
      <c r="A68" s="129" t="str">
        <f t="shared" si="9"/>
        <v/>
      </c>
      <c r="B68" s="69"/>
      <c r="C68" s="69"/>
      <c r="D68" s="70"/>
      <c r="E68" s="67"/>
      <c r="F68" s="70"/>
      <c r="G68" s="68"/>
      <c r="H68" s="70"/>
      <c r="I68" s="71"/>
      <c r="J68" s="65" t="str">
        <f t="shared" si="3"/>
        <v>-</v>
      </c>
      <c r="K68" s="26" t="str">
        <f t="shared" si="4"/>
        <v/>
      </c>
      <c r="L68" s="26" t="str">
        <f t="shared" si="5"/>
        <v/>
      </c>
      <c r="M68" s="26" t="str">
        <f t="shared" si="10"/>
        <v/>
      </c>
      <c r="N68" s="26" t="str">
        <f t="shared" si="6"/>
        <v/>
      </c>
      <c r="O68" s="26" t="str">
        <f t="shared" si="11"/>
        <v/>
      </c>
      <c r="P68" s="26" t="str">
        <f t="shared" si="12"/>
        <v/>
      </c>
      <c r="Q68" s="26" t="str">
        <f t="shared" si="7"/>
        <v/>
      </c>
      <c r="R68" s="64" t="str">
        <f>IF(OR(ISBLANK(Lieferung!$B$15),N68&lt;&gt;TRUE),"",IF(AND((Lieferung!$B$15-YEAR(G68))&gt;=20,(Lieferung!$B$15-YEAR(G68))&lt;=67),TRUE,FALSE))</f>
        <v/>
      </c>
      <c r="S68" s="64" t="str">
        <f>IF(OR(Q68&lt;&gt;TRUE,R68&lt;&gt;TRUE),"",IF((Lieferung!$B$15-YEAR(G68)-19)&gt;=I68,TRUE,FALSE))</f>
        <v/>
      </c>
      <c r="T68" s="26" t="str">
        <f>IF(ISBLANK(E68),"",IF(COUNTIF(Tätigkeit!$N$12:$N$611,J68)&gt;0,TRUE,FALSE))</f>
        <v/>
      </c>
      <c r="U68" s="72" t="str">
        <f t="shared" si="8"/>
        <v/>
      </c>
    </row>
    <row r="69" spans="1:21" x14ac:dyDescent="0.2">
      <c r="A69" s="129" t="str">
        <f t="shared" si="9"/>
        <v/>
      </c>
      <c r="B69" s="69"/>
      <c r="C69" s="69"/>
      <c r="D69" s="70"/>
      <c r="E69" s="67"/>
      <c r="F69" s="70"/>
      <c r="G69" s="68"/>
      <c r="H69" s="70"/>
      <c r="I69" s="71"/>
      <c r="J69" s="65" t="str">
        <f t="shared" si="3"/>
        <v>-</v>
      </c>
      <c r="K69" s="26" t="str">
        <f t="shared" si="4"/>
        <v/>
      </c>
      <c r="L69" s="26" t="str">
        <f t="shared" si="5"/>
        <v/>
      </c>
      <c r="M69" s="26" t="str">
        <f t="shared" si="10"/>
        <v/>
      </c>
      <c r="N69" s="26" t="str">
        <f t="shared" si="6"/>
        <v/>
      </c>
      <c r="O69" s="26" t="str">
        <f t="shared" si="11"/>
        <v/>
      </c>
      <c r="P69" s="26" t="str">
        <f t="shared" si="12"/>
        <v/>
      </c>
      <c r="Q69" s="26" t="str">
        <f t="shared" si="7"/>
        <v/>
      </c>
      <c r="R69" s="64" t="str">
        <f>IF(OR(ISBLANK(Lieferung!$B$15),N69&lt;&gt;TRUE),"",IF(AND((Lieferung!$B$15-YEAR(G69))&gt;=20,(Lieferung!$B$15-YEAR(G69))&lt;=67),TRUE,FALSE))</f>
        <v/>
      </c>
      <c r="S69" s="64" t="str">
        <f>IF(OR(Q69&lt;&gt;TRUE,R69&lt;&gt;TRUE),"",IF((Lieferung!$B$15-YEAR(G69)-19)&gt;=I69,TRUE,FALSE))</f>
        <v/>
      </c>
      <c r="T69" s="26" t="str">
        <f>IF(ISBLANK(E69),"",IF(COUNTIF(Tätigkeit!$N$12:$N$611,J69)&gt;0,TRUE,FALSE))</f>
        <v/>
      </c>
      <c r="U69" s="72" t="str">
        <f t="shared" si="8"/>
        <v/>
      </c>
    </row>
    <row r="70" spans="1:21" x14ac:dyDescent="0.2">
      <c r="A70" s="129" t="str">
        <f t="shared" si="9"/>
        <v/>
      </c>
      <c r="B70" s="69"/>
      <c r="C70" s="69"/>
      <c r="D70" s="70"/>
      <c r="E70" s="67"/>
      <c r="F70" s="70"/>
      <c r="G70" s="68"/>
      <c r="H70" s="70"/>
      <c r="I70" s="71"/>
      <c r="J70" s="65" t="str">
        <f t="shared" si="3"/>
        <v>-</v>
      </c>
      <c r="K70" s="26" t="str">
        <f t="shared" si="4"/>
        <v/>
      </c>
      <c r="L70" s="26" t="str">
        <f t="shared" si="5"/>
        <v/>
      </c>
      <c r="M70" s="26" t="str">
        <f t="shared" si="10"/>
        <v/>
      </c>
      <c r="N70" s="26" t="str">
        <f t="shared" si="6"/>
        <v/>
      </c>
      <c r="O70" s="26" t="str">
        <f t="shared" si="11"/>
        <v/>
      </c>
      <c r="P70" s="26" t="str">
        <f t="shared" si="12"/>
        <v/>
      </c>
      <c r="Q70" s="26" t="str">
        <f t="shared" si="7"/>
        <v/>
      </c>
      <c r="R70" s="64" t="str">
        <f>IF(OR(ISBLANK(Lieferung!$B$15),N70&lt;&gt;TRUE),"",IF(AND((Lieferung!$B$15-YEAR(G70))&gt;=20,(Lieferung!$B$15-YEAR(G70))&lt;=67),TRUE,FALSE))</f>
        <v/>
      </c>
      <c r="S70" s="64" t="str">
        <f>IF(OR(Q70&lt;&gt;TRUE,R70&lt;&gt;TRUE),"",IF((Lieferung!$B$15-YEAR(G70)-19)&gt;=I70,TRUE,FALSE))</f>
        <v/>
      </c>
      <c r="T70" s="26" t="str">
        <f>IF(ISBLANK(E70),"",IF(COUNTIF(Tätigkeit!$N$12:$N$611,J70)&gt;0,TRUE,FALSE))</f>
        <v/>
      </c>
      <c r="U70" s="72" t="str">
        <f t="shared" si="8"/>
        <v/>
      </c>
    </row>
    <row r="71" spans="1:21" x14ac:dyDescent="0.2">
      <c r="A71" s="129" t="str">
        <f t="shared" si="9"/>
        <v/>
      </c>
      <c r="B71" s="69"/>
      <c r="C71" s="69"/>
      <c r="D71" s="70"/>
      <c r="E71" s="67"/>
      <c r="F71" s="70"/>
      <c r="G71" s="68"/>
      <c r="H71" s="70"/>
      <c r="I71" s="71"/>
      <c r="J71" s="65" t="str">
        <f t="shared" si="3"/>
        <v>-</v>
      </c>
      <c r="K71" s="26" t="str">
        <f t="shared" si="4"/>
        <v/>
      </c>
      <c r="L71" s="26" t="str">
        <f t="shared" si="5"/>
        <v/>
      </c>
      <c r="M71" s="26" t="str">
        <f t="shared" si="10"/>
        <v/>
      </c>
      <c r="N71" s="26" t="str">
        <f t="shared" si="6"/>
        <v/>
      </c>
      <c r="O71" s="26" t="str">
        <f t="shared" si="11"/>
        <v/>
      </c>
      <c r="P71" s="26" t="str">
        <f t="shared" si="12"/>
        <v/>
      </c>
      <c r="Q71" s="26" t="str">
        <f t="shared" si="7"/>
        <v/>
      </c>
      <c r="R71" s="64" t="str">
        <f>IF(OR(ISBLANK(Lieferung!$B$15),N71&lt;&gt;TRUE),"",IF(AND((Lieferung!$B$15-YEAR(G71))&gt;=20,(Lieferung!$B$15-YEAR(G71))&lt;=67),TRUE,FALSE))</f>
        <v/>
      </c>
      <c r="S71" s="64" t="str">
        <f>IF(OR(Q71&lt;&gt;TRUE,R71&lt;&gt;TRUE),"",IF((Lieferung!$B$15-YEAR(G71)-19)&gt;=I71,TRUE,FALSE))</f>
        <v/>
      </c>
      <c r="T71" s="26" t="str">
        <f>IF(ISBLANK(E71),"",IF(COUNTIF(Tätigkeit!$N$12:$N$611,J71)&gt;0,TRUE,FALSE))</f>
        <v/>
      </c>
      <c r="U71" s="72" t="str">
        <f t="shared" si="8"/>
        <v/>
      </c>
    </row>
    <row r="72" spans="1:21" x14ac:dyDescent="0.2">
      <c r="A72" s="129" t="str">
        <f t="shared" si="9"/>
        <v/>
      </c>
      <c r="B72" s="69"/>
      <c r="C72" s="69"/>
      <c r="D72" s="70"/>
      <c r="E72" s="67"/>
      <c r="F72" s="70"/>
      <c r="G72" s="68"/>
      <c r="H72" s="70"/>
      <c r="I72" s="71"/>
      <c r="J72" s="65" t="str">
        <f t="shared" si="3"/>
        <v>-</v>
      </c>
      <c r="K72" s="26" t="str">
        <f t="shared" si="4"/>
        <v/>
      </c>
      <c r="L72" s="26" t="str">
        <f t="shared" si="5"/>
        <v/>
      </c>
      <c r="M72" s="26" t="str">
        <f t="shared" si="10"/>
        <v/>
      </c>
      <c r="N72" s="26" t="str">
        <f t="shared" si="6"/>
        <v/>
      </c>
      <c r="O72" s="26" t="str">
        <f t="shared" si="11"/>
        <v/>
      </c>
      <c r="P72" s="26" t="str">
        <f t="shared" si="12"/>
        <v/>
      </c>
      <c r="Q72" s="26" t="str">
        <f t="shared" si="7"/>
        <v/>
      </c>
      <c r="R72" s="64" t="str">
        <f>IF(OR(ISBLANK(Lieferung!$B$15),N72&lt;&gt;TRUE),"",IF(AND((Lieferung!$B$15-YEAR(G72))&gt;=20,(Lieferung!$B$15-YEAR(G72))&lt;=67),TRUE,FALSE))</f>
        <v/>
      </c>
      <c r="S72" s="64" t="str">
        <f>IF(OR(Q72&lt;&gt;TRUE,R72&lt;&gt;TRUE),"",IF((Lieferung!$B$15-YEAR(G72)-19)&gt;=I72,TRUE,FALSE))</f>
        <v/>
      </c>
      <c r="T72" s="26" t="str">
        <f>IF(ISBLANK(E72),"",IF(COUNTIF(Tätigkeit!$N$12:$N$611,J72)&gt;0,TRUE,FALSE))</f>
        <v/>
      </c>
      <c r="U72" s="72" t="str">
        <f t="shared" si="8"/>
        <v/>
      </c>
    </row>
    <row r="73" spans="1:21" x14ac:dyDescent="0.2">
      <c r="A73" s="129" t="str">
        <f t="shared" si="9"/>
        <v/>
      </c>
      <c r="B73" s="69"/>
      <c r="C73" s="69"/>
      <c r="D73" s="70"/>
      <c r="E73" s="67"/>
      <c r="F73" s="70"/>
      <c r="G73" s="68"/>
      <c r="H73" s="70"/>
      <c r="I73" s="71"/>
      <c r="J73" s="65" t="str">
        <f t="shared" si="3"/>
        <v>-</v>
      </c>
      <c r="K73" s="26" t="str">
        <f t="shared" si="4"/>
        <v/>
      </c>
      <c r="L73" s="26" t="str">
        <f t="shared" si="5"/>
        <v/>
      </c>
      <c r="M73" s="26" t="str">
        <f t="shared" si="10"/>
        <v/>
      </c>
      <c r="N73" s="26" t="str">
        <f t="shared" si="6"/>
        <v/>
      </c>
      <c r="O73" s="26" t="str">
        <f t="shared" si="11"/>
        <v/>
      </c>
      <c r="P73" s="26" t="str">
        <f t="shared" si="12"/>
        <v/>
      </c>
      <c r="Q73" s="26" t="str">
        <f t="shared" si="7"/>
        <v/>
      </c>
      <c r="R73" s="64" t="str">
        <f>IF(OR(ISBLANK(Lieferung!$B$15),N73&lt;&gt;TRUE),"",IF(AND((Lieferung!$B$15-YEAR(G73))&gt;=20,(Lieferung!$B$15-YEAR(G73))&lt;=67),TRUE,FALSE))</f>
        <v/>
      </c>
      <c r="S73" s="64" t="str">
        <f>IF(OR(Q73&lt;&gt;TRUE,R73&lt;&gt;TRUE),"",IF((Lieferung!$B$15-YEAR(G73)-19)&gt;=I73,TRUE,FALSE))</f>
        <v/>
      </c>
      <c r="T73" s="26" t="str">
        <f>IF(ISBLANK(E73),"",IF(COUNTIF(Tätigkeit!$N$12:$N$611,J73)&gt;0,TRUE,FALSE))</f>
        <v/>
      </c>
      <c r="U73" s="72" t="str">
        <f t="shared" si="8"/>
        <v/>
      </c>
    </row>
    <row r="74" spans="1:21" x14ac:dyDescent="0.2">
      <c r="A74" s="129" t="str">
        <f t="shared" si="9"/>
        <v/>
      </c>
      <c r="B74" s="69"/>
      <c r="C74" s="69"/>
      <c r="D74" s="70"/>
      <c r="E74" s="67"/>
      <c r="F74" s="70"/>
      <c r="G74" s="68"/>
      <c r="H74" s="70"/>
      <c r="I74" s="71"/>
      <c r="J74" s="65" t="str">
        <f t="shared" si="3"/>
        <v>-</v>
      </c>
      <c r="K74" s="26" t="str">
        <f t="shared" si="4"/>
        <v/>
      </c>
      <c r="L74" s="26" t="str">
        <f t="shared" si="5"/>
        <v/>
      </c>
      <c r="M74" s="26" t="str">
        <f t="shared" si="10"/>
        <v/>
      </c>
      <c r="N74" s="26" t="str">
        <f t="shared" si="6"/>
        <v/>
      </c>
      <c r="O74" s="26" t="str">
        <f t="shared" si="11"/>
        <v/>
      </c>
      <c r="P74" s="26" t="str">
        <f t="shared" si="12"/>
        <v/>
      </c>
      <c r="Q74" s="26" t="str">
        <f t="shared" si="7"/>
        <v/>
      </c>
      <c r="R74" s="64" t="str">
        <f>IF(OR(ISBLANK(Lieferung!$B$15),N74&lt;&gt;TRUE),"",IF(AND((Lieferung!$B$15-YEAR(G74))&gt;=20,(Lieferung!$B$15-YEAR(G74))&lt;=67),TRUE,FALSE))</f>
        <v/>
      </c>
      <c r="S74" s="64" t="str">
        <f>IF(OR(Q74&lt;&gt;TRUE,R74&lt;&gt;TRUE),"",IF((Lieferung!$B$15-YEAR(G74)-19)&gt;=I74,TRUE,FALSE))</f>
        <v/>
      </c>
      <c r="T74" s="26" t="str">
        <f>IF(ISBLANK(E74),"",IF(COUNTIF(Tätigkeit!$N$12:$N$611,J74)&gt;0,TRUE,FALSE))</f>
        <v/>
      </c>
      <c r="U74" s="72" t="str">
        <f t="shared" si="8"/>
        <v/>
      </c>
    </row>
    <row r="75" spans="1:21" x14ac:dyDescent="0.2">
      <c r="A75" s="129" t="str">
        <f t="shared" si="9"/>
        <v/>
      </c>
      <c r="B75" s="69"/>
      <c r="C75" s="69"/>
      <c r="D75" s="70"/>
      <c r="E75" s="67"/>
      <c r="F75" s="70"/>
      <c r="G75" s="68"/>
      <c r="H75" s="70"/>
      <c r="I75" s="71"/>
      <c r="J75" s="65" t="str">
        <f t="shared" si="3"/>
        <v>-</v>
      </c>
      <c r="K75" s="26" t="str">
        <f t="shared" si="4"/>
        <v/>
      </c>
      <c r="L75" s="26" t="str">
        <f t="shared" si="5"/>
        <v/>
      </c>
      <c r="M75" s="26" t="str">
        <f t="shared" si="10"/>
        <v/>
      </c>
      <c r="N75" s="26" t="str">
        <f t="shared" si="6"/>
        <v/>
      </c>
      <c r="O75" s="26" t="str">
        <f t="shared" si="11"/>
        <v/>
      </c>
      <c r="P75" s="26" t="str">
        <f t="shared" si="12"/>
        <v/>
      </c>
      <c r="Q75" s="26" t="str">
        <f t="shared" si="7"/>
        <v/>
      </c>
      <c r="R75" s="64" t="str">
        <f>IF(OR(ISBLANK(Lieferung!$B$15),N75&lt;&gt;TRUE),"",IF(AND((Lieferung!$B$15-YEAR(G75))&gt;=20,(Lieferung!$B$15-YEAR(G75))&lt;=67),TRUE,FALSE))</f>
        <v/>
      </c>
      <c r="S75" s="64" t="str">
        <f>IF(OR(Q75&lt;&gt;TRUE,R75&lt;&gt;TRUE),"",IF((Lieferung!$B$15-YEAR(G75)-19)&gt;=I75,TRUE,FALSE))</f>
        <v/>
      </c>
      <c r="T75" s="26" t="str">
        <f>IF(ISBLANK(E75),"",IF(COUNTIF(Tätigkeit!$N$12:$N$611,J75)&gt;0,TRUE,FALSE))</f>
        <v/>
      </c>
      <c r="U75" s="72" t="str">
        <f t="shared" si="8"/>
        <v/>
      </c>
    </row>
    <row r="76" spans="1:21" x14ac:dyDescent="0.2">
      <c r="A76" s="129" t="str">
        <f t="shared" si="9"/>
        <v/>
      </c>
      <c r="B76" s="69"/>
      <c r="C76" s="69"/>
      <c r="D76" s="70"/>
      <c r="E76" s="67"/>
      <c r="F76" s="70"/>
      <c r="G76" s="68"/>
      <c r="H76" s="70"/>
      <c r="I76" s="71"/>
      <c r="J76" s="65" t="str">
        <f t="shared" si="3"/>
        <v>-</v>
      </c>
      <c r="K76" s="26" t="str">
        <f t="shared" si="4"/>
        <v/>
      </c>
      <c r="L76" s="26" t="str">
        <f t="shared" si="5"/>
        <v/>
      </c>
      <c r="M76" s="26" t="str">
        <f t="shared" ref="M76:M111" si="13">IF(ISBLANK(D76),"",IF(OR(ISNA(MATCH(D76,codecatidpers,0)),D76="-"),FALSE,TRUE))</f>
        <v/>
      </c>
      <c r="N76" s="26" t="str">
        <f t="shared" si="6"/>
        <v/>
      </c>
      <c r="O76" s="26" t="str">
        <f t="shared" ref="O76:O111" si="14">IF(ISBLANK(F76),"",IF(OR(ISNA(MATCH(F76,libsex,0)),F76="-"),FALSE,TRUE))</f>
        <v/>
      </c>
      <c r="P76" s="26" t="str">
        <f t="shared" ref="P76:P111" si="15">IF(ISBLANK(H76),"",IF(OR(ISNA(MATCH(H76,libnat,0)),H76="-"),FALSE,TRUE))</f>
        <v/>
      </c>
      <c r="Q76" s="26" t="str">
        <f t="shared" si="7"/>
        <v/>
      </c>
      <c r="R76" s="64" t="str">
        <f>IF(OR(ISBLANK(Lieferung!$B$15),N76&lt;&gt;TRUE),"",IF(AND((Lieferung!$B$15-YEAR(G76))&gt;=20,(Lieferung!$B$15-YEAR(G76))&lt;=67),TRUE,FALSE))</f>
        <v/>
      </c>
      <c r="S76" s="64" t="str">
        <f>IF(OR(Q76&lt;&gt;TRUE,R76&lt;&gt;TRUE),"",IF((Lieferung!$B$15-YEAR(G76)-19)&gt;=I76,TRUE,FALSE))</f>
        <v/>
      </c>
      <c r="T76" s="26" t="str">
        <f>IF(ISBLANK(E76),"",IF(COUNTIF(Tätigkeit!$N$12:$N$611,J76)&gt;0,TRUE,FALSE))</f>
        <v/>
      </c>
      <c r="U76" s="72" t="str">
        <f t="shared" si="8"/>
        <v/>
      </c>
    </row>
    <row r="77" spans="1:21" x14ac:dyDescent="0.2">
      <c r="A77" s="129" t="str">
        <f t="shared" ref="A77:A111" si="16">IF(ISBLANK(D77),"",IF(COUNTA(D77:I77)&lt;&gt;6,"Unvollständig",IF(OR(COUNTIF(K77:S77,FALSE)&gt;0,COUNTIF(K77:S77,#N/A)&gt;0),"Fehler",IF(NOT(R77),"Achtung",IF(NOT(T77),"Nicht benutzt","OK")))))</f>
        <v/>
      </c>
      <c r="B77" s="69"/>
      <c r="C77" s="69"/>
      <c r="D77" s="70"/>
      <c r="E77" s="67"/>
      <c r="F77" s="70"/>
      <c r="G77" s="68"/>
      <c r="H77" s="70"/>
      <c r="I77" s="71"/>
      <c r="J77" s="65" t="str">
        <f t="shared" ref="J77:J111" si="17">IF(ISBLANK(E77),"-",TRIM(CONCATENATE(E77," ",B77," ",C77)))</f>
        <v>-</v>
      </c>
      <c r="K77" s="26" t="str">
        <f t="shared" ref="K77:K111" si="18">IF(D77="CH.AHV",IF(LEN(E77)=13,IF((MID(E77,13,1)+1-1)=MOD(10-(MID(E77,1,1)+3*MID(E77,2,1)+MID(E77,3,1)+3*MID(E77,4,1)+MID(E77,5,1)+3*MID(E77,6,1)+MID(E77,7,1)+3*MID(E77,8,1)+MID(E77,9,1)+3*MID(E77,10,1)+MID(E77,11,1)+3*MID(E77,12,1)),10),TRUE,FALSE),FALSE),"")</f>
        <v/>
      </c>
      <c r="L77" s="26" t="str">
        <f t="shared" ref="L77:L140" si="19">IF(OR(ISBLANK(E77)),"",NOT(COUNTIF($E$12:$E$411,$E77)&gt;1))</f>
        <v/>
      </c>
      <c r="M77" s="26" t="str">
        <f t="shared" si="13"/>
        <v/>
      </c>
      <c r="N77" s="26" t="str">
        <f t="shared" ref="N77:N111" si="20">IF(ISBLANK(G77),"",IF(AND(G77 &gt; DATE(1925,1,1),G77 &lt; DATE(2100,1,1)),TRUE,FALSE))</f>
        <v/>
      </c>
      <c r="O77" s="26" t="str">
        <f t="shared" si="14"/>
        <v/>
      </c>
      <c r="P77" s="26" t="str">
        <f t="shared" si="15"/>
        <v/>
      </c>
      <c r="Q77" s="26" t="str">
        <f t="shared" ref="Q77:Q111" si="21">IF(ISBLANK(I77),"",IF(AND(I77&gt;=0,I77&lt;=47),TRUE,FALSE))</f>
        <v/>
      </c>
      <c r="R77" s="64" t="str">
        <f>IF(OR(ISBLANK(Lieferung!$B$15),N77&lt;&gt;TRUE),"",IF(AND((Lieferung!$B$15-YEAR(G77))&gt;=20,(Lieferung!$B$15-YEAR(G77))&lt;=67),TRUE,FALSE))</f>
        <v/>
      </c>
      <c r="S77" s="64" t="str">
        <f>IF(OR(Q77&lt;&gt;TRUE,R77&lt;&gt;TRUE),"",IF((Lieferung!$B$15-YEAR(G77)-19)&gt;=I77,TRUE,FALSE))</f>
        <v/>
      </c>
      <c r="T77" s="26" t="str">
        <f>IF(ISBLANK(E77),"",IF(COUNTIF(Tätigkeit!$N$12:$N$611,J77)&gt;0,TRUE,FALSE))</f>
        <v/>
      </c>
      <c r="U77" s="72" t="str">
        <f t="shared" ref="U77:U111" si="22">IF(A77="","",IF(A77&lt;&gt;"Nicht verwendet",1,0))</f>
        <v/>
      </c>
    </row>
    <row r="78" spans="1:21" x14ac:dyDescent="0.2">
      <c r="A78" s="129" t="str">
        <f t="shared" si="16"/>
        <v/>
      </c>
      <c r="B78" s="69"/>
      <c r="C78" s="69"/>
      <c r="D78" s="70"/>
      <c r="E78" s="67"/>
      <c r="F78" s="70"/>
      <c r="G78" s="68"/>
      <c r="H78" s="70"/>
      <c r="I78" s="71"/>
      <c r="J78" s="65" t="str">
        <f t="shared" si="17"/>
        <v>-</v>
      </c>
      <c r="K78" s="26" t="str">
        <f t="shared" si="18"/>
        <v/>
      </c>
      <c r="L78" s="26" t="str">
        <f t="shared" si="19"/>
        <v/>
      </c>
      <c r="M78" s="26" t="str">
        <f t="shared" si="13"/>
        <v/>
      </c>
      <c r="N78" s="26" t="str">
        <f t="shared" si="20"/>
        <v/>
      </c>
      <c r="O78" s="26" t="str">
        <f t="shared" si="14"/>
        <v/>
      </c>
      <c r="P78" s="26" t="str">
        <f t="shared" si="15"/>
        <v/>
      </c>
      <c r="Q78" s="26" t="str">
        <f t="shared" si="21"/>
        <v/>
      </c>
      <c r="R78" s="64" t="str">
        <f>IF(OR(ISBLANK(Lieferung!$B$15),N78&lt;&gt;TRUE),"",IF(AND((Lieferung!$B$15-YEAR(G78))&gt;=20,(Lieferung!$B$15-YEAR(G78))&lt;=67),TRUE,FALSE))</f>
        <v/>
      </c>
      <c r="S78" s="64" t="str">
        <f>IF(OR(Q78&lt;&gt;TRUE,R78&lt;&gt;TRUE),"",IF((Lieferung!$B$15-YEAR(G78)-19)&gt;=I78,TRUE,FALSE))</f>
        <v/>
      </c>
      <c r="T78" s="26" t="str">
        <f>IF(ISBLANK(E78),"",IF(COUNTIF(Tätigkeit!$N$12:$N$611,J78)&gt;0,TRUE,FALSE))</f>
        <v/>
      </c>
      <c r="U78" s="72" t="str">
        <f t="shared" si="22"/>
        <v/>
      </c>
    </row>
    <row r="79" spans="1:21" x14ac:dyDescent="0.2">
      <c r="A79" s="129" t="str">
        <f t="shared" si="16"/>
        <v/>
      </c>
      <c r="B79" s="69"/>
      <c r="C79" s="69"/>
      <c r="D79" s="70"/>
      <c r="E79" s="67"/>
      <c r="F79" s="70"/>
      <c r="G79" s="68"/>
      <c r="H79" s="70"/>
      <c r="I79" s="71"/>
      <c r="J79" s="65" t="str">
        <f t="shared" si="17"/>
        <v>-</v>
      </c>
      <c r="K79" s="26" t="str">
        <f t="shared" si="18"/>
        <v/>
      </c>
      <c r="L79" s="26" t="str">
        <f t="shared" si="19"/>
        <v/>
      </c>
      <c r="M79" s="26" t="str">
        <f t="shared" si="13"/>
        <v/>
      </c>
      <c r="N79" s="26" t="str">
        <f t="shared" si="20"/>
        <v/>
      </c>
      <c r="O79" s="26" t="str">
        <f t="shared" si="14"/>
        <v/>
      </c>
      <c r="P79" s="26" t="str">
        <f t="shared" si="15"/>
        <v/>
      </c>
      <c r="Q79" s="26" t="str">
        <f t="shared" si="21"/>
        <v/>
      </c>
      <c r="R79" s="64" t="str">
        <f>IF(OR(ISBLANK(Lieferung!$B$15),N79&lt;&gt;TRUE),"",IF(AND((Lieferung!$B$15-YEAR(G79))&gt;=20,(Lieferung!$B$15-YEAR(G79))&lt;=67),TRUE,FALSE))</f>
        <v/>
      </c>
      <c r="S79" s="64" t="str">
        <f>IF(OR(Q79&lt;&gt;TRUE,R79&lt;&gt;TRUE),"",IF((Lieferung!$B$15-YEAR(G79)-19)&gt;=I79,TRUE,FALSE))</f>
        <v/>
      </c>
      <c r="T79" s="26" t="str">
        <f>IF(ISBLANK(E79),"",IF(COUNTIF(Tätigkeit!$N$12:$N$611,J79)&gt;0,TRUE,FALSE))</f>
        <v/>
      </c>
      <c r="U79" s="72" t="str">
        <f t="shared" si="22"/>
        <v/>
      </c>
    </row>
    <row r="80" spans="1:21" x14ac:dyDescent="0.2">
      <c r="A80" s="129" t="str">
        <f t="shared" si="16"/>
        <v/>
      </c>
      <c r="B80" s="69"/>
      <c r="C80" s="69"/>
      <c r="D80" s="70"/>
      <c r="E80" s="67"/>
      <c r="F80" s="70"/>
      <c r="G80" s="68"/>
      <c r="H80" s="70"/>
      <c r="I80" s="71"/>
      <c r="J80" s="65" t="str">
        <f t="shared" si="17"/>
        <v>-</v>
      </c>
      <c r="K80" s="26" t="str">
        <f t="shared" si="18"/>
        <v/>
      </c>
      <c r="L80" s="26" t="str">
        <f t="shared" si="19"/>
        <v/>
      </c>
      <c r="M80" s="26" t="str">
        <f t="shared" si="13"/>
        <v/>
      </c>
      <c r="N80" s="26" t="str">
        <f t="shared" si="20"/>
        <v/>
      </c>
      <c r="O80" s="26" t="str">
        <f t="shared" si="14"/>
        <v/>
      </c>
      <c r="P80" s="26" t="str">
        <f t="shared" si="15"/>
        <v/>
      </c>
      <c r="Q80" s="26" t="str">
        <f t="shared" si="21"/>
        <v/>
      </c>
      <c r="R80" s="64" t="str">
        <f>IF(OR(ISBLANK(Lieferung!$B$15),N80&lt;&gt;TRUE),"",IF(AND((Lieferung!$B$15-YEAR(G80))&gt;=20,(Lieferung!$B$15-YEAR(G80))&lt;=67),TRUE,FALSE))</f>
        <v/>
      </c>
      <c r="S80" s="64" t="str">
        <f>IF(OR(Q80&lt;&gt;TRUE,R80&lt;&gt;TRUE),"",IF((Lieferung!$B$15-YEAR(G80)-19)&gt;=I80,TRUE,FALSE))</f>
        <v/>
      </c>
      <c r="T80" s="26" t="str">
        <f>IF(ISBLANK(E80),"",IF(COUNTIF(Tätigkeit!$N$12:$N$611,J80)&gt;0,TRUE,FALSE))</f>
        <v/>
      </c>
      <c r="U80" s="72" t="str">
        <f t="shared" si="22"/>
        <v/>
      </c>
    </row>
    <row r="81" spans="1:21" x14ac:dyDescent="0.2">
      <c r="A81" s="129" t="str">
        <f t="shared" si="16"/>
        <v/>
      </c>
      <c r="B81" s="69"/>
      <c r="C81" s="69"/>
      <c r="D81" s="70"/>
      <c r="E81" s="67"/>
      <c r="F81" s="70"/>
      <c r="G81" s="68"/>
      <c r="H81" s="70"/>
      <c r="I81" s="71"/>
      <c r="J81" s="65" t="str">
        <f t="shared" si="17"/>
        <v>-</v>
      </c>
      <c r="K81" s="26" t="str">
        <f t="shared" si="18"/>
        <v/>
      </c>
      <c r="L81" s="26" t="str">
        <f t="shared" si="19"/>
        <v/>
      </c>
      <c r="M81" s="26" t="str">
        <f t="shared" si="13"/>
        <v/>
      </c>
      <c r="N81" s="26" t="str">
        <f t="shared" si="20"/>
        <v/>
      </c>
      <c r="O81" s="26" t="str">
        <f t="shared" si="14"/>
        <v/>
      </c>
      <c r="P81" s="26" t="str">
        <f t="shared" si="15"/>
        <v/>
      </c>
      <c r="Q81" s="26" t="str">
        <f t="shared" si="21"/>
        <v/>
      </c>
      <c r="R81" s="64" t="str">
        <f>IF(OR(ISBLANK(Lieferung!$B$15),N81&lt;&gt;TRUE),"",IF(AND((Lieferung!$B$15-YEAR(G81))&gt;=20,(Lieferung!$B$15-YEAR(G81))&lt;=67),TRUE,FALSE))</f>
        <v/>
      </c>
      <c r="S81" s="64" t="str">
        <f>IF(OR(Q81&lt;&gt;TRUE,R81&lt;&gt;TRUE),"",IF((Lieferung!$B$15-YEAR(G81)-19)&gt;=I81,TRUE,FALSE))</f>
        <v/>
      </c>
      <c r="T81" s="26" t="str">
        <f>IF(ISBLANK(E81),"",IF(COUNTIF(Tätigkeit!$N$12:$N$611,J81)&gt;0,TRUE,FALSE))</f>
        <v/>
      </c>
      <c r="U81" s="72" t="str">
        <f t="shared" si="22"/>
        <v/>
      </c>
    </row>
    <row r="82" spans="1:21" x14ac:dyDescent="0.2">
      <c r="A82" s="129" t="str">
        <f t="shared" si="16"/>
        <v/>
      </c>
      <c r="B82" s="69"/>
      <c r="C82" s="69"/>
      <c r="D82" s="70"/>
      <c r="E82" s="67"/>
      <c r="F82" s="70"/>
      <c r="G82" s="68"/>
      <c r="H82" s="70"/>
      <c r="I82" s="71"/>
      <c r="J82" s="65" t="str">
        <f t="shared" si="17"/>
        <v>-</v>
      </c>
      <c r="K82" s="26" t="str">
        <f t="shared" si="18"/>
        <v/>
      </c>
      <c r="L82" s="26" t="str">
        <f t="shared" si="19"/>
        <v/>
      </c>
      <c r="M82" s="26" t="str">
        <f t="shared" si="13"/>
        <v/>
      </c>
      <c r="N82" s="26" t="str">
        <f t="shared" si="20"/>
        <v/>
      </c>
      <c r="O82" s="26" t="str">
        <f t="shared" si="14"/>
        <v/>
      </c>
      <c r="P82" s="26" t="str">
        <f t="shared" si="15"/>
        <v/>
      </c>
      <c r="Q82" s="26" t="str">
        <f t="shared" si="21"/>
        <v/>
      </c>
      <c r="R82" s="64" t="str">
        <f>IF(OR(ISBLANK(Lieferung!$B$15),N82&lt;&gt;TRUE),"",IF(AND((Lieferung!$B$15-YEAR(G82))&gt;=20,(Lieferung!$B$15-YEAR(G82))&lt;=67),TRUE,FALSE))</f>
        <v/>
      </c>
      <c r="S82" s="64" t="str">
        <f>IF(OR(Q82&lt;&gt;TRUE,R82&lt;&gt;TRUE),"",IF((Lieferung!$B$15-YEAR(G82)-19)&gt;=I82,TRUE,FALSE))</f>
        <v/>
      </c>
      <c r="T82" s="26" t="str">
        <f>IF(ISBLANK(E82),"",IF(COUNTIF(Tätigkeit!$N$12:$N$611,J82)&gt;0,TRUE,FALSE))</f>
        <v/>
      </c>
      <c r="U82" s="72" t="str">
        <f t="shared" si="22"/>
        <v/>
      </c>
    </row>
    <row r="83" spans="1:21" x14ac:dyDescent="0.2">
      <c r="A83" s="129" t="str">
        <f t="shared" si="16"/>
        <v/>
      </c>
      <c r="B83" s="69"/>
      <c r="C83" s="69"/>
      <c r="D83" s="70"/>
      <c r="E83" s="67"/>
      <c r="F83" s="70"/>
      <c r="G83" s="68"/>
      <c r="H83" s="70"/>
      <c r="I83" s="71"/>
      <c r="J83" s="65" t="str">
        <f t="shared" si="17"/>
        <v>-</v>
      </c>
      <c r="K83" s="26" t="str">
        <f t="shared" si="18"/>
        <v/>
      </c>
      <c r="L83" s="26" t="str">
        <f t="shared" si="19"/>
        <v/>
      </c>
      <c r="M83" s="26" t="str">
        <f t="shared" si="13"/>
        <v/>
      </c>
      <c r="N83" s="26" t="str">
        <f t="shared" si="20"/>
        <v/>
      </c>
      <c r="O83" s="26" t="str">
        <f t="shared" si="14"/>
        <v/>
      </c>
      <c r="P83" s="26" t="str">
        <f t="shared" si="15"/>
        <v/>
      </c>
      <c r="Q83" s="26" t="str">
        <f t="shared" si="21"/>
        <v/>
      </c>
      <c r="R83" s="64" t="str">
        <f>IF(OR(ISBLANK(Lieferung!$B$15),N83&lt;&gt;TRUE),"",IF(AND((Lieferung!$B$15-YEAR(G83))&gt;=20,(Lieferung!$B$15-YEAR(G83))&lt;=67),TRUE,FALSE))</f>
        <v/>
      </c>
      <c r="S83" s="64" t="str">
        <f>IF(OR(Q83&lt;&gt;TRUE,R83&lt;&gt;TRUE),"",IF((Lieferung!$B$15-YEAR(G83)-19)&gt;=I83,TRUE,FALSE))</f>
        <v/>
      </c>
      <c r="T83" s="26" t="str">
        <f>IF(ISBLANK(E83),"",IF(COUNTIF(Tätigkeit!$N$12:$N$611,J83)&gt;0,TRUE,FALSE))</f>
        <v/>
      </c>
      <c r="U83" s="72" t="str">
        <f t="shared" si="22"/>
        <v/>
      </c>
    </row>
    <row r="84" spans="1:21" x14ac:dyDescent="0.2">
      <c r="A84" s="129" t="str">
        <f t="shared" si="16"/>
        <v/>
      </c>
      <c r="B84" s="69"/>
      <c r="C84" s="69"/>
      <c r="D84" s="70"/>
      <c r="E84" s="67"/>
      <c r="F84" s="70"/>
      <c r="G84" s="68"/>
      <c r="H84" s="70"/>
      <c r="I84" s="71"/>
      <c r="J84" s="65" t="str">
        <f t="shared" si="17"/>
        <v>-</v>
      </c>
      <c r="K84" s="26" t="str">
        <f t="shared" si="18"/>
        <v/>
      </c>
      <c r="L84" s="26" t="str">
        <f t="shared" si="19"/>
        <v/>
      </c>
      <c r="M84" s="26" t="str">
        <f t="shared" si="13"/>
        <v/>
      </c>
      <c r="N84" s="26" t="str">
        <f t="shared" si="20"/>
        <v/>
      </c>
      <c r="O84" s="26" t="str">
        <f t="shared" si="14"/>
        <v/>
      </c>
      <c r="P84" s="26" t="str">
        <f t="shared" si="15"/>
        <v/>
      </c>
      <c r="Q84" s="26" t="str">
        <f t="shared" si="21"/>
        <v/>
      </c>
      <c r="R84" s="64" t="str">
        <f>IF(OR(ISBLANK(Lieferung!$B$15),N84&lt;&gt;TRUE),"",IF(AND((Lieferung!$B$15-YEAR(G84))&gt;=20,(Lieferung!$B$15-YEAR(G84))&lt;=67),TRUE,FALSE))</f>
        <v/>
      </c>
      <c r="S84" s="64" t="str">
        <f>IF(OR(Q84&lt;&gt;TRUE,R84&lt;&gt;TRUE),"",IF((Lieferung!$B$15-YEAR(G84)-19)&gt;=I84,TRUE,FALSE))</f>
        <v/>
      </c>
      <c r="T84" s="26" t="str">
        <f>IF(ISBLANK(E84),"",IF(COUNTIF(Tätigkeit!$N$12:$N$611,J84)&gt;0,TRUE,FALSE))</f>
        <v/>
      </c>
      <c r="U84" s="72" t="str">
        <f t="shared" si="22"/>
        <v/>
      </c>
    </row>
    <row r="85" spans="1:21" x14ac:dyDescent="0.2">
      <c r="A85" s="129" t="str">
        <f t="shared" si="16"/>
        <v/>
      </c>
      <c r="B85" s="69"/>
      <c r="C85" s="69"/>
      <c r="D85" s="70"/>
      <c r="E85" s="67"/>
      <c r="F85" s="70"/>
      <c r="G85" s="68"/>
      <c r="H85" s="70"/>
      <c r="I85" s="71"/>
      <c r="J85" s="65" t="str">
        <f t="shared" si="17"/>
        <v>-</v>
      </c>
      <c r="K85" s="26" t="str">
        <f t="shared" si="18"/>
        <v/>
      </c>
      <c r="L85" s="26" t="str">
        <f t="shared" si="19"/>
        <v/>
      </c>
      <c r="M85" s="26" t="str">
        <f t="shared" si="13"/>
        <v/>
      </c>
      <c r="N85" s="26" t="str">
        <f t="shared" si="20"/>
        <v/>
      </c>
      <c r="O85" s="26" t="str">
        <f t="shared" si="14"/>
        <v/>
      </c>
      <c r="P85" s="26" t="str">
        <f t="shared" si="15"/>
        <v/>
      </c>
      <c r="Q85" s="26" t="str">
        <f t="shared" si="21"/>
        <v/>
      </c>
      <c r="R85" s="64" t="str">
        <f>IF(OR(ISBLANK(Lieferung!$B$15),N85&lt;&gt;TRUE),"",IF(AND((Lieferung!$B$15-YEAR(G85))&gt;=20,(Lieferung!$B$15-YEAR(G85))&lt;=67),TRUE,FALSE))</f>
        <v/>
      </c>
      <c r="S85" s="64" t="str">
        <f>IF(OR(Q85&lt;&gt;TRUE,R85&lt;&gt;TRUE),"",IF((Lieferung!$B$15-YEAR(G85)-19)&gt;=I85,TRUE,FALSE))</f>
        <v/>
      </c>
      <c r="T85" s="26" t="str">
        <f>IF(ISBLANK(E85),"",IF(COUNTIF(Tätigkeit!$N$12:$N$611,J85)&gt;0,TRUE,FALSE))</f>
        <v/>
      </c>
      <c r="U85" s="72" t="str">
        <f t="shared" si="22"/>
        <v/>
      </c>
    </row>
    <row r="86" spans="1:21" x14ac:dyDescent="0.2">
      <c r="A86" s="129" t="str">
        <f t="shared" si="16"/>
        <v/>
      </c>
      <c r="B86" s="69"/>
      <c r="C86" s="69"/>
      <c r="D86" s="70"/>
      <c r="E86" s="67"/>
      <c r="F86" s="70"/>
      <c r="G86" s="68"/>
      <c r="H86" s="70"/>
      <c r="I86" s="71"/>
      <c r="J86" s="65" t="str">
        <f t="shared" si="17"/>
        <v>-</v>
      </c>
      <c r="K86" s="26" t="str">
        <f t="shared" si="18"/>
        <v/>
      </c>
      <c r="L86" s="26" t="str">
        <f t="shared" si="19"/>
        <v/>
      </c>
      <c r="M86" s="26" t="str">
        <f t="shared" si="13"/>
        <v/>
      </c>
      <c r="N86" s="26" t="str">
        <f t="shared" si="20"/>
        <v/>
      </c>
      <c r="O86" s="26" t="str">
        <f t="shared" si="14"/>
        <v/>
      </c>
      <c r="P86" s="26" t="str">
        <f t="shared" si="15"/>
        <v/>
      </c>
      <c r="Q86" s="26" t="str">
        <f t="shared" si="21"/>
        <v/>
      </c>
      <c r="R86" s="64" t="str">
        <f>IF(OR(ISBLANK(Lieferung!$B$15),N86&lt;&gt;TRUE),"",IF(AND((Lieferung!$B$15-YEAR(G86))&gt;=20,(Lieferung!$B$15-YEAR(G86))&lt;=67),TRUE,FALSE))</f>
        <v/>
      </c>
      <c r="S86" s="64" t="str">
        <f>IF(OR(Q86&lt;&gt;TRUE,R86&lt;&gt;TRUE),"",IF((Lieferung!$B$15-YEAR(G86)-19)&gt;=I86,TRUE,FALSE))</f>
        <v/>
      </c>
      <c r="T86" s="26" t="str">
        <f>IF(ISBLANK(E86),"",IF(COUNTIF(Tätigkeit!$N$12:$N$611,J86)&gt;0,TRUE,FALSE))</f>
        <v/>
      </c>
      <c r="U86" s="72" t="str">
        <f t="shared" si="22"/>
        <v/>
      </c>
    </row>
    <row r="87" spans="1:21" x14ac:dyDescent="0.2">
      <c r="A87" s="129" t="str">
        <f t="shared" si="16"/>
        <v/>
      </c>
      <c r="B87" s="69"/>
      <c r="C87" s="69"/>
      <c r="D87" s="70"/>
      <c r="E87" s="67"/>
      <c r="F87" s="70"/>
      <c r="G87" s="68"/>
      <c r="H87" s="70"/>
      <c r="I87" s="71"/>
      <c r="J87" s="65" t="str">
        <f t="shared" si="17"/>
        <v>-</v>
      </c>
      <c r="K87" s="26" t="str">
        <f t="shared" si="18"/>
        <v/>
      </c>
      <c r="L87" s="26" t="str">
        <f t="shared" si="19"/>
        <v/>
      </c>
      <c r="M87" s="26" t="str">
        <f t="shared" si="13"/>
        <v/>
      </c>
      <c r="N87" s="26" t="str">
        <f t="shared" si="20"/>
        <v/>
      </c>
      <c r="O87" s="26" t="str">
        <f t="shared" si="14"/>
        <v/>
      </c>
      <c r="P87" s="26" t="str">
        <f t="shared" si="15"/>
        <v/>
      </c>
      <c r="Q87" s="26" t="str">
        <f t="shared" si="21"/>
        <v/>
      </c>
      <c r="R87" s="64" t="str">
        <f>IF(OR(ISBLANK(Lieferung!$B$15),N87&lt;&gt;TRUE),"",IF(AND((Lieferung!$B$15-YEAR(G87))&gt;=20,(Lieferung!$B$15-YEAR(G87))&lt;=67),TRUE,FALSE))</f>
        <v/>
      </c>
      <c r="S87" s="64" t="str">
        <f>IF(OR(Q87&lt;&gt;TRUE,R87&lt;&gt;TRUE),"",IF((Lieferung!$B$15-YEAR(G87)-19)&gt;=I87,TRUE,FALSE))</f>
        <v/>
      </c>
      <c r="T87" s="26" t="str">
        <f>IF(ISBLANK(E87),"",IF(COUNTIF(Tätigkeit!$N$12:$N$611,J87)&gt;0,TRUE,FALSE))</f>
        <v/>
      </c>
      <c r="U87" s="72" t="str">
        <f t="shared" si="22"/>
        <v/>
      </c>
    </row>
    <row r="88" spans="1:21" x14ac:dyDescent="0.2">
      <c r="A88" s="129" t="str">
        <f t="shared" si="16"/>
        <v/>
      </c>
      <c r="B88" s="69"/>
      <c r="C88" s="69"/>
      <c r="D88" s="70"/>
      <c r="E88" s="67"/>
      <c r="F88" s="70"/>
      <c r="G88" s="68"/>
      <c r="H88" s="70"/>
      <c r="I88" s="71"/>
      <c r="J88" s="65" t="str">
        <f t="shared" si="17"/>
        <v>-</v>
      </c>
      <c r="K88" s="26" t="str">
        <f t="shared" si="18"/>
        <v/>
      </c>
      <c r="L88" s="26" t="str">
        <f t="shared" si="19"/>
        <v/>
      </c>
      <c r="M88" s="26" t="str">
        <f t="shared" si="13"/>
        <v/>
      </c>
      <c r="N88" s="26" t="str">
        <f t="shared" si="20"/>
        <v/>
      </c>
      <c r="O88" s="26" t="str">
        <f t="shared" si="14"/>
        <v/>
      </c>
      <c r="P88" s="26" t="str">
        <f t="shared" si="15"/>
        <v/>
      </c>
      <c r="Q88" s="26" t="str">
        <f t="shared" si="21"/>
        <v/>
      </c>
      <c r="R88" s="64" t="str">
        <f>IF(OR(ISBLANK(Lieferung!$B$15),N88&lt;&gt;TRUE),"",IF(AND((Lieferung!$B$15-YEAR(G88))&gt;=20,(Lieferung!$B$15-YEAR(G88))&lt;=67),TRUE,FALSE))</f>
        <v/>
      </c>
      <c r="S88" s="64" t="str">
        <f>IF(OR(Q88&lt;&gt;TRUE,R88&lt;&gt;TRUE),"",IF((Lieferung!$B$15-YEAR(G88)-19)&gt;=I88,TRUE,FALSE))</f>
        <v/>
      </c>
      <c r="T88" s="26" t="str">
        <f>IF(ISBLANK(E88),"",IF(COUNTIF(Tätigkeit!$N$12:$N$611,J88)&gt;0,TRUE,FALSE))</f>
        <v/>
      </c>
      <c r="U88" s="72" t="str">
        <f t="shared" si="22"/>
        <v/>
      </c>
    </row>
    <row r="89" spans="1:21" x14ac:dyDescent="0.2">
      <c r="A89" s="129" t="str">
        <f t="shared" si="16"/>
        <v/>
      </c>
      <c r="B89" s="69"/>
      <c r="C89" s="69"/>
      <c r="D89" s="70"/>
      <c r="E89" s="67"/>
      <c r="F89" s="70"/>
      <c r="G89" s="68"/>
      <c r="H89" s="70"/>
      <c r="I89" s="71"/>
      <c r="J89" s="65" t="str">
        <f t="shared" si="17"/>
        <v>-</v>
      </c>
      <c r="K89" s="26" t="str">
        <f t="shared" si="18"/>
        <v/>
      </c>
      <c r="L89" s="26" t="str">
        <f t="shared" si="19"/>
        <v/>
      </c>
      <c r="M89" s="26" t="str">
        <f t="shared" si="13"/>
        <v/>
      </c>
      <c r="N89" s="26" t="str">
        <f t="shared" si="20"/>
        <v/>
      </c>
      <c r="O89" s="26" t="str">
        <f t="shared" si="14"/>
        <v/>
      </c>
      <c r="P89" s="26" t="str">
        <f t="shared" si="15"/>
        <v/>
      </c>
      <c r="Q89" s="26" t="str">
        <f t="shared" si="21"/>
        <v/>
      </c>
      <c r="R89" s="64" t="str">
        <f>IF(OR(ISBLANK(Lieferung!$B$15),N89&lt;&gt;TRUE),"",IF(AND((Lieferung!$B$15-YEAR(G89))&gt;=20,(Lieferung!$B$15-YEAR(G89))&lt;=67),TRUE,FALSE))</f>
        <v/>
      </c>
      <c r="S89" s="64" t="str">
        <f>IF(OR(Q89&lt;&gt;TRUE,R89&lt;&gt;TRUE),"",IF((Lieferung!$B$15-YEAR(G89)-19)&gt;=I89,TRUE,FALSE))</f>
        <v/>
      </c>
      <c r="T89" s="26" t="str">
        <f>IF(ISBLANK(E89),"",IF(COUNTIF(Tätigkeit!$N$12:$N$611,J89)&gt;0,TRUE,FALSE))</f>
        <v/>
      </c>
      <c r="U89" s="72" t="str">
        <f t="shared" si="22"/>
        <v/>
      </c>
    </row>
    <row r="90" spans="1:21" x14ac:dyDescent="0.2">
      <c r="A90" s="129" t="str">
        <f t="shared" si="16"/>
        <v/>
      </c>
      <c r="B90" s="69"/>
      <c r="C90" s="69"/>
      <c r="D90" s="70"/>
      <c r="E90" s="67"/>
      <c r="F90" s="70"/>
      <c r="G90" s="68"/>
      <c r="H90" s="70"/>
      <c r="I90" s="71"/>
      <c r="J90" s="65" t="str">
        <f t="shared" si="17"/>
        <v>-</v>
      </c>
      <c r="K90" s="26" t="str">
        <f t="shared" si="18"/>
        <v/>
      </c>
      <c r="L90" s="26" t="str">
        <f t="shared" si="19"/>
        <v/>
      </c>
      <c r="M90" s="26" t="str">
        <f t="shared" si="13"/>
        <v/>
      </c>
      <c r="N90" s="26" t="str">
        <f t="shared" si="20"/>
        <v/>
      </c>
      <c r="O90" s="26" t="str">
        <f t="shared" si="14"/>
        <v/>
      </c>
      <c r="P90" s="26" t="str">
        <f t="shared" si="15"/>
        <v/>
      </c>
      <c r="Q90" s="26" t="str">
        <f t="shared" si="21"/>
        <v/>
      </c>
      <c r="R90" s="64" t="str">
        <f>IF(OR(ISBLANK(Lieferung!$B$15),N90&lt;&gt;TRUE),"",IF(AND((Lieferung!$B$15-YEAR(G90))&gt;=20,(Lieferung!$B$15-YEAR(G90))&lt;=67),TRUE,FALSE))</f>
        <v/>
      </c>
      <c r="S90" s="64" t="str">
        <f>IF(OR(Q90&lt;&gt;TRUE,R90&lt;&gt;TRUE),"",IF((Lieferung!$B$15-YEAR(G90)-19)&gt;=I90,TRUE,FALSE))</f>
        <v/>
      </c>
      <c r="T90" s="26" t="str">
        <f>IF(ISBLANK(E90),"",IF(COUNTIF(Tätigkeit!$N$12:$N$611,J90)&gt;0,TRUE,FALSE))</f>
        <v/>
      </c>
      <c r="U90" s="72" t="str">
        <f t="shared" si="22"/>
        <v/>
      </c>
    </row>
    <row r="91" spans="1:21" x14ac:dyDescent="0.2">
      <c r="A91" s="129" t="str">
        <f t="shared" si="16"/>
        <v/>
      </c>
      <c r="B91" s="69"/>
      <c r="C91" s="69"/>
      <c r="D91" s="70"/>
      <c r="E91" s="67"/>
      <c r="F91" s="70"/>
      <c r="G91" s="68"/>
      <c r="H91" s="70"/>
      <c r="I91" s="71"/>
      <c r="J91" s="65" t="str">
        <f t="shared" si="17"/>
        <v>-</v>
      </c>
      <c r="K91" s="26" t="str">
        <f t="shared" si="18"/>
        <v/>
      </c>
      <c r="L91" s="26" t="str">
        <f t="shared" si="19"/>
        <v/>
      </c>
      <c r="M91" s="26" t="str">
        <f t="shared" si="13"/>
        <v/>
      </c>
      <c r="N91" s="26" t="str">
        <f t="shared" si="20"/>
        <v/>
      </c>
      <c r="O91" s="26" t="str">
        <f t="shared" si="14"/>
        <v/>
      </c>
      <c r="P91" s="26" t="str">
        <f t="shared" si="15"/>
        <v/>
      </c>
      <c r="Q91" s="26" t="str">
        <f t="shared" si="21"/>
        <v/>
      </c>
      <c r="R91" s="64" t="str">
        <f>IF(OR(ISBLANK(Lieferung!$B$15),N91&lt;&gt;TRUE),"",IF(AND((Lieferung!$B$15-YEAR(G91))&gt;=20,(Lieferung!$B$15-YEAR(G91))&lt;=67),TRUE,FALSE))</f>
        <v/>
      </c>
      <c r="S91" s="64" t="str">
        <f>IF(OR(Q91&lt;&gt;TRUE,R91&lt;&gt;TRUE),"",IF((Lieferung!$B$15-YEAR(G91)-19)&gt;=I91,TRUE,FALSE))</f>
        <v/>
      </c>
      <c r="T91" s="26" t="str">
        <f>IF(ISBLANK(E91),"",IF(COUNTIF(Tätigkeit!$N$12:$N$611,J91)&gt;0,TRUE,FALSE))</f>
        <v/>
      </c>
      <c r="U91" s="72" t="str">
        <f t="shared" si="22"/>
        <v/>
      </c>
    </row>
    <row r="92" spans="1:21" x14ac:dyDescent="0.2">
      <c r="A92" s="129" t="str">
        <f t="shared" si="16"/>
        <v/>
      </c>
      <c r="B92" s="69"/>
      <c r="C92" s="69"/>
      <c r="D92" s="70"/>
      <c r="E92" s="67"/>
      <c r="F92" s="70"/>
      <c r="G92" s="68"/>
      <c r="H92" s="70"/>
      <c r="I92" s="71"/>
      <c r="J92" s="65" t="str">
        <f t="shared" si="17"/>
        <v>-</v>
      </c>
      <c r="K92" s="26" t="str">
        <f t="shared" si="18"/>
        <v/>
      </c>
      <c r="L92" s="26" t="str">
        <f t="shared" si="19"/>
        <v/>
      </c>
      <c r="M92" s="26" t="str">
        <f t="shared" si="13"/>
        <v/>
      </c>
      <c r="N92" s="26" t="str">
        <f t="shared" si="20"/>
        <v/>
      </c>
      <c r="O92" s="26" t="str">
        <f t="shared" si="14"/>
        <v/>
      </c>
      <c r="P92" s="26" t="str">
        <f t="shared" si="15"/>
        <v/>
      </c>
      <c r="Q92" s="26" t="str">
        <f t="shared" si="21"/>
        <v/>
      </c>
      <c r="R92" s="64" t="str">
        <f>IF(OR(ISBLANK(Lieferung!$B$15),N92&lt;&gt;TRUE),"",IF(AND((Lieferung!$B$15-YEAR(G92))&gt;=20,(Lieferung!$B$15-YEAR(G92))&lt;=67),TRUE,FALSE))</f>
        <v/>
      </c>
      <c r="S92" s="64" t="str">
        <f>IF(OR(Q92&lt;&gt;TRUE,R92&lt;&gt;TRUE),"",IF((Lieferung!$B$15-YEAR(G92)-19)&gt;=I92,TRUE,FALSE))</f>
        <v/>
      </c>
      <c r="T92" s="26" t="str">
        <f>IF(ISBLANK(E92),"",IF(COUNTIF(Tätigkeit!$N$12:$N$611,J92)&gt;0,TRUE,FALSE))</f>
        <v/>
      </c>
      <c r="U92" s="72" t="str">
        <f t="shared" si="22"/>
        <v/>
      </c>
    </row>
    <row r="93" spans="1:21" x14ac:dyDescent="0.2">
      <c r="A93" s="129" t="str">
        <f t="shared" si="16"/>
        <v/>
      </c>
      <c r="B93" s="69"/>
      <c r="C93" s="69"/>
      <c r="D93" s="70"/>
      <c r="E93" s="67"/>
      <c r="F93" s="70"/>
      <c r="G93" s="68"/>
      <c r="H93" s="70"/>
      <c r="I93" s="71"/>
      <c r="J93" s="65" t="str">
        <f t="shared" si="17"/>
        <v>-</v>
      </c>
      <c r="K93" s="26" t="str">
        <f t="shared" si="18"/>
        <v/>
      </c>
      <c r="L93" s="26" t="str">
        <f t="shared" si="19"/>
        <v/>
      </c>
      <c r="M93" s="26" t="str">
        <f t="shared" si="13"/>
        <v/>
      </c>
      <c r="N93" s="26" t="str">
        <f t="shared" si="20"/>
        <v/>
      </c>
      <c r="O93" s="26" t="str">
        <f t="shared" si="14"/>
        <v/>
      </c>
      <c r="P93" s="26" t="str">
        <f t="shared" si="15"/>
        <v/>
      </c>
      <c r="Q93" s="26" t="str">
        <f t="shared" si="21"/>
        <v/>
      </c>
      <c r="R93" s="64" t="str">
        <f>IF(OR(ISBLANK(Lieferung!$B$15),N93&lt;&gt;TRUE),"",IF(AND((Lieferung!$B$15-YEAR(G93))&gt;=20,(Lieferung!$B$15-YEAR(G93))&lt;=67),TRUE,FALSE))</f>
        <v/>
      </c>
      <c r="S93" s="64" t="str">
        <f>IF(OR(Q93&lt;&gt;TRUE,R93&lt;&gt;TRUE),"",IF((Lieferung!$B$15-YEAR(G93)-19)&gt;=I93,TRUE,FALSE))</f>
        <v/>
      </c>
      <c r="T93" s="26" t="str">
        <f>IF(ISBLANK(E93),"",IF(COUNTIF(Tätigkeit!$N$12:$N$611,J93)&gt;0,TRUE,FALSE))</f>
        <v/>
      </c>
      <c r="U93" s="72" t="str">
        <f t="shared" si="22"/>
        <v/>
      </c>
    </row>
    <row r="94" spans="1:21" x14ac:dyDescent="0.2">
      <c r="A94" s="129" t="str">
        <f t="shared" si="16"/>
        <v/>
      </c>
      <c r="B94" s="69"/>
      <c r="C94" s="69"/>
      <c r="D94" s="70"/>
      <c r="E94" s="67"/>
      <c r="F94" s="70"/>
      <c r="G94" s="68"/>
      <c r="H94" s="70"/>
      <c r="I94" s="71"/>
      <c r="J94" s="65" t="str">
        <f t="shared" si="17"/>
        <v>-</v>
      </c>
      <c r="K94" s="26" t="str">
        <f t="shared" si="18"/>
        <v/>
      </c>
      <c r="L94" s="26" t="str">
        <f t="shared" si="19"/>
        <v/>
      </c>
      <c r="M94" s="26" t="str">
        <f t="shared" si="13"/>
        <v/>
      </c>
      <c r="N94" s="26" t="str">
        <f t="shared" si="20"/>
        <v/>
      </c>
      <c r="O94" s="26" t="str">
        <f t="shared" si="14"/>
        <v/>
      </c>
      <c r="P94" s="26" t="str">
        <f t="shared" si="15"/>
        <v/>
      </c>
      <c r="Q94" s="26" t="str">
        <f t="shared" si="21"/>
        <v/>
      </c>
      <c r="R94" s="64" t="str">
        <f>IF(OR(ISBLANK(Lieferung!$B$15),N94&lt;&gt;TRUE),"",IF(AND((Lieferung!$B$15-YEAR(G94))&gt;=20,(Lieferung!$B$15-YEAR(G94))&lt;=67),TRUE,FALSE))</f>
        <v/>
      </c>
      <c r="S94" s="64" t="str">
        <f>IF(OR(Q94&lt;&gt;TRUE,R94&lt;&gt;TRUE),"",IF((Lieferung!$B$15-YEAR(G94)-19)&gt;=I94,TRUE,FALSE))</f>
        <v/>
      </c>
      <c r="T94" s="26" t="str">
        <f>IF(ISBLANK(E94),"",IF(COUNTIF(Tätigkeit!$N$12:$N$611,J94)&gt;0,TRUE,FALSE))</f>
        <v/>
      </c>
      <c r="U94" s="72" t="str">
        <f t="shared" si="22"/>
        <v/>
      </c>
    </row>
    <row r="95" spans="1:21" x14ac:dyDescent="0.2">
      <c r="A95" s="129" t="str">
        <f t="shared" si="16"/>
        <v/>
      </c>
      <c r="B95" s="69"/>
      <c r="C95" s="69"/>
      <c r="D95" s="70"/>
      <c r="E95" s="67"/>
      <c r="F95" s="70"/>
      <c r="G95" s="68"/>
      <c r="H95" s="70"/>
      <c r="I95" s="71"/>
      <c r="J95" s="65" t="str">
        <f t="shared" si="17"/>
        <v>-</v>
      </c>
      <c r="K95" s="26" t="str">
        <f t="shared" si="18"/>
        <v/>
      </c>
      <c r="L95" s="26" t="str">
        <f t="shared" si="19"/>
        <v/>
      </c>
      <c r="M95" s="26" t="str">
        <f t="shared" si="13"/>
        <v/>
      </c>
      <c r="N95" s="26" t="str">
        <f t="shared" si="20"/>
        <v/>
      </c>
      <c r="O95" s="26" t="str">
        <f t="shared" si="14"/>
        <v/>
      </c>
      <c r="P95" s="26" t="str">
        <f t="shared" si="15"/>
        <v/>
      </c>
      <c r="Q95" s="26" t="str">
        <f t="shared" si="21"/>
        <v/>
      </c>
      <c r="R95" s="64" t="str">
        <f>IF(OR(ISBLANK(Lieferung!$B$15),N95&lt;&gt;TRUE),"",IF(AND((Lieferung!$B$15-YEAR(G95))&gt;=20,(Lieferung!$B$15-YEAR(G95))&lt;=67),TRUE,FALSE))</f>
        <v/>
      </c>
      <c r="S95" s="64" t="str">
        <f>IF(OR(Q95&lt;&gt;TRUE,R95&lt;&gt;TRUE),"",IF((Lieferung!$B$15-YEAR(G95)-19)&gt;=I95,TRUE,FALSE))</f>
        <v/>
      </c>
      <c r="T95" s="26" t="str">
        <f>IF(ISBLANK(E95),"",IF(COUNTIF(Tätigkeit!$N$12:$N$611,J95)&gt;0,TRUE,FALSE))</f>
        <v/>
      </c>
      <c r="U95" s="72" t="str">
        <f t="shared" si="22"/>
        <v/>
      </c>
    </row>
    <row r="96" spans="1:21" x14ac:dyDescent="0.2">
      <c r="A96" s="129" t="str">
        <f t="shared" si="16"/>
        <v/>
      </c>
      <c r="B96" s="69"/>
      <c r="C96" s="69"/>
      <c r="D96" s="70"/>
      <c r="E96" s="67"/>
      <c r="F96" s="70"/>
      <c r="G96" s="68"/>
      <c r="H96" s="70"/>
      <c r="I96" s="71"/>
      <c r="J96" s="65" t="str">
        <f t="shared" si="17"/>
        <v>-</v>
      </c>
      <c r="K96" s="26" t="str">
        <f t="shared" si="18"/>
        <v/>
      </c>
      <c r="L96" s="26" t="str">
        <f t="shared" si="19"/>
        <v/>
      </c>
      <c r="M96" s="26" t="str">
        <f t="shared" si="13"/>
        <v/>
      </c>
      <c r="N96" s="26" t="str">
        <f t="shared" si="20"/>
        <v/>
      </c>
      <c r="O96" s="26" t="str">
        <f t="shared" si="14"/>
        <v/>
      </c>
      <c r="P96" s="26" t="str">
        <f t="shared" si="15"/>
        <v/>
      </c>
      <c r="Q96" s="26" t="str">
        <f t="shared" si="21"/>
        <v/>
      </c>
      <c r="R96" s="64" t="str">
        <f>IF(OR(ISBLANK(Lieferung!$B$15),N96&lt;&gt;TRUE),"",IF(AND((Lieferung!$B$15-YEAR(G96))&gt;=20,(Lieferung!$B$15-YEAR(G96))&lt;=67),TRUE,FALSE))</f>
        <v/>
      </c>
      <c r="S96" s="64" t="str">
        <f>IF(OR(Q96&lt;&gt;TRUE,R96&lt;&gt;TRUE),"",IF((Lieferung!$B$15-YEAR(G96)-19)&gt;=I96,TRUE,FALSE))</f>
        <v/>
      </c>
      <c r="T96" s="26" t="str">
        <f>IF(ISBLANK(E96),"",IF(COUNTIF(Tätigkeit!$N$12:$N$611,J96)&gt;0,TRUE,FALSE))</f>
        <v/>
      </c>
      <c r="U96" s="72" t="str">
        <f t="shared" si="22"/>
        <v/>
      </c>
    </row>
    <row r="97" spans="1:21" x14ac:dyDescent="0.2">
      <c r="A97" s="129" t="str">
        <f t="shared" si="16"/>
        <v/>
      </c>
      <c r="B97" s="69"/>
      <c r="C97" s="69"/>
      <c r="D97" s="70"/>
      <c r="E97" s="67"/>
      <c r="F97" s="70"/>
      <c r="G97" s="68"/>
      <c r="H97" s="70"/>
      <c r="I97" s="71"/>
      <c r="J97" s="65" t="str">
        <f t="shared" si="17"/>
        <v>-</v>
      </c>
      <c r="K97" s="26" t="str">
        <f t="shared" si="18"/>
        <v/>
      </c>
      <c r="L97" s="26" t="str">
        <f t="shared" si="19"/>
        <v/>
      </c>
      <c r="M97" s="26" t="str">
        <f t="shared" si="13"/>
        <v/>
      </c>
      <c r="N97" s="26" t="str">
        <f t="shared" si="20"/>
        <v/>
      </c>
      <c r="O97" s="26" t="str">
        <f t="shared" si="14"/>
        <v/>
      </c>
      <c r="P97" s="26" t="str">
        <f t="shared" si="15"/>
        <v/>
      </c>
      <c r="Q97" s="26" t="str">
        <f t="shared" si="21"/>
        <v/>
      </c>
      <c r="R97" s="64" t="str">
        <f>IF(OR(ISBLANK(Lieferung!$B$15),N97&lt;&gt;TRUE),"",IF(AND((Lieferung!$B$15-YEAR(G97))&gt;=20,(Lieferung!$B$15-YEAR(G97))&lt;=67),TRUE,FALSE))</f>
        <v/>
      </c>
      <c r="S97" s="64" t="str">
        <f>IF(OR(Q97&lt;&gt;TRUE,R97&lt;&gt;TRUE),"",IF((Lieferung!$B$15-YEAR(G97)-19)&gt;=I97,TRUE,FALSE))</f>
        <v/>
      </c>
      <c r="T97" s="26" t="str">
        <f>IF(ISBLANK(E97),"",IF(COUNTIF(Tätigkeit!$N$12:$N$611,J97)&gt;0,TRUE,FALSE))</f>
        <v/>
      </c>
      <c r="U97" s="72" t="str">
        <f t="shared" si="22"/>
        <v/>
      </c>
    </row>
    <row r="98" spans="1:21" x14ac:dyDescent="0.2">
      <c r="A98" s="129" t="str">
        <f t="shared" si="16"/>
        <v/>
      </c>
      <c r="B98" s="69"/>
      <c r="C98" s="69"/>
      <c r="D98" s="70"/>
      <c r="E98" s="67"/>
      <c r="F98" s="70"/>
      <c r="G98" s="68"/>
      <c r="H98" s="70"/>
      <c r="I98" s="71"/>
      <c r="J98" s="65" t="str">
        <f t="shared" si="17"/>
        <v>-</v>
      </c>
      <c r="K98" s="26" t="str">
        <f t="shared" si="18"/>
        <v/>
      </c>
      <c r="L98" s="26" t="str">
        <f t="shared" si="19"/>
        <v/>
      </c>
      <c r="M98" s="26" t="str">
        <f t="shared" si="13"/>
        <v/>
      </c>
      <c r="N98" s="26" t="str">
        <f t="shared" si="20"/>
        <v/>
      </c>
      <c r="O98" s="26" t="str">
        <f t="shared" si="14"/>
        <v/>
      </c>
      <c r="P98" s="26" t="str">
        <f t="shared" si="15"/>
        <v/>
      </c>
      <c r="Q98" s="26" t="str">
        <f t="shared" si="21"/>
        <v/>
      </c>
      <c r="R98" s="64" t="str">
        <f>IF(OR(ISBLANK(Lieferung!$B$15),N98&lt;&gt;TRUE),"",IF(AND((Lieferung!$B$15-YEAR(G98))&gt;=20,(Lieferung!$B$15-YEAR(G98))&lt;=67),TRUE,FALSE))</f>
        <v/>
      </c>
      <c r="S98" s="64" t="str">
        <f>IF(OR(Q98&lt;&gt;TRUE,R98&lt;&gt;TRUE),"",IF((Lieferung!$B$15-YEAR(G98)-19)&gt;=I98,TRUE,FALSE))</f>
        <v/>
      </c>
      <c r="T98" s="26" t="str">
        <f>IF(ISBLANK(E98),"",IF(COUNTIF(Tätigkeit!$N$12:$N$611,J98)&gt;0,TRUE,FALSE))</f>
        <v/>
      </c>
      <c r="U98" s="72" t="str">
        <f t="shared" si="22"/>
        <v/>
      </c>
    </row>
    <row r="99" spans="1:21" x14ac:dyDescent="0.2">
      <c r="A99" s="129" t="str">
        <f t="shared" si="16"/>
        <v/>
      </c>
      <c r="B99" s="69"/>
      <c r="C99" s="69"/>
      <c r="D99" s="70"/>
      <c r="E99" s="67"/>
      <c r="F99" s="70"/>
      <c r="G99" s="68"/>
      <c r="H99" s="70"/>
      <c r="I99" s="71"/>
      <c r="J99" s="65" t="str">
        <f t="shared" si="17"/>
        <v>-</v>
      </c>
      <c r="K99" s="26" t="str">
        <f t="shared" si="18"/>
        <v/>
      </c>
      <c r="L99" s="26" t="str">
        <f t="shared" si="19"/>
        <v/>
      </c>
      <c r="M99" s="26" t="str">
        <f t="shared" si="13"/>
        <v/>
      </c>
      <c r="N99" s="26" t="str">
        <f t="shared" si="20"/>
        <v/>
      </c>
      <c r="O99" s="26" t="str">
        <f t="shared" si="14"/>
        <v/>
      </c>
      <c r="P99" s="26" t="str">
        <f t="shared" si="15"/>
        <v/>
      </c>
      <c r="Q99" s="26" t="str">
        <f t="shared" si="21"/>
        <v/>
      </c>
      <c r="R99" s="64" t="str">
        <f>IF(OR(ISBLANK(Lieferung!$B$15),N99&lt;&gt;TRUE),"",IF(AND((Lieferung!$B$15-YEAR(G99))&gt;=20,(Lieferung!$B$15-YEAR(G99))&lt;=67),TRUE,FALSE))</f>
        <v/>
      </c>
      <c r="S99" s="64" t="str">
        <f>IF(OR(Q99&lt;&gt;TRUE,R99&lt;&gt;TRUE),"",IF((Lieferung!$B$15-YEAR(G99)-19)&gt;=I99,TRUE,FALSE))</f>
        <v/>
      </c>
      <c r="T99" s="26" t="str">
        <f>IF(ISBLANK(E99),"",IF(COUNTIF(Tätigkeit!$N$12:$N$611,J99)&gt;0,TRUE,FALSE))</f>
        <v/>
      </c>
      <c r="U99" s="72" t="str">
        <f t="shared" si="22"/>
        <v/>
      </c>
    </row>
    <row r="100" spans="1:21" x14ac:dyDescent="0.2">
      <c r="A100" s="129" t="str">
        <f t="shared" si="16"/>
        <v/>
      </c>
      <c r="B100" s="69"/>
      <c r="C100" s="69"/>
      <c r="D100" s="70"/>
      <c r="E100" s="67"/>
      <c r="F100" s="70"/>
      <c r="G100" s="68"/>
      <c r="H100" s="70"/>
      <c r="I100" s="71"/>
      <c r="J100" s="65" t="str">
        <f t="shared" si="17"/>
        <v>-</v>
      </c>
      <c r="K100" s="26" t="str">
        <f t="shared" si="18"/>
        <v/>
      </c>
      <c r="L100" s="26" t="str">
        <f t="shared" si="19"/>
        <v/>
      </c>
      <c r="M100" s="26" t="str">
        <f t="shared" si="13"/>
        <v/>
      </c>
      <c r="N100" s="26" t="str">
        <f t="shared" si="20"/>
        <v/>
      </c>
      <c r="O100" s="26" t="str">
        <f t="shared" si="14"/>
        <v/>
      </c>
      <c r="P100" s="26" t="str">
        <f t="shared" si="15"/>
        <v/>
      </c>
      <c r="Q100" s="26" t="str">
        <f t="shared" si="21"/>
        <v/>
      </c>
      <c r="R100" s="64" t="str">
        <f>IF(OR(ISBLANK(Lieferung!$B$15),N100&lt;&gt;TRUE),"",IF(AND((Lieferung!$B$15-YEAR(G100))&gt;=20,(Lieferung!$B$15-YEAR(G100))&lt;=67),TRUE,FALSE))</f>
        <v/>
      </c>
      <c r="S100" s="64" t="str">
        <f>IF(OR(Q100&lt;&gt;TRUE,R100&lt;&gt;TRUE),"",IF((Lieferung!$B$15-YEAR(G100)-19)&gt;=I100,TRUE,FALSE))</f>
        <v/>
      </c>
      <c r="T100" s="26" t="str">
        <f>IF(ISBLANK(E100),"",IF(COUNTIF(Tätigkeit!$N$12:$N$611,J100)&gt;0,TRUE,FALSE))</f>
        <v/>
      </c>
      <c r="U100" s="72" t="str">
        <f t="shared" si="22"/>
        <v/>
      </c>
    </row>
    <row r="101" spans="1:21" x14ac:dyDescent="0.2">
      <c r="A101" s="129" t="str">
        <f t="shared" si="16"/>
        <v/>
      </c>
      <c r="B101" s="69"/>
      <c r="C101" s="69"/>
      <c r="D101" s="70"/>
      <c r="E101" s="67"/>
      <c r="F101" s="70"/>
      <c r="G101" s="68"/>
      <c r="H101" s="70"/>
      <c r="I101" s="71"/>
      <c r="J101" s="65" t="str">
        <f t="shared" si="17"/>
        <v>-</v>
      </c>
      <c r="K101" s="26" t="str">
        <f t="shared" si="18"/>
        <v/>
      </c>
      <c r="L101" s="26" t="str">
        <f t="shared" si="19"/>
        <v/>
      </c>
      <c r="M101" s="26" t="str">
        <f t="shared" si="13"/>
        <v/>
      </c>
      <c r="N101" s="26" t="str">
        <f t="shared" si="20"/>
        <v/>
      </c>
      <c r="O101" s="26" t="str">
        <f t="shared" si="14"/>
        <v/>
      </c>
      <c r="P101" s="26" t="str">
        <f t="shared" si="15"/>
        <v/>
      </c>
      <c r="Q101" s="26" t="str">
        <f t="shared" si="21"/>
        <v/>
      </c>
      <c r="R101" s="64" t="str">
        <f>IF(OR(ISBLANK(Lieferung!$B$15),N101&lt;&gt;TRUE),"",IF(AND((Lieferung!$B$15-YEAR(G101))&gt;=20,(Lieferung!$B$15-YEAR(G101))&lt;=67),TRUE,FALSE))</f>
        <v/>
      </c>
      <c r="S101" s="64" t="str">
        <f>IF(OR(Q101&lt;&gt;TRUE,R101&lt;&gt;TRUE),"",IF((Lieferung!$B$15-YEAR(G101)-19)&gt;=I101,TRUE,FALSE))</f>
        <v/>
      </c>
      <c r="T101" s="26" t="str">
        <f>IF(ISBLANK(E101),"",IF(COUNTIF(Tätigkeit!$N$12:$N$611,J101)&gt;0,TRUE,FALSE))</f>
        <v/>
      </c>
      <c r="U101" s="72" t="str">
        <f t="shared" si="22"/>
        <v/>
      </c>
    </row>
    <row r="102" spans="1:21" x14ac:dyDescent="0.2">
      <c r="A102" s="129" t="str">
        <f t="shared" si="16"/>
        <v/>
      </c>
      <c r="B102" s="69"/>
      <c r="C102" s="69"/>
      <c r="D102" s="70"/>
      <c r="E102" s="67"/>
      <c r="F102" s="70"/>
      <c r="G102" s="68"/>
      <c r="H102" s="70"/>
      <c r="I102" s="71"/>
      <c r="J102" s="65" t="str">
        <f t="shared" si="17"/>
        <v>-</v>
      </c>
      <c r="K102" s="26" t="str">
        <f t="shared" si="18"/>
        <v/>
      </c>
      <c r="L102" s="26" t="str">
        <f t="shared" si="19"/>
        <v/>
      </c>
      <c r="M102" s="26" t="str">
        <f t="shared" si="13"/>
        <v/>
      </c>
      <c r="N102" s="26" t="str">
        <f t="shared" si="20"/>
        <v/>
      </c>
      <c r="O102" s="26" t="str">
        <f t="shared" si="14"/>
        <v/>
      </c>
      <c r="P102" s="26" t="str">
        <f t="shared" si="15"/>
        <v/>
      </c>
      <c r="Q102" s="26" t="str">
        <f t="shared" si="21"/>
        <v/>
      </c>
      <c r="R102" s="64" t="str">
        <f>IF(OR(ISBLANK(Lieferung!$B$15),N102&lt;&gt;TRUE),"",IF(AND((Lieferung!$B$15-YEAR(G102))&gt;=20,(Lieferung!$B$15-YEAR(G102))&lt;=67),TRUE,FALSE))</f>
        <v/>
      </c>
      <c r="S102" s="64" t="str">
        <f>IF(OR(Q102&lt;&gt;TRUE,R102&lt;&gt;TRUE),"",IF((Lieferung!$B$15-YEAR(G102)-19)&gt;=I102,TRUE,FALSE))</f>
        <v/>
      </c>
      <c r="T102" s="26" t="str">
        <f>IF(ISBLANK(E102),"",IF(COUNTIF(Tätigkeit!$N$12:$N$611,J102)&gt;0,TRUE,FALSE))</f>
        <v/>
      </c>
      <c r="U102" s="72" t="str">
        <f t="shared" si="22"/>
        <v/>
      </c>
    </row>
    <row r="103" spans="1:21" x14ac:dyDescent="0.2">
      <c r="A103" s="129" t="str">
        <f t="shared" si="16"/>
        <v/>
      </c>
      <c r="B103" s="69"/>
      <c r="C103" s="69"/>
      <c r="D103" s="70"/>
      <c r="E103" s="67"/>
      <c r="F103" s="70"/>
      <c r="G103" s="68"/>
      <c r="H103" s="70"/>
      <c r="I103" s="71"/>
      <c r="J103" s="65" t="str">
        <f t="shared" si="17"/>
        <v>-</v>
      </c>
      <c r="K103" s="26" t="str">
        <f t="shared" si="18"/>
        <v/>
      </c>
      <c r="L103" s="26" t="str">
        <f t="shared" si="19"/>
        <v/>
      </c>
      <c r="M103" s="26" t="str">
        <f t="shared" si="13"/>
        <v/>
      </c>
      <c r="N103" s="26" t="str">
        <f t="shared" si="20"/>
        <v/>
      </c>
      <c r="O103" s="26" t="str">
        <f t="shared" si="14"/>
        <v/>
      </c>
      <c r="P103" s="26" t="str">
        <f t="shared" si="15"/>
        <v/>
      </c>
      <c r="Q103" s="26" t="str">
        <f t="shared" si="21"/>
        <v/>
      </c>
      <c r="R103" s="64" t="str">
        <f>IF(OR(ISBLANK(Lieferung!$B$15),N103&lt;&gt;TRUE),"",IF(AND((Lieferung!$B$15-YEAR(G103))&gt;=20,(Lieferung!$B$15-YEAR(G103))&lt;=67),TRUE,FALSE))</f>
        <v/>
      </c>
      <c r="S103" s="64" t="str">
        <f>IF(OR(Q103&lt;&gt;TRUE,R103&lt;&gt;TRUE),"",IF((Lieferung!$B$15-YEAR(G103)-19)&gt;=I103,TRUE,FALSE))</f>
        <v/>
      </c>
      <c r="T103" s="26" t="str">
        <f>IF(ISBLANK(E103),"",IF(COUNTIF(Tätigkeit!$N$12:$N$611,J103)&gt;0,TRUE,FALSE))</f>
        <v/>
      </c>
      <c r="U103" s="72" t="str">
        <f t="shared" si="22"/>
        <v/>
      </c>
    </row>
    <row r="104" spans="1:21" x14ac:dyDescent="0.2">
      <c r="A104" s="129" t="str">
        <f t="shared" si="16"/>
        <v/>
      </c>
      <c r="B104" s="69"/>
      <c r="C104" s="69"/>
      <c r="D104" s="70"/>
      <c r="E104" s="67"/>
      <c r="F104" s="70"/>
      <c r="G104" s="68"/>
      <c r="H104" s="70"/>
      <c r="I104" s="71"/>
      <c r="J104" s="65" t="str">
        <f t="shared" si="17"/>
        <v>-</v>
      </c>
      <c r="K104" s="26" t="str">
        <f t="shared" si="18"/>
        <v/>
      </c>
      <c r="L104" s="26" t="str">
        <f t="shared" si="19"/>
        <v/>
      </c>
      <c r="M104" s="26" t="str">
        <f t="shared" si="13"/>
        <v/>
      </c>
      <c r="N104" s="26" t="str">
        <f t="shared" si="20"/>
        <v/>
      </c>
      <c r="O104" s="26" t="str">
        <f t="shared" si="14"/>
        <v/>
      </c>
      <c r="P104" s="26" t="str">
        <f t="shared" si="15"/>
        <v/>
      </c>
      <c r="Q104" s="26" t="str">
        <f t="shared" si="21"/>
        <v/>
      </c>
      <c r="R104" s="64" t="str">
        <f>IF(OR(ISBLANK(Lieferung!$B$15),N104&lt;&gt;TRUE),"",IF(AND((Lieferung!$B$15-YEAR(G104))&gt;=20,(Lieferung!$B$15-YEAR(G104))&lt;=67),TRUE,FALSE))</f>
        <v/>
      </c>
      <c r="S104" s="64" t="str">
        <f>IF(OR(Q104&lt;&gt;TRUE,R104&lt;&gt;TRUE),"",IF((Lieferung!$B$15-YEAR(G104)-19)&gt;=I104,TRUE,FALSE))</f>
        <v/>
      </c>
      <c r="T104" s="26" t="str">
        <f>IF(ISBLANK(E104),"",IF(COUNTIF(Tätigkeit!$N$12:$N$611,J104)&gt;0,TRUE,FALSE))</f>
        <v/>
      </c>
      <c r="U104" s="72" t="str">
        <f t="shared" si="22"/>
        <v/>
      </c>
    </row>
    <row r="105" spans="1:21" x14ac:dyDescent="0.2">
      <c r="A105" s="129" t="str">
        <f t="shared" si="16"/>
        <v/>
      </c>
      <c r="B105" s="69"/>
      <c r="C105" s="69"/>
      <c r="D105" s="70"/>
      <c r="E105" s="67"/>
      <c r="F105" s="70"/>
      <c r="G105" s="68"/>
      <c r="H105" s="70"/>
      <c r="I105" s="71"/>
      <c r="J105" s="65" t="str">
        <f t="shared" si="17"/>
        <v>-</v>
      </c>
      <c r="K105" s="26" t="str">
        <f t="shared" si="18"/>
        <v/>
      </c>
      <c r="L105" s="26" t="str">
        <f t="shared" si="19"/>
        <v/>
      </c>
      <c r="M105" s="26" t="str">
        <f t="shared" si="13"/>
        <v/>
      </c>
      <c r="N105" s="26" t="str">
        <f t="shared" si="20"/>
        <v/>
      </c>
      <c r="O105" s="26" t="str">
        <f t="shared" si="14"/>
        <v/>
      </c>
      <c r="P105" s="26" t="str">
        <f t="shared" si="15"/>
        <v/>
      </c>
      <c r="Q105" s="26" t="str">
        <f t="shared" si="21"/>
        <v/>
      </c>
      <c r="R105" s="64" t="str">
        <f>IF(OR(ISBLANK(Lieferung!$B$15),N105&lt;&gt;TRUE),"",IF(AND((Lieferung!$B$15-YEAR(G105))&gt;=20,(Lieferung!$B$15-YEAR(G105))&lt;=67),TRUE,FALSE))</f>
        <v/>
      </c>
      <c r="S105" s="64" t="str">
        <f>IF(OR(Q105&lt;&gt;TRUE,R105&lt;&gt;TRUE),"",IF((Lieferung!$B$15-YEAR(G105)-19)&gt;=I105,TRUE,FALSE))</f>
        <v/>
      </c>
      <c r="T105" s="26" t="str">
        <f>IF(ISBLANK(E105),"",IF(COUNTIF(Tätigkeit!$N$12:$N$611,J105)&gt;0,TRUE,FALSE))</f>
        <v/>
      </c>
      <c r="U105" s="72" t="str">
        <f t="shared" si="22"/>
        <v/>
      </c>
    </row>
    <row r="106" spans="1:21" x14ac:dyDescent="0.2">
      <c r="A106" s="129" t="str">
        <f t="shared" si="16"/>
        <v/>
      </c>
      <c r="B106" s="69"/>
      <c r="C106" s="69"/>
      <c r="D106" s="70"/>
      <c r="E106" s="67"/>
      <c r="F106" s="70"/>
      <c r="G106" s="68"/>
      <c r="H106" s="70"/>
      <c r="I106" s="71"/>
      <c r="J106" s="65" t="str">
        <f t="shared" si="17"/>
        <v>-</v>
      </c>
      <c r="K106" s="26" t="str">
        <f t="shared" si="18"/>
        <v/>
      </c>
      <c r="L106" s="26" t="str">
        <f t="shared" si="19"/>
        <v/>
      </c>
      <c r="M106" s="26" t="str">
        <f t="shared" si="13"/>
        <v/>
      </c>
      <c r="N106" s="26" t="str">
        <f t="shared" si="20"/>
        <v/>
      </c>
      <c r="O106" s="26" t="str">
        <f t="shared" si="14"/>
        <v/>
      </c>
      <c r="P106" s="26" t="str">
        <f t="shared" si="15"/>
        <v/>
      </c>
      <c r="Q106" s="26" t="str">
        <f t="shared" si="21"/>
        <v/>
      </c>
      <c r="R106" s="64" t="str">
        <f>IF(OR(ISBLANK(Lieferung!$B$15),N106&lt;&gt;TRUE),"",IF(AND((Lieferung!$B$15-YEAR(G106))&gt;=20,(Lieferung!$B$15-YEAR(G106))&lt;=67),TRUE,FALSE))</f>
        <v/>
      </c>
      <c r="S106" s="64" t="str">
        <f>IF(OR(Q106&lt;&gt;TRUE,R106&lt;&gt;TRUE),"",IF((Lieferung!$B$15-YEAR(G106)-19)&gt;=I106,TRUE,FALSE))</f>
        <v/>
      </c>
      <c r="T106" s="26" t="str">
        <f>IF(ISBLANK(E106),"",IF(COUNTIF(Tätigkeit!$N$12:$N$611,J106)&gt;0,TRUE,FALSE))</f>
        <v/>
      </c>
      <c r="U106" s="72" t="str">
        <f t="shared" si="22"/>
        <v/>
      </c>
    </row>
    <row r="107" spans="1:21" x14ac:dyDescent="0.2">
      <c r="A107" s="129" t="str">
        <f t="shared" si="16"/>
        <v/>
      </c>
      <c r="B107" s="69"/>
      <c r="C107" s="69"/>
      <c r="D107" s="70"/>
      <c r="E107" s="67"/>
      <c r="F107" s="70"/>
      <c r="G107" s="68"/>
      <c r="H107" s="70"/>
      <c r="I107" s="71"/>
      <c r="J107" s="65" t="str">
        <f t="shared" si="17"/>
        <v>-</v>
      </c>
      <c r="K107" s="26" t="str">
        <f t="shared" si="18"/>
        <v/>
      </c>
      <c r="L107" s="26" t="str">
        <f t="shared" si="19"/>
        <v/>
      </c>
      <c r="M107" s="26" t="str">
        <f t="shared" si="13"/>
        <v/>
      </c>
      <c r="N107" s="26" t="str">
        <f t="shared" si="20"/>
        <v/>
      </c>
      <c r="O107" s="26" t="str">
        <f t="shared" si="14"/>
        <v/>
      </c>
      <c r="P107" s="26" t="str">
        <f t="shared" si="15"/>
        <v/>
      </c>
      <c r="Q107" s="26" t="str">
        <f t="shared" si="21"/>
        <v/>
      </c>
      <c r="R107" s="64" t="str">
        <f>IF(OR(ISBLANK(Lieferung!$B$15),N107&lt;&gt;TRUE),"",IF(AND((Lieferung!$B$15-YEAR(G107))&gt;=20,(Lieferung!$B$15-YEAR(G107))&lt;=67),TRUE,FALSE))</f>
        <v/>
      </c>
      <c r="S107" s="64" t="str">
        <f>IF(OR(Q107&lt;&gt;TRUE,R107&lt;&gt;TRUE),"",IF((Lieferung!$B$15-YEAR(G107)-19)&gt;=I107,TRUE,FALSE))</f>
        <v/>
      </c>
      <c r="T107" s="26" t="str">
        <f>IF(ISBLANK(E107),"",IF(COUNTIF(Tätigkeit!$N$12:$N$611,J107)&gt;0,TRUE,FALSE))</f>
        <v/>
      </c>
      <c r="U107" s="72" t="str">
        <f t="shared" si="22"/>
        <v/>
      </c>
    </row>
    <row r="108" spans="1:21" x14ac:dyDescent="0.2">
      <c r="A108" s="129" t="str">
        <f t="shared" si="16"/>
        <v/>
      </c>
      <c r="B108" s="69"/>
      <c r="C108" s="69"/>
      <c r="D108" s="70"/>
      <c r="E108" s="67"/>
      <c r="F108" s="70"/>
      <c r="G108" s="68"/>
      <c r="H108" s="70"/>
      <c r="I108" s="71"/>
      <c r="J108" s="65" t="str">
        <f t="shared" si="17"/>
        <v>-</v>
      </c>
      <c r="K108" s="26" t="str">
        <f t="shared" si="18"/>
        <v/>
      </c>
      <c r="L108" s="26" t="str">
        <f t="shared" si="19"/>
        <v/>
      </c>
      <c r="M108" s="26" t="str">
        <f t="shared" si="13"/>
        <v/>
      </c>
      <c r="N108" s="26" t="str">
        <f t="shared" si="20"/>
        <v/>
      </c>
      <c r="O108" s="26" t="str">
        <f t="shared" si="14"/>
        <v/>
      </c>
      <c r="P108" s="26" t="str">
        <f t="shared" si="15"/>
        <v/>
      </c>
      <c r="Q108" s="26" t="str">
        <f t="shared" si="21"/>
        <v/>
      </c>
      <c r="R108" s="64" t="str">
        <f>IF(OR(ISBLANK(Lieferung!$B$15),N108&lt;&gt;TRUE),"",IF(AND((Lieferung!$B$15-YEAR(G108))&gt;=20,(Lieferung!$B$15-YEAR(G108))&lt;=67),TRUE,FALSE))</f>
        <v/>
      </c>
      <c r="S108" s="64" t="str">
        <f>IF(OR(Q108&lt;&gt;TRUE,R108&lt;&gt;TRUE),"",IF((Lieferung!$B$15-YEAR(G108)-19)&gt;=I108,TRUE,FALSE))</f>
        <v/>
      </c>
      <c r="T108" s="26" t="str">
        <f>IF(ISBLANK(E108),"",IF(COUNTIF(Tätigkeit!$N$12:$N$611,J108)&gt;0,TRUE,FALSE))</f>
        <v/>
      </c>
      <c r="U108" s="72" t="str">
        <f t="shared" si="22"/>
        <v/>
      </c>
    </row>
    <row r="109" spans="1:21" x14ac:dyDescent="0.2">
      <c r="A109" s="129" t="str">
        <f t="shared" si="16"/>
        <v/>
      </c>
      <c r="B109" s="69"/>
      <c r="C109" s="69"/>
      <c r="D109" s="70"/>
      <c r="E109" s="67"/>
      <c r="F109" s="70"/>
      <c r="G109" s="68"/>
      <c r="H109" s="70"/>
      <c r="I109" s="71"/>
      <c r="J109" s="65" t="str">
        <f t="shared" si="17"/>
        <v>-</v>
      </c>
      <c r="K109" s="26" t="str">
        <f t="shared" si="18"/>
        <v/>
      </c>
      <c r="L109" s="26" t="str">
        <f t="shared" si="19"/>
        <v/>
      </c>
      <c r="M109" s="26" t="str">
        <f t="shared" si="13"/>
        <v/>
      </c>
      <c r="N109" s="26" t="str">
        <f t="shared" si="20"/>
        <v/>
      </c>
      <c r="O109" s="26" t="str">
        <f t="shared" si="14"/>
        <v/>
      </c>
      <c r="P109" s="26" t="str">
        <f t="shared" si="15"/>
        <v/>
      </c>
      <c r="Q109" s="26" t="str">
        <f t="shared" si="21"/>
        <v/>
      </c>
      <c r="R109" s="64" t="str">
        <f>IF(OR(ISBLANK(Lieferung!$B$15),N109&lt;&gt;TRUE),"",IF(AND((Lieferung!$B$15-YEAR(G109))&gt;=20,(Lieferung!$B$15-YEAR(G109))&lt;=67),TRUE,FALSE))</f>
        <v/>
      </c>
      <c r="S109" s="64" t="str">
        <f>IF(OR(Q109&lt;&gt;TRUE,R109&lt;&gt;TRUE),"",IF((Lieferung!$B$15-YEAR(G109)-19)&gt;=I109,TRUE,FALSE))</f>
        <v/>
      </c>
      <c r="T109" s="26" t="str">
        <f>IF(ISBLANK(E109),"",IF(COUNTIF(Tätigkeit!$N$12:$N$611,J109)&gt;0,TRUE,FALSE))</f>
        <v/>
      </c>
      <c r="U109" s="72" t="str">
        <f t="shared" si="22"/>
        <v/>
      </c>
    </row>
    <row r="110" spans="1:21" x14ac:dyDescent="0.2">
      <c r="A110" s="129" t="str">
        <f t="shared" si="16"/>
        <v/>
      </c>
      <c r="B110" s="69"/>
      <c r="C110" s="69"/>
      <c r="D110" s="70"/>
      <c r="E110" s="67"/>
      <c r="F110" s="70"/>
      <c r="G110" s="68"/>
      <c r="H110" s="70"/>
      <c r="I110" s="71"/>
      <c r="J110" s="65" t="str">
        <f t="shared" si="17"/>
        <v>-</v>
      </c>
      <c r="K110" s="26" t="str">
        <f t="shared" si="18"/>
        <v/>
      </c>
      <c r="L110" s="26" t="str">
        <f t="shared" si="19"/>
        <v/>
      </c>
      <c r="M110" s="26" t="str">
        <f t="shared" si="13"/>
        <v/>
      </c>
      <c r="N110" s="26" t="str">
        <f t="shared" si="20"/>
        <v/>
      </c>
      <c r="O110" s="26" t="str">
        <f t="shared" si="14"/>
        <v/>
      </c>
      <c r="P110" s="26" t="str">
        <f t="shared" si="15"/>
        <v/>
      </c>
      <c r="Q110" s="26" t="str">
        <f t="shared" si="21"/>
        <v/>
      </c>
      <c r="R110" s="64" t="str">
        <f>IF(OR(ISBLANK(Lieferung!$B$15),N110&lt;&gt;TRUE),"",IF(AND((Lieferung!$B$15-YEAR(G110))&gt;=20,(Lieferung!$B$15-YEAR(G110))&lt;=67),TRUE,FALSE))</f>
        <v/>
      </c>
      <c r="S110" s="64" t="str">
        <f>IF(OR(Q110&lt;&gt;TRUE,R110&lt;&gt;TRUE),"",IF((Lieferung!$B$15-YEAR(G110)-19)&gt;=I110,TRUE,FALSE))</f>
        <v/>
      </c>
      <c r="T110" s="26" t="str">
        <f>IF(ISBLANK(E110),"",IF(COUNTIF(Tätigkeit!$N$12:$N$611,J110)&gt;0,TRUE,FALSE))</f>
        <v/>
      </c>
      <c r="U110" s="72" t="str">
        <f t="shared" si="22"/>
        <v/>
      </c>
    </row>
    <row r="111" spans="1:21" x14ac:dyDescent="0.2">
      <c r="A111" s="129" t="str">
        <f t="shared" si="16"/>
        <v/>
      </c>
      <c r="B111" s="69"/>
      <c r="C111" s="69"/>
      <c r="D111" s="70"/>
      <c r="E111" s="67"/>
      <c r="F111" s="70"/>
      <c r="G111" s="68"/>
      <c r="H111" s="70"/>
      <c r="I111" s="71"/>
      <c r="J111" s="65" t="str">
        <f t="shared" si="17"/>
        <v>-</v>
      </c>
      <c r="K111" s="26" t="str">
        <f t="shared" si="18"/>
        <v/>
      </c>
      <c r="L111" s="26" t="str">
        <f t="shared" si="19"/>
        <v/>
      </c>
      <c r="M111" s="26" t="str">
        <f t="shared" si="13"/>
        <v/>
      </c>
      <c r="N111" s="26" t="str">
        <f t="shared" si="20"/>
        <v/>
      </c>
      <c r="O111" s="26" t="str">
        <f t="shared" si="14"/>
        <v/>
      </c>
      <c r="P111" s="26" t="str">
        <f t="shared" si="15"/>
        <v/>
      </c>
      <c r="Q111" s="26" t="str">
        <f t="shared" si="21"/>
        <v/>
      </c>
      <c r="R111" s="64" t="str">
        <f>IF(OR(ISBLANK(Lieferung!$B$15),N111&lt;&gt;TRUE),"",IF(AND((Lieferung!$B$15-YEAR(G111))&gt;=20,(Lieferung!$B$15-YEAR(G111))&lt;=67),TRUE,FALSE))</f>
        <v/>
      </c>
      <c r="S111" s="64" t="str">
        <f>IF(OR(Q111&lt;&gt;TRUE,R111&lt;&gt;TRUE),"",IF((Lieferung!$B$15-YEAR(G111)-19)&gt;=I111,TRUE,FALSE))</f>
        <v/>
      </c>
      <c r="T111" s="26" t="str">
        <f>IF(ISBLANK(E111),"",IF(COUNTIF(Tätigkeit!$N$12:$N$611,J111)&gt;0,TRUE,FALSE))</f>
        <v/>
      </c>
      <c r="U111" s="72" t="str">
        <f t="shared" si="22"/>
        <v/>
      </c>
    </row>
    <row r="112" spans="1:21" x14ac:dyDescent="0.2">
      <c r="A112" s="129" t="str">
        <f t="shared" ref="A112:A175" si="23">IF(ISBLANK(D112),"",IF(COUNTA(D112:I112)&lt;&gt;6,"Unvollständig",IF(OR(COUNTIF(K112:S112,FALSE)&gt;0,COUNTIF(K112:S112,#N/A)&gt;0),"Fehler",IF(NOT(R112),"Achtung",IF(NOT(T112),"Nicht benutzt","OK")))))</f>
        <v/>
      </c>
      <c r="B112" s="69"/>
      <c r="C112" s="69"/>
      <c r="D112" s="70"/>
      <c r="E112" s="67"/>
      <c r="F112" s="70"/>
      <c r="G112" s="68"/>
      <c r="H112" s="70"/>
      <c r="I112" s="71"/>
      <c r="J112" s="65" t="str">
        <f t="shared" ref="J112:J175" si="24">IF(ISBLANK(E112),"-",TRIM(CONCATENATE(E112," ",B112," ",C112)))</f>
        <v>-</v>
      </c>
      <c r="K112" s="26" t="str">
        <f t="shared" ref="K112:K175" si="25">IF(D112="CH.AHV",IF(LEN(E112)=13,IF((MID(E112,13,1)+1-1)=MOD(10-(MID(E112,1,1)+3*MID(E112,2,1)+MID(E112,3,1)+3*MID(E112,4,1)+MID(E112,5,1)+3*MID(E112,6,1)+MID(E112,7,1)+3*MID(E112,8,1)+MID(E112,9,1)+3*MID(E112,10,1)+MID(E112,11,1)+3*MID(E112,12,1)),10),TRUE,FALSE),FALSE),"")</f>
        <v/>
      </c>
      <c r="L112" s="26" t="str">
        <f t="shared" si="19"/>
        <v/>
      </c>
      <c r="M112" s="26" t="str">
        <f t="shared" ref="M112:M175" si="26">IF(ISBLANK(D112),"",IF(OR(ISNA(MATCH(D112,codecatidpers,0)),D112="-"),FALSE,TRUE))</f>
        <v/>
      </c>
      <c r="N112" s="26" t="str">
        <f t="shared" ref="N112:N175" si="27">IF(ISBLANK(G112),"",IF(AND(G112 &gt; DATE(1925,1,1),G112 &lt; DATE(2100,1,1)),TRUE,FALSE))</f>
        <v/>
      </c>
      <c r="O112" s="26" t="str">
        <f t="shared" ref="O112:O175" si="28">IF(ISBLANK(F112),"",IF(OR(ISNA(MATCH(F112,libsex,0)),F112="-"),FALSE,TRUE))</f>
        <v/>
      </c>
      <c r="P112" s="26" t="str">
        <f t="shared" ref="P112:P175" si="29">IF(ISBLANK(H112),"",IF(OR(ISNA(MATCH(H112,libnat,0)),H112="-"),FALSE,TRUE))</f>
        <v/>
      </c>
      <c r="Q112" s="26" t="str">
        <f t="shared" ref="Q112:Q175" si="30">IF(ISBLANK(I112),"",IF(AND(I112&gt;=0,I112&lt;=47),TRUE,FALSE))</f>
        <v/>
      </c>
      <c r="R112" s="64" t="str">
        <f>IF(OR(ISBLANK(Lieferung!$B$15),N112&lt;&gt;TRUE),"",IF(AND((Lieferung!$B$15-YEAR(G112))&gt;=20,(Lieferung!$B$15-YEAR(G112))&lt;=67),TRUE,FALSE))</f>
        <v/>
      </c>
      <c r="S112" s="64" t="str">
        <f>IF(OR(Q112&lt;&gt;TRUE,R112&lt;&gt;TRUE),"",IF((Lieferung!$B$15-YEAR(G112)-19)&gt;=I112,TRUE,FALSE))</f>
        <v/>
      </c>
      <c r="T112" s="26" t="str">
        <f>IF(ISBLANK(E112),"",IF(COUNTIF(Tätigkeit!$N$12:$N$611,J112)&gt;0,TRUE,FALSE))</f>
        <v/>
      </c>
      <c r="U112" s="72" t="str">
        <f t="shared" ref="U112:U175" si="31">IF(A112="","",IF(A112&lt;&gt;"Nicht verwendet",1,0))</f>
        <v/>
      </c>
    </row>
    <row r="113" spans="1:21" x14ac:dyDescent="0.2">
      <c r="A113" s="129" t="str">
        <f t="shared" si="23"/>
        <v/>
      </c>
      <c r="B113" s="69"/>
      <c r="C113" s="69"/>
      <c r="D113" s="70"/>
      <c r="E113" s="67"/>
      <c r="F113" s="70"/>
      <c r="G113" s="68"/>
      <c r="H113" s="70"/>
      <c r="I113" s="71"/>
      <c r="J113" s="65" t="str">
        <f t="shared" si="24"/>
        <v>-</v>
      </c>
      <c r="K113" s="26" t="str">
        <f t="shared" si="25"/>
        <v/>
      </c>
      <c r="L113" s="26" t="str">
        <f t="shared" si="19"/>
        <v/>
      </c>
      <c r="M113" s="26" t="str">
        <f t="shared" si="26"/>
        <v/>
      </c>
      <c r="N113" s="26" t="str">
        <f t="shared" si="27"/>
        <v/>
      </c>
      <c r="O113" s="26" t="str">
        <f t="shared" si="28"/>
        <v/>
      </c>
      <c r="P113" s="26" t="str">
        <f t="shared" si="29"/>
        <v/>
      </c>
      <c r="Q113" s="26" t="str">
        <f t="shared" si="30"/>
        <v/>
      </c>
      <c r="R113" s="64" t="str">
        <f>IF(OR(ISBLANK(Lieferung!$B$15),N113&lt;&gt;TRUE),"",IF(AND((Lieferung!$B$15-YEAR(G113))&gt;=20,(Lieferung!$B$15-YEAR(G113))&lt;=67),TRUE,FALSE))</f>
        <v/>
      </c>
      <c r="S113" s="64" t="str">
        <f>IF(OR(Q113&lt;&gt;TRUE,R113&lt;&gt;TRUE),"",IF((Lieferung!$B$15-YEAR(G113)-19)&gt;=I113,TRUE,FALSE))</f>
        <v/>
      </c>
      <c r="T113" s="26" t="str">
        <f>IF(ISBLANK(E113),"",IF(COUNTIF(Tätigkeit!$N$12:$N$611,J113)&gt;0,TRUE,FALSE))</f>
        <v/>
      </c>
      <c r="U113" s="72" t="str">
        <f t="shared" si="31"/>
        <v/>
      </c>
    </row>
    <row r="114" spans="1:21" x14ac:dyDescent="0.2">
      <c r="A114" s="129" t="str">
        <f t="shared" si="23"/>
        <v/>
      </c>
      <c r="B114" s="69"/>
      <c r="C114" s="69"/>
      <c r="D114" s="70"/>
      <c r="E114" s="67"/>
      <c r="F114" s="70"/>
      <c r="G114" s="68"/>
      <c r="H114" s="70"/>
      <c r="I114" s="71"/>
      <c r="J114" s="65" t="str">
        <f t="shared" si="24"/>
        <v>-</v>
      </c>
      <c r="K114" s="26" t="str">
        <f t="shared" si="25"/>
        <v/>
      </c>
      <c r="L114" s="26" t="str">
        <f t="shared" si="19"/>
        <v/>
      </c>
      <c r="M114" s="26" t="str">
        <f t="shared" si="26"/>
        <v/>
      </c>
      <c r="N114" s="26" t="str">
        <f t="shared" si="27"/>
        <v/>
      </c>
      <c r="O114" s="26" t="str">
        <f t="shared" si="28"/>
        <v/>
      </c>
      <c r="P114" s="26" t="str">
        <f t="shared" si="29"/>
        <v/>
      </c>
      <c r="Q114" s="26" t="str">
        <f t="shared" si="30"/>
        <v/>
      </c>
      <c r="R114" s="64" t="str">
        <f>IF(OR(ISBLANK(Lieferung!$B$15),N114&lt;&gt;TRUE),"",IF(AND((Lieferung!$B$15-YEAR(G114))&gt;=20,(Lieferung!$B$15-YEAR(G114))&lt;=67),TRUE,FALSE))</f>
        <v/>
      </c>
      <c r="S114" s="64" t="str">
        <f>IF(OR(Q114&lt;&gt;TRUE,R114&lt;&gt;TRUE),"",IF((Lieferung!$B$15-YEAR(G114)-19)&gt;=I114,TRUE,FALSE))</f>
        <v/>
      </c>
      <c r="T114" s="26" t="str">
        <f>IF(ISBLANK(E114),"",IF(COUNTIF(Tätigkeit!$N$12:$N$611,J114)&gt;0,TRUE,FALSE))</f>
        <v/>
      </c>
      <c r="U114" s="72" t="str">
        <f t="shared" si="31"/>
        <v/>
      </c>
    </row>
    <row r="115" spans="1:21" x14ac:dyDescent="0.2">
      <c r="A115" s="129" t="str">
        <f t="shared" si="23"/>
        <v/>
      </c>
      <c r="B115" s="69"/>
      <c r="C115" s="69"/>
      <c r="D115" s="70"/>
      <c r="E115" s="67"/>
      <c r="F115" s="70"/>
      <c r="G115" s="68"/>
      <c r="H115" s="70"/>
      <c r="I115" s="71"/>
      <c r="J115" s="65" t="str">
        <f t="shared" si="24"/>
        <v>-</v>
      </c>
      <c r="K115" s="26" t="str">
        <f t="shared" si="25"/>
        <v/>
      </c>
      <c r="L115" s="26" t="str">
        <f t="shared" si="19"/>
        <v/>
      </c>
      <c r="M115" s="26" t="str">
        <f t="shared" si="26"/>
        <v/>
      </c>
      <c r="N115" s="26" t="str">
        <f t="shared" si="27"/>
        <v/>
      </c>
      <c r="O115" s="26" t="str">
        <f t="shared" si="28"/>
        <v/>
      </c>
      <c r="P115" s="26" t="str">
        <f t="shared" si="29"/>
        <v/>
      </c>
      <c r="Q115" s="26" t="str">
        <f t="shared" si="30"/>
        <v/>
      </c>
      <c r="R115" s="64" t="str">
        <f>IF(OR(ISBLANK(Lieferung!$B$15),N115&lt;&gt;TRUE),"",IF(AND((Lieferung!$B$15-YEAR(G115))&gt;=20,(Lieferung!$B$15-YEAR(G115))&lt;=67),TRUE,FALSE))</f>
        <v/>
      </c>
      <c r="S115" s="64" t="str">
        <f>IF(OR(Q115&lt;&gt;TRUE,R115&lt;&gt;TRUE),"",IF((Lieferung!$B$15-YEAR(G115)-19)&gt;=I115,TRUE,FALSE))</f>
        <v/>
      </c>
      <c r="T115" s="26" t="str">
        <f>IF(ISBLANK(E115),"",IF(COUNTIF(Tätigkeit!$N$12:$N$611,J115)&gt;0,TRUE,FALSE))</f>
        <v/>
      </c>
      <c r="U115" s="72" t="str">
        <f t="shared" si="31"/>
        <v/>
      </c>
    </row>
    <row r="116" spans="1:21" x14ac:dyDescent="0.2">
      <c r="A116" s="129" t="str">
        <f t="shared" si="23"/>
        <v/>
      </c>
      <c r="B116" s="69"/>
      <c r="C116" s="69"/>
      <c r="D116" s="70"/>
      <c r="E116" s="67"/>
      <c r="F116" s="70"/>
      <c r="G116" s="68"/>
      <c r="H116" s="70"/>
      <c r="I116" s="71"/>
      <c r="J116" s="65" t="str">
        <f t="shared" si="24"/>
        <v>-</v>
      </c>
      <c r="K116" s="26" t="str">
        <f t="shared" si="25"/>
        <v/>
      </c>
      <c r="L116" s="26" t="str">
        <f t="shared" si="19"/>
        <v/>
      </c>
      <c r="M116" s="26" t="str">
        <f t="shared" si="26"/>
        <v/>
      </c>
      <c r="N116" s="26" t="str">
        <f t="shared" si="27"/>
        <v/>
      </c>
      <c r="O116" s="26" t="str">
        <f t="shared" si="28"/>
        <v/>
      </c>
      <c r="P116" s="26" t="str">
        <f t="shared" si="29"/>
        <v/>
      </c>
      <c r="Q116" s="26" t="str">
        <f t="shared" si="30"/>
        <v/>
      </c>
      <c r="R116" s="64" t="str">
        <f>IF(OR(ISBLANK(Lieferung!$B$15),N116&lt;&gt;TRUE),"",IF(AND((Lieferung!$B$15-YEAR(G116))&gt;=20,(Lieferung!$B$15-YEAR(G116))&lt;=67),TRUE,FALSE))</f>
        <v/>
      </c>
      <c r="S116" s="64" t="str">
        <f>IF(OR(Q116&lt;&gt;TRUE,R116&lt;&gt;TRUE),"",IF((Lieferung!$B$15-YEAR(G116)-19)&gt;=I116,TRUE,FALSE))</f>
        <v/>
      </c>
      <c r="T116" s="26" t="str">
        <f>IF(ISBLANK(E116),"",IF(COUNTIF(Tätigkeit!$N$12:$N$611,J116)&gt;0,TRUE,FALSE))</f>
        <v/>
      </c>
      <c r="U116" s="72" t="str">
        <f t="shared" si="31"/>
        <v/>
      </c>
    </row>
    <row r="117" spans="1:21" x14ac:dyDescent="0.2">
      <c r="A117" s="129" t="str">
        <f t="shared" si="23"/>
        <v/>
      </c>
      <c r="B117" s="69"/>
      <c r="C117" s="69"/>
      <c r="D117" s="70"/>
      <c r="E117" s="67"/>
      <c r="F117" s="70"/>
      <c r="G117" s="68"/>
      <c r="H117" s="70"/>
      <c r="I117" s="71"/>
      <c r="J117" s="65" t="str">
        <f t="shared" si="24"/>
        <v>-</v>
      </c>
      <c r="K117" s="26" t="str">
        <f t="shared" si="25"/>
        <v/>
      </c>
      <c r="L117" s="26" t="str">
        <f t="shared" si="19"/>
        <v/>
      </c>
      <c r="M117" s="26" t="str">
        <f t="shared" si="26"/>
        <v/>
      </c>
      <c r="N117" s="26" t="str">
        <f t="shared" si="27"/>
        <v/>
      </c>
      <c r="O117" s="26" t="str">
        <f t="shared" si="28"/>
        <v/>
      </c>
      <c r="P117" s="26" t="str">
        <f t="shared" si="29"/>
        <v/>
      </c>
      <c r="Q117" s="26" t="str">
        <f t="shared" si="30"/>
        <v/>
      </c>
      <c r="R117" s="64" t="str">
        <f>IF(OR(ISBLANK(Lieferung!$B$15),N117&lt;&gt;TRUE),"",IF(AND((Lieferung!$B$15-YEAR(G117))&gt;=20,(Lieferung!$B$15-YEAR(G117))&lt;=67),TRUE,FALSE))</f>
        <v/>
      </c>
      <c r="S117" s="64" t="str">
        <f>IF(OR(Q117&lt;&gt;TRUE,R117&lt;&gt;TRUE),"",IF((Lieferung!$B$15-YEAR(G117)-19)&gt;=I117,TRUE,FALSE))</f>
        <v/>
      </c>
      <c r="T117" s="26" t="str">
        <f>IF(ISBLANK(E117),"",IF(COUNTIF(Tätigkeit!$N$12:$N$611,J117)&gt;0,TRUE,FALSE))</f>
        <v/>
      </c>
      <c r="U117" s="72" t="str">
        <f t="shared" si="31"/>
        <v/>
      </c>
    </row>
    <row r="118" spans="1:21" x14ac:dyDescent="0.2">
      <c r="A118" s="129" t="str">
        <f t="shared" si="23"/>
        <v/>
      </c>
      <c r="B118" s="69"/>
      <c r="C118" s="69"/>
      <c r="D118" s="70"/>
      <c r="E118" s="67"/>
      <c r="F118" s="70"/>
      <c r="G118" s="68"/>
      <c r="H118" s="70"/>
      <c r="I118" s="71"/>
      <c r="J118" s="65" t="str">
        <f t="shared" si="24"/>
        <v>-</v>
      </c>
      <c r="K118" s="26" t="str">
        <f t="shared" si="25"/>
        <v/>
      </c>
      <c r="L118" s="26" t="str">
        <f t="shared" si="19"/>
        <v/>
      </c>
      <c r="M118" s="26" t="str">
        <f t="shared" si="26"/>
        <v/>
      </c>
      <c r="N118" s="26" t="str">
        <f t="shared" si="27"/>
        <v/>
      </c>
      <c r="O118" s="26" t="str">
        <f t="shared" si="28"/>
        <v/>
      </c>
      <c r="P118" s="26" t="str">
        <f t="shared" si="29"/>
        <v/>
      </c>
      <c r="Q118" s="26" t="str">
        <f t="shared" si="30"/>
        <v/>
      </c>
      <c r="R118" s="64" t="str">
        <f>IF(OR(ISBLANK(Lieferung!$B$15),N118&lt;&gt;TRUE),"",IF(AND((Lieferung!$B$15-YEAR(G118))&gt;=20,(Lieferung!$B$15-YEAR(G118))&lt;=67),TRUE,FALSE))</f>
        <v/>
      </c>
      <c r="S118" s="64" t="str">
        <f>IF(OR(Q118&lt;&gt;TRUE,R118&lt;&gt;TRUE),"",IF((Lieferung!$B$15-YEAR(G118)-19)&gt;=I118,TRUE,FALSE))</f>
        <v/>
      </c>
      <c r="T118" s="26" t="str">
        <f>IF(ISBLANK(E118),"",IF(COUNTIF(Tätigkeit!$N$12:$N$611,J118)&gt;0,TRUE,FALSE))</f>
        <v/>
      </c>
      <c r="U118" s="72" t="str">
        <f t="shared" si="31"/>
        <v/>
      </c>
    </row>
    <row r="119" spans="1:21" x14ac:dyDescent="0.2">
      <c r="A119" s="129" t="str">
        <f t="shared" si="23"/>
        <v/>
      </c>
      <c r="B119" s="69"/>
      <c r="C119" s="69"/>
      <c r="D119" s="70"/>
      <c r="E119" s="67"/>
      <c r="F119" s="70"/>
      <c r="G119" s="68"/>
      <c r="H119" s="70"/>
      <c r="I119" s="71"/>
      <c r="J119" s="65" t="str">
        <f t="shared" si="24"/>
        <v>-</v>
      </c>
      <c r="K119" s="26" t="str">
        <f t="shared" si="25"/>
        <v/>
      </c>
      <c r="L119" s="26" t="str">
        <f t="shared" si="19"/>
        <v/>
      </c>
      <c r="M119" s="26" t="str">
        <f t="shared" si="26"/>
        <v/>
      </c>
      <c r="N119" s="26" t="str">
        <f t="shared" si="27"/>
        <v/>
      </c>
      <c r="O119" s="26" t="str">
        <f t="shared" si="28"/>
        <v/>
      </c>
      <c r="P119" s="26" t="str">
        <f t="shared" si="29"/>
        <v/>
      </c>
      <c r="Q119" s="26" t="str">
        <f t="shared" si="30"/>
        <v/>
      </c>
      <c r="R119" s="64" t="str">
        <f>IF(OR(ISBLANK(Lieferung!$B$15),N119&lt;&gt;TRUE),"",IF(AND((Lieferung!$B$15-YEAR(G119))&gt;=20,(Lieferung!$B$15-YEAR(G119))&lt;=67),TRUE,FALSE))</f>
        <v/>
      </c>
      <c r="S119" s="64" t="str">
        <f>IF(OR(Q119&lt;&gt;TRUE,R119&lt;&gt;TRUE),"",IF((Lieferung!$B$15-YEAR(G119)-19)&gt;=I119,TRUE,FALSE))</f>
        <v/>
      </c>
      <c r="T119" s="26" t="str">
        <f>IF(ISBLANK(E119),"",IF(COUNTIF(Tätigkeit!$N$12:$N$611,J119)&gt;0,TRUE,FALSE))</f>
        <v/>
      </c>
      <c r="U119" s="72" t="str">
        <f t="shared" si="31"/>
        <v/>
      </c>
    </row>
    <row r="120" spans="1:21" x14ac:dyDescent="0.2">
      <c r="A120" s="129" t="str">
        <f t="shared" si="23"/>
        <v/>
      </c>
      <c r="B120" s="69"/>
      <c r="C120" s="69"/>
      <c r="D120" s="70"/>
      <c r="E120" s="67"/>
      <c r="F120" s="70"/>
      <c r="G120" s="68"/>
      <c r="H120" s="70"/>
      <c r="I120" s="71"/>
      <c r="J120" s="65" t="str">
        <f t="shared" si="24"/>
        <v>-</v>
      </c>
      <c r="K120" s="26" t="str">
        <f t="shared" si="25"/>
        <v/>
      </c>
      <c r="L120" s="26" t="str">
        <f t="shared" si="19"/>
        <v/>
      </c>
      <c r="M120" s="26" t="str">
        <f t="shared" si="26"/>
        <v/>
      </c>
      <c r="N120" s="26" t="str">
        <f t="shared" si="27"/>
        <v/>
      </c>
      <c r="O120" s="26" t="str">
        <f t="shared" si="28"/>
        <v/>
      </c>
      <c r="P120" s="26" t="str">
        <f t="shared" si="29"/>
        <v/>
      </c>
      <c r="Q120" s="26" t="str">
        <f t="shared" si="30"/>
        <v/>
      </c>
      <c r="R120" s="64" t="str">
        <f>IF(OR(ISBLANK(Lieferung!$B$15),N120&lt;&gt;TRUE),"",IF(AND((Lieferung!$B$15-YEAR(G120))&gt;=20,(Lieferung!$B$15-YEAR(G120))&lt;=67),TRUE,FALSE))</f>
        <v/>
      </c>
      <c r="S120" s="64" t="str">
        <f>IF(OR(Q120&lt;&gt;TRUE,R120&lt;&gt;TRUE),"",IF((Lieferung!$B$15-YEAR(G120)-19)&gt;=I120,TRUE,FALSE))</f>
        <v/>
      </c>
      <c r="T120" s="26" t="str">
        <f>IF(ISBLANK(E120),"",IF(COUNTIF(Tätigkeit!$N$12:$N$611,J120)&gt;0,TRUE,FALSE))</f>
        <v/>
      </c>
      <c r="U120" s="72" t="str">
        <f t="shared" si="31"/>
        <v/>
      </c>
    </row>
    <row r="121" spans="1:21" x14ac:dyDescent="0.2">
      <c r="A121" s="129" t="str">
        <f t="shared" si="23"/>
        <v/>
      </c>
      <c r="B121" s="69"/>
      <c r="C121" s="69"/>
      <c r="D121" s="70"/>
      <c r="E121" s="67"/>
      <c r="F121" s="70"/>
      <c r="G121" s="68"/>
      <c r="H121" s="70"/>
      <c r="I121" s="71"/>
      <c r="J121" s="65" t="str">
        <f t="shared" si="24"/>
        <v>-</v>
      </c>
      <c r="K121" s="26" t="str">
        <f t="shared" si="25"/>
        <v/>
      </c>
      <c r="L121" s="26" t="str">
        <f t="shared" si="19"/>
        <v/>
      </c>
      <c r="M121" s="26" t="str">
        <f t="shared" si="26"/>
        <v/>
      </c>
      <c r="N121" s="26" t="str">
        <f t="shared" si="27"/>
        <v/>
      </c>
      <c r="O121" s="26" t="str">
        <f t="shared" si="28"/>
        <v/>
      </c>
      <c r="P121" s="26" t="str">
        <f t="shared" si="29"/>
        <v/>
      </c>
      <c r="Q121" s="26" t="str">
        <f t="shared" si="30"/>
        <v/>
      </c>
      <c r="R121" s="64" t="str">
        <f>IF(OR(ISBLANK(Lieferung!$B$15),N121&lt;&gt;TRUE),"",IF(AND((Lieferung!$B$15-YEAR(G121))&gt;=20,(Lieferung!$B$15-YEAR(G121))&lt;=67),TRUE,FALSE))</f>
        <v/>
      </c>
      <c r="S121" s="64" t="str">
        <f>IF(OR(Q121&lt;&gt;TRUE,R121&lt;&gt;TRUE),"",IF((Lieferung!$B$15-YEAR(G121)-19)&gt;=I121,TRUE,FALSE))</f>
        <v/>
      </c>
      <c r="T121" s="26" t="str">
        <f>IF(ISBLANK(E121),"",IF(COUNTIF(Tätigkeit!$N$12:$N$611,J121)&gt;0,TRUE,FALSE))</f>
        <v/>
      </c>
      <c r="U121" s="72" t="str">
        <f t="shared" si="31"/>
        <v/>
      </c>
    </row>
    <row r="122" spans="1:21" x14ac:dyDescent="0.2">
      <c r="A122" s="129" t="str">
        <f t="shared" si="23"/>
        <v/>
      </c>
      <c r="B122" s="69"/>
      <c r="C122" s="69"/>
      <c r="D122" s="70"/>
      <c r="E122" s="67"/>
      <c r="F122" s="70"/>
      <c r="G122" s="68"/>
      <c r="H122" s="70"/>
      <c r="I122" s="71"/>
      <c r="J122" s="65" t="str">
        <f t="shared" si="24"/>
        <v>-</v>
      </c>
      <c r="K122" s="26" t="str">
        <f t="shared" si="25"/>
        <v/>
      </c>
      <c r="L122" s="26" t="str">
        <f t="shared" si="19"/>
        <v/>
      </c>
      <c r="M122" s="26" t="str">
        <f t="shared" si="26"/>
        <v/>
      </c>
      <c r="N122" s="26" t="str">
        <f t="shared" si="27"/>
        <v/>
      </c>
      <c r="O122" s="26" t="str">
        <f t="shared" si="28"/>
        <v/>
      </c>
      <c r="P122" s="26" t="str">
        <f t="shared" si="29"/>
        <v/>
      </c>
      <c r="Q122" s="26" t="str">
        <f t="shared" si="30"/>
        <v/>
      </c>
      <c r="R122" s="64" t="str">
        <f>IF(OR(ISBLANK(Lieferung!$B$15),N122&lt;&gt;TRUE),"",IF(AND((Lieferung!$B$15-YEAR(G122))&gt;=20,(Lieferung!$B$15-YEAR(G122))&lt;=67),TRUE,FALSE))</f>
        <v/>
      </c>
      <c r="S122" s="64" t="str">
        <f>IF(OR(Q122&lt;&gt;TRUE,R122&lt;&gt;TRUE),"",IF((Lieferung!$B$15-YEAR(G122)-19)&gt;=I122,TRUE,FALSE))</f>
        <v/>
      </c>
      <c r="T122" s="26" t="str">
        <f>IF(ISBLANK(E122),"",IF(COUNTIF(Tätigkeit!$N$12:$N$611,J122)&gt;0,TRUE,FALSE))</f>
        <v/>
      </c>
      <c r="U122" s="72" t="str">
        <f t="shared" si="31"/>
        <v/>
      </c>
    </row>
    <row r="123" spans="1:21" x14ac:dyDescent="0.2">
      <c r="A123" s="129" t="str">
        <f t="shared" si="23"/>
        <v/>
      </c>
      <c r="B123" s="69"/>
      <c r="C123" s="69"/>
      <c r="D123" s="70"/>
      <c r="E123" s="67"/>
      <c r="F123" s="70"/>
      <c r="G123" s="68"/>
      <c r="H123" s="70"/>
      <c r="I123" s="71"/>
      <c r="J123" s="65" t="str">
        <f t="shared" si="24"/>
        <v>-</v>
      </c>
      <c r="K123" s="26" t="str">
        <f t="shared" si="25"/>
        <v/>
      </c>
      <c r="L123" s="26" t="str">
        <f t="shared" si="19"/>
        <v/>
      </c>
      <c r="M123" s="26" t="str">
        <f t="shared" si="26"/>
        <v/>
      </c>
      <c r="N123" s="26" t="str">
        <f t="shared" si="27"/>
        <v/>
      </c>
      <c r="O123" s="26" t="str">
        <f t="shared" si="28"/>
        <v/>
      </c>
      <c r="P123" s="26" t="str">
        <f t="shared" si="29"/>
        <v/>
      </c>
      <c r="Q123" s="26" t="str">
        <f t="shared" si="30"/>
        <v/>
      </c>
      <c r="R123" s="64" t="str">
        <f>IF(OR(ISBLANK(Lieferung!$B$15),N123&lt;&gt;TRUE),"",IF(AND((Lieferung!$B$15-YEAR(G123))&gt;=20,(Lieferung!$B$15-YEAR(G123))&lt;=67),TRUE,FALSE))</f>
        <v/>
      </c>
      <c r="S123" s="64" t="str">
        <f>IF(OR(Q123&lt;&gt;TRUE,R123&lt;&gt;TRUE),"",IF((Lieferung!$B$15-YEAR(G123)-19)&gt;=I123,TRUE,FALSE))</f>
        <v/>
      </c>
      <c r="T123" s="26" t="str">
        <f>IF(ISBLANK(E123),"",IF(COUNTIF(Tätigkeit!$N$12:$N$611,J123)&gt;0,TRUE,FALSE))</f>
        <v/>
      </c>
      <c r="U123" s="72" t="str">
        <f t="shared" si="31"/>
        <v/>
      </c>
    </row>
    <row r="124" spans="1:21" x14ac:dyDescent="0.2">
      <c r="A124" s="129" t="str">
        <f t="shared" si="23"/>
        <v/>
      </c>
      <c r="B124" s="69"/>
      <c r="C124" s="69"/>
      <c r="D124" s="70"/>
      <c r="E124" s="67"/>
      <c r="F124" s="70"/>
      <c r="G124" s="68"/>
      <c r="H124" s="70"/>
      <c r="I124" s="71"/>
      <c r="J124" s="65" t="str">
        <f t="shared" si="24"/>
        <v>-</v>
      </c>
      <c r="K124" s="26" t="str">
        <f t="shared" si="25"/>
        <v/>
      </c>
      <c r="L124" s="26" t="str">
        <f t="shared" si="19"/>
        <v/>
      </c>
      <c r="M124" s="26" t="str">
        <f t="shared" si="26"/>
        <v/>
      </c>
      <c r="N124" s="26" t="str">
        <f t="shared" si="27"/>
        <v/>
      </c>
      <c r="O124" s="26" t="str">
        <f t="shared" si="28"/>
        <v/>
      </c>
      <c r="P124" s="26" t="str">
        <f t="shared" si="29"/>
        <v/>
      </c>
      <c r="Q124" s="26" t="str">
        <f t="shared" si="30"/>
        <v/>
      </c>
      <c r="R124" s="64" t="str">
        <f>IF(OR(ISBLANK(Lieferung!$B$15),N124&lt;&gt;TRUE),"",IF(AND((Lieferung!$B$15-YEAR(G124))&gt;=20,(Lieferung!$B$15-YEAR(G124))&lt;=67),TRUE,FALSE))</f>
        <v/>
      </c>
      <c r="S124" s="64" t="str">
        <f>IF(OR(Q124&lt;&gt;TRUE,R124&lt;&gt;TRUE),"",IF((Lieferung!$B$15-YEAR(G124)-19)&gt;=I124,TRUE,FALSE))</f>
        <v/>
      </c>
      <c r="T124" s="26" t="str">
        <f>IF(ISBLANK(E124),"",IF(COUNTIF(Tätigkeit!$N$12:$N$611,J124)&gt;0,TRUE,FALSE))</f>
        <v/>
      </c>
      <c r="U124" s="72" t="str">
        <f t="shared" si="31"/>
        <v/>
      </c>
    </row>
    <row r="125" spans="1:21" x14ac:dyDescent="0.2">
      <c r="A125" s="129" t="str">
        <f t="shared" si="23"/>
        <v/>
      </c>
      <c r="B125" s="69"/>
      <c r="C125" s="69"/>
      <c r="D125" s="70"/>
      <c r="E125" s="67"/>
      <c r="F125" s="70"/>
      <c r="G125" s="68"/>
      <c r="H125" s="70"/>
      <c r="I125" s="71"/>
      <c r="J125" s="65" t="str">
        <f t="shared" si="24"/>
        <v>-</v>
      </c>
      <c r="K125" s="26" t="str">
        <f t="shared" si="25"/>
        <v/>
      </c>
      <c r="L125" s="26" t="str">
        <f t="shared" si="19"/>
        <v/>
      </c>
      <c r="M125" s="26" t="str">
        <f t="shared" si="26"/>
        <v/>
      </c>
      <c r="N125" s="26" t="str">
        <f t="shared" si="27"/>
        <v/>
      </c>
      <c r="O125" s="26" t="str">
        <f t="shared" si="28"/>
        <v/>
      </c>
      <c r="P125" s="26" t="str">
        <f t="shared" si="29"/>
        <v/>
      </c>
      <c r="Q125" s="26" t="str">
        <f t="shared" si="30"/>
        <v/>
      </c>
      <c r="R125" s="64" t="str">
        <f>IF(OR(ISBLANK(Lieferung!$B$15),N125&lt;&gt;TRUE),"",IF(AND((Lieferung!$B$15-YEAR(G125))&gt;=20,(Lieferung!$B$15-YEAR(G125))&lt;=67),TRUE,FALSE))</f>
        <v/>
      </c>
      <c r="S125" s="64" t="str">
        <f>IF(OR(Q125&lt;&gt;TRUE,R125&lt;&gt;TRUE),"",IF((Lieferung!$B$15-YEAR(G125)-19)&gt;=I125,TRUE,FALSE))</f>
        <v/>
      </c>
      <c r="T125" s="26" t="str">
        <f>IF(ISBLANK(E125),"",IF(COUNTIF(Tätigkeit!$N$12:$N$611,J125)&gt;0,TRUE,FALSE))</f>
        <v/>
      </c>
      <c r="U125" s="72" t="str">
        <f t="shared" si="31"/>
        <v/>
      </c>
    </row>
    <row r="126" spans="1:21" x14ac:dyDescent="0.2">
      <c r="A126" s="129" t="str">
        <f t="shared" si="23"/>
        <v/>
      </c>
      <c r="B126" s="69"/>
      <c r="C126" s="69"/>
      <c r="D126" s="70"/>
      <c r="E126" s="67"/>
      <c r="F126" s="70"/>
      <c r="G126" s="68"/>
      <c r="H126" s="70"/>
      <c r="I126" s="71"/>
      <c r="J126" s="65" t="str">
        <f t="shared" si="24"/>
        <v>-</v>
      </c>
      <c r="K126" s="26" t="str">
        <f t="shared" si="25"/>
        <v/>
      </c>
      <c r="L126" s="26" t="str">
        <f t="shared" si="19"/>
        <v/>
      </c>
      <c r="M126" s="26" t="str">
        <f t="shared" si="26"/>
        <v/>
      </c>
      <c r="N126" s="26" t="str">
        <f t="shared" si="27"/>
        <v/>
      </c>
      <c r="O126" s="26" t="str">
        <f t="shared" si="28"/>
        <v/>
      </c>
      <c r="P126" s="26" t="str">
        <f t="shared" si="29"/>
        <v/>
      </c>
      <c r="Q126" s="26" t="str">
        <f t="shared" si="30"/>
        <v/>
      </c>
      <c r="R126" s="64" t="str">
        <f>IF(OR(ISBLANK(Lieferung!$B$15),N126&lt;&gt;TRUE),"",IF(AND((Lieferung!$B$15-YEAR(G126))&gt;=20,(Lieferung!$B$15-YEAR(G126))&lt;=67),TRUE,FALSE))</f>
        <v/>
      </c>
      <c r="S126" s="64" t="str">
        <f>IF(OR(Q126&lt;&gt;TRUE,R126&lt;&gt;TRUE),"",IF((Lieferung!$B$15-YEAR(G126)-19)&gt;=I126,TRUE,FALSE))</f>
        <v/>
      </c>
      <c r="T126" s="26" t="str">
        <f>IF(ISBLANK(E126),"",IF(COUNTIF(Tätigkeit!$N$12:$N$611,J126)&gt;0,TRUE,FALSE))</f>
        <v/>
      </c>
      <c r="U126" s="72" t="str">
        <f t="shared" si="31"/>
        <v/>
      </c>
    </row>
    <row r="127" spans="1:21" x14ac:dyDescent="0.2">
      <c r="A127" s="129" t="str">
        <f t="shared" si="23"/>
        <v/>
      </c>
      <c r="B127" s="69"/>
      <c r="C127" s="69"/>
      <c r="D127" s="70"/>
      <c r="E127" s="67"/>
      <c r="F127" s="70"/>
      <c r="G127" s="68"/>
      <c r="H127" s="70"/>
      <c r="I127" s="71"/>
      <c r="J127" s="65" t="str">
        <f t="shared" si="24"/>
        <v>-</v>
      </c>
      <c r="K127" s="26" t="str">
        <f t="shared" si="25"/>
        <v/>
      </c>
      <c r="L127" s="26" t="str">
        <f t="shared" si="19"/>
        <v/>
      </c>
      <c r="M127" s="26" t="str">
        <f t="shared" si="26"/>
        <v/>
      </c>
      <c r="N127" s="26" t="str">
        <f t="shared" si="27"/>
        <v/>
      </c>
      <c r="O127" s="26" t="str">
        <f t="shared" si="28"/>
        <v/>
      </c>
      <c r="P127" s="26" t="str">
        <f t="shared" si="29"/>
        <v/>
      </c>
      <c r="Q127" s="26" t="str">
        <f t="shared" si="30"/>
        <v/>
      </c>
      <c r="R127" s="64" t="str">
        <f>IF(OR(ISBLANK(Lieferung!$B$15),N127&lt;&gt;TRUE),"",IF(AND((Lieferung!$B$15-YEAR(G127))&gt;=20,(Lieferung!$B$15-YEAR(G127))&lt;=67),TRUE,FALSE))</f>
        <v/>
      </c>
      <c r="S127" s="64" t="str">
        <f>IF(OR(Q127&lt;&gt;TRUE,R127&lt;&gt;TRUE),"",IF((Lieferung!$B$15-YEAR(G127)-19)&gt;=I127,TRUE,FALSE))</f>
        <v/>
      </c>
      <c r="T127" s="26" t="str">
        <f>IF(ISBLANK(E127),"",IF(COUNTIF(Tätigkeit!$N$12:$N$611,J127)&gt;0,TRUE,FALSE))</f>
        <v/>
      </c>
      <c r="U127" s="72" t="str">
        <f t="shared" si="31"/>
        <v/>
      </c>
    </row>
    <row r="128" spans="1:21" x14ac:dyDescent="0.2">
      <c r="A128" s="129" t="str">
        <f t="shared" si="23"/>
        <v/>
      </c>
      <c r="B128" s="69"/>
      <c r="C128" s="69"/>
      <c r="D128" s="70"/>
      <c r="E128" s="67"/>
      <c r="F128" s="70"/>
      <c r="G128" s="68"/>
      <c r="H128" s="70"/>
      <c r="I128" s="71"/>
      <c r="J128" s="65" t="str">
        <f t="shared" si="24"/>
        <v>-</v>
      </c>
      <c r="K128" s="26" t="str">
        <f t="shared" si="25"/>
        <v/>
      </c>
      <c r="L128" s="26" t="str">
        <f t="shared" si="19"/>
        <v/>
      </c>
      <c r="M128" s="26" t="str">
        <f t="shared" si="26"/>
        <v/>
      </c>
      <c r="N128" s="26" t="str">
        <f t="shared" si="27"/>
        <v/>
      </c>
      <c r="O128" s="26" t="str">
        <f t="shared" si="28"/>
        <v/>
      </c>
      <c r="P128" s="26" t="str">
        <f t="shared" si="29"/>
        <v/>
      </c>
      <c r="Q128" s="26" t="str">
        <f t="shared" si="30"/>
        <v/>
      </c>
      <c r="R128" s="64" t="str">
        <f>IF(OR(ISBLANK(Lieferung!$B$15),N128&lt;&gt;TRUE),"",IF(AND((Lieferung!$B$15-YEAR(G128))&gt;=20,(Lieferung!$B$15-YEAR(G128))&lt;=67),TRUE,FALSE))</f>
        <v/>
      </c>
      <c r="S128" s="64" t="str">
        <f>IF(OR(Q128&lt;&gt;TRUE,R128&lt;&gt;TRUE),"",IF((Lieferung!$B$15-YEAR(G128)-19)&gt;=I128,TRUE,FALSE))</f>
        <v/>
      </c>
      <c r="T128" s="26" t="str">
        <f>IF(ISBLANK(E128),"",IF(COUNTIF(Tätigkeit!$N$12:$N$611,J128)&gt;0,TRUE,FALSE))</f>
        <v/>
      </c>
      <c r="U128" s="72" t="str">
        <f t="shared" si="31"/>
        <v/>
      </c>
    </row>
    <row r="129" spans="1:21" x14ac:dyDescent="0.2">
      <c r="A129" s="129" t="str">
        <f t="shared" si="23"/>
        <v/>
      </c>
      <c r="B129" s="69"/>
      <c r="C129" s="69"/>
      <c r="D129" s="70"/>
      <c r="E129" s="67"/>
      <c r="F129" s="70"/>
      <c r="G129" s="68"/>
      <c r="H129" s="70"/>
      <c r="I129" s="71"/>
      <c r="J129" s="65" t="str">
        <f t="shared" si="24"/>
        <v>-</v>
      </c>
      <c r="K129" s="26" t="str">
        <f t="shared" si="25"/>
        <v/>
      </c>
      <c r="L129" s="26" t="str">
        <f t="shared" si="19"/>
        <v/>
      </c>
      <c r="M129" s="26" t="str">
        <f t="shared" si="26"/>
        <v/>
      </c>
      <c r="N129" s="26" t="str">
        <f t="shared" si="27"/>
        <v/>
      </c>
      <c r="O129" s="26" t="str">
        <f t="shared" si="28"/>
        <v/>
      </c>
      <c r="P129" s="26" t="str">
        <f t="shared" si="29"/>
        <v/>
      </c>
      <c r="Q129" s="26" t="str">
        <f t="shared" si="30"/>
        <v/>
      </c>
      <c r="R129" s="64" t="str">
        <f>IF(OR(ISBLANK(Lieferung!$B$15),N129&lt;&gt;TRUE),"",IF(AND((Lieferung!$B$15-YEAR(G129))&gt;=20,(Lieferung!$B$15-YEAR(G129))&lt;=67),TRUE,FALSE))</f>
        <v/>
      </c>
      <c r="S129" s="64" t="str">
        <f>IF(OR(Q129&lt;&gt;TRUE,R129&lt;&gt;TRUE),"",IF((Lieferung!$B$15-YEAR(G129)-19)&gt;=I129,TRUE,FALSE))</f>
        <v/>
      </c>
      <c r="T129" s="26" t="str">
        <f>IF(ISBLANK(E129),"",IF(COUNTIF(Tätigkeit!$N$12:$N$611,J129)&gt;0,TRUE,FALSE))</f>
        <v/>
      </c>
      <c r="U129" s="72" t="str">
        <f t="shared" si="31"/>
        <v/>
      </c>
    </row>
    <row r="130" spans="1:21" x14ac:dyDescent="0.2">
      <c r="A130" s="129" t="str">
        <f t="shared" si="23"/>
        <v/>
      </c>
      <c r="B130" s="69"/>
      <c r="C130" s="69"/>
      <c r="D130" s="70"/>
      <c r="E130" s="67"/>
      <c r="F130" s="70"/>
      <c r="G130" s="68"/>
      <c r="H130" s="70"/>
      <c r="I130" s="71"/>
      <c r="J130" s="65" t="str">
        <f t="shared" si="24"/>
        <v>-</v>
      </c>
      <c r="K130" s="26" t="str">
        <f t="shared" si="25"/>
        <v/>
      </c>
      <c r="L130" s="26" t="str">
        <f t="shared" si="19"/>
        <v/>
      </c>
      <c r="M130" s="26" t="str">
        <f t="shared" si="26"/>
        <v/>
      </c>
      <c r="N130" s="26" t="str">
        <f t="shared" si="27"/>
        <v/>
      </c>
      <c r="O130" s="26" t="str">
        <f t="shared" si="28"/>
        <v/>
      </c>
      <c r="P130" s="26" t="str">
        <f t="shared" si="29"/>
        <v/>
      </c>
      <c r="Q130" s="26" t="str">
        <f t="shared" si="30"/>
        <v/>
      </c>
      <c r="R130" s="64" t="str">
        <f>IF(OR(ISBLANK(Lieferung!$B$15),N130&lt;&gt;TRUE),"",IF(AND((Lieferung!$B$15-YEAR(G130))&gt;=20,(Lieferung!$B$15-YEAR(G130))&lt;=67),TRUE,FALSE))</f>
        <v/>
      </c>
      <c r="S130" s="64" t="str">
        <f>IF(OR(Q130&lt;&gt;TRUE,R130&lt;&gt;TRUE),"",IF((Lieferung!$B$15-YEAR(G130)-19)&gt;=I130,TRUE,FALSE))</f>
        <v/>
      </c>
      <c r="T130" s="26" t="str">
        <f>IF(ISBLANK(E130),"",IF(COUNTIF(Tätigkeit!$N$12:$N$611,J130)&gt;0,TRUE,FALSE))</f>
        <v/>
      </c>
      <c r="U130" s="72" t="str">
        <f t="shared" si="31"/>
        <v/>
      </c>
    </row>
    <row r="131" spans="1:21" x14ac:dyDescent="0.2">
      <c r="A131" s="129" t="str">
        <f t="shared" si="23"/>
        <v/>
      </c>
      <c r="B131" s="69"/>
      <c r="C131" s="69"/>
      <c r="D131" s="70"/>
      <c r="E131" s="67"/>
      <c r="F131" s="70"/>
      <c r="G131" s="68"/>
      <c r="H131" s="70"/>
      <c r="I131" s="71"/>
      <c r="J131" s="65" t="str">
        <f t="shared" si="24"/>
        <v>-</v>
      </c>
      <c r="K131" s="26" t="str">
        <f t="shared" si="25"/>
        <v/>
      </c>
      <c r="L131" s="26" t="str">
        <f t="shared" si="19"/>
        <v/>
      </c>
      <c r="M131" s="26" t="str">
        <f t="shared" si="26"/>
        <v/>
      </c>
      <c r="N131" s="26" t="str">
        <f t="shared" si="27"/>
        <v/>
      </c>
      <c r="O131" s="26" t="str">
        <f t="shared" si="28"/>
        <v/>
      </c>
      <c r="P131" s="26" t="str">
        <f t="shared" si="29"/>
        <v/>
      </c>
      <c r="Q131" s="26" t="str">
        <f t="shared" si="30"/>
        <v/>
      </c>
      <c r="R131" s="64" t="str">
        <f>IF(OR(ISBLANK(Lieferung!$B$15),N131&lt;&gt;TRUE),"",IF(AND((Lieferung!$B$15-YEAR(G131))&gt;=20,(Lieferung!$B$15-YEAR(G131))&lt;=67),TRUE,FALSE))</f>
        <v/>
      </c>
      <c r="S131" s="64" t="str">
        <f>IF(OR(Q131&lt;&gt;TRUE,R131&lt;&gt;TRUE),"",IF((Lieferung!$B$15-YEAR(G131)-19)&gt;=I131,TRUE,FALSE))</f>
        <v/>
      </c>
      <c r="T131" s="26" t="str">
        <f>IF(ISBLANK(E131),"",IF(COUNTIF(Tätigkeit!$N$12:$N$611,J131)&gt;0,TRUE,FALSE))</f>
        <v/>
      </c>
      <c r="U131" s="72" t="str">
        <f t="shared" si="31"/>
        <v/>
      </c>
    </row>
    <row r="132" spans="1:21" x14ac:dyDescent="0.2">
      <c r="A132" s="129" t="str">
        <f t="shared" si="23"/>
        <v/>
      </c>
      <c r="B132" s="69"/>
      <c r="C132" s="69"/>
      <c r="D132" s="70"/>
      <c r="E132" s="67"/>
      <c r="F132" s="70"/>
      <c r="G132" s="68"/>
      <c r="H132" s="70"/>
      <c r="I132" s="71"/>
      <c r="J132" s="65" t="str">
        <f t="shared" si="24"/>
        <v>-</v>
      </c>
      <c r="K132" s="26" t="str">
        <f t="shared" si="25"/>
        <v/>
      </c>
      <c r="L132" s="26" t="str">
        <f t="shared" si="19"/>
        <v/>
      </c>
      <c r="M132" s="26" t="str">
        <f t="shared" si="26"/>
        <v/>
      </c>
      <c r="N132" s="26" t="str">
        <f t="shared" si="27"/>
        <v/>
      </c>
      <c r="O132" s="26" t="str">
        <f t="shared" si="28"/>
        <v/>
      </c>
      <c r="P132" s="26" t="str">
        <f t="shared" si="29"/>
        <v/>
      </c>
      <c r="Q132" s="26" t="str">
        <f t="shared" si="30"/>
        <v/>
      </c>
      <c r="R132" s="64" t="str">
        <f>IF(OR(ISBLANK(Lieferung!$B$15),N132&lt;&gt;TRUE),"",IF(AND((Lieferung!$B$15-YEAR(G132))&gt;=20,(Lieferung!$B$15-YEAR(G132))&lt;=67),TRUE,FALSE))</f>
        <v/>
      </c>
      <c r="S132" s="64" t="str">
        <f>IF(OR(Q132&lt;&gt;TRUE,R132&lt;&gt;TRUE),"",IF((Lieferung!$B$15-YEAR(G132)-19)&gt;=I132,TRUE,FALSE))</f>
        <v/>
      </c>
      <c r="T132" s="26" t="str">
        <f>IF(ISBLANK(E132),"",IF(COUNTIF(Tätigkeit!$N$12:$N$611,J132)&gt;0,TRUE,FALSE))</f>
        <v/>
      </c>
      <c r="U132" s="72" t="str">
        <f t="shared" si="31"/>
        <v/>
      </c>
    </row>
    <row r="133" spans="1:21" x14ac:dyDescent="0.2">
      <c r="A133" s="129" t="str">
        <f t="shared" si="23"/>
        <v/>
      </c>
      <c r="B133" s="69"/>
      <c r="C133" s="69"/>
      <c r="D133" s="70"/>
      <c r="E133" s="67"/>
      <c r="F133" s="70"/>
      <c r="G133" s="68"/>
      <c r="H133" s="70"/>
      <c r="I133" s="71"/>
      <c r="J133" s="65" t="str">
        <f t="shared" si="24"/>
        <v>-</v>
      </c>
      <c r="K133" s="26" t="str">
        <f t="shared" si="25"/>
        <v/>
      </c>
      <c r="L133" s="26" t="str">
        <f t="shared" si="19"/>
        <v/>
      </c>
      <c r="M133" s="26" t="str">
        <f t="shared" si="26"/>
        <v/>
      </c>
      <c r="N133" s="26" t="str">
        <f t="shared" si="27"/>
        <v/>
      </c>
      <c r="O133" s="26" t="str">
        <f t="shared" si="28"/>
        <v/>
      </c>
      <c r="P133" s="26" t="str">
        <f t="shared" si="29"/>
        <v/>
      </c>
      <c r="Q133" s="26" t="str">
        <f t="shared" si="30"/>
        <v/>
      </c>
      <c r="R133" s="64" t="str">
        <f>IF(OR(ISBLANK(Lieferung!$B$15),N133&lt;&gt;TRUE),"",IF(AND((Lieferung!$B$15-YEAR(G133))&gt;=20,(Lieferung!$B$15-YEAR(G133))&lt;=67),TRUE,FALSE))</f>
        <v/>
      </c>
      <c r="S133" s="64" t="str">
        <f>IF(OR(Q133&lt;&gt;TRUE,R133&lt;&gt;TRUE),"",IF((Lieferung!$B$15-YEAR(G133)-19)&gt;=I133,TRUE,FALSE))</f>
        <v/>
      </c>
      <c r="T133" s="26" t="str">
        <f>IF(ISBLANK(E133),"",IF(COUNTIF(Tätigkeit!$N$12:$N$611,J133)&gt;0,TRUE,FALSE))</f>
        <v/>
      </c>
      <c r="U133" s="72" t="str">
        <f t="shared" si="31"/>
        <v/>
      </c>
    </row>
    <row r="134" spans="1:21" x14ac:dyDescent="0.2">
      <c r="A134" s="129" t="str">
        <f t="shared" si="23"/>
        <v/>
      </c>
      <c r="B134" s="69"/>
      <c r="C134" s="69"/>
      <c r="D134" s="70"/>
      <c r="E134" s="67"/>
      <c r="F134" s="70"/>
      <c r="G134" s="68"/>
      <c r="H134" s="70"/>
      <c r="I134" s="71"/>
      <c r="J134" s="65" t="str">
        <f t="shared" si="24"/>
        <v>-</v>
      </c>
      <c r="K134" s="26" t="str">
        <f t="shared" si="25"/>
        <v/>
      </c>
      <c r="L134" s="26" t="str">
        <f t="shared" si="19"/>
        <v/>
      </c>
      <c r="M134" s="26" t="str">
        <f t="shared" si="26"/>
        <v/>
      </c>
      <c r="N134" s="26" t="str">
        <f t="shared" si="27"/>
        <v/>
      </c>
      <c r="O134" s="26" t="str">
        <f t="shared" si="28"/>
        <v/>
      </c>
      <c r="P134" s="26" t="str">
        <f t="shared" si="29"/>
        <v/>
      </c>
      <c r="Q134" s="26" t="str">
        <f t="shared" si="30"/>
        <v/>
      </c>
      <c r="R134" s="64" t="str">
        <f>IF(OR(ISBLANK(Lieferung!$B$15),N134&lt;&gt;TRUE),"",IF(AND((Lieferung!$B$15-YEAR(G134))&gt;=20,(Lieferung!$B$15-YEAR(G134))&lt;=67),TRUE,FALSE))</f>
        <v/>
      </c>
      <c r="S134" s="64" t="str">
        <f>IF(OR(Q134&lt;&gt;TRUE,R134&lt;&gt;TRUE),"",IF((Lieferung!$B$15-YEAR(G134)-19)&gt;=I134,TRUE,FALSE))</f>
        <v/>
      </c>
      <c r="T134" s="26" t="str">
        <f>IF(ISBLANK(E134),"",IF(COUNTIF(Tätigkeit!$N$12:$N$611,J134)&gt;0,TRUE,FALSE))</f>
        <v/>
      </c>
      <c r="U134" s="72" t="str">
        <f t="shared" si="31"/>
        <v/>
      </c>
    </row>
    <row r="135" spans="1:21" x14ac:dyDescent="0.2">
      <c r="A135" s="129" t="str">
        <f t="shared" si="23"/>
        <v/>
      </c>
      <c r="B135" s="69"/>
      <c r="C135" s="69"/>
      <c r="D135" s="70"/>
      <c r="E135" s="67"/>
      <c r="F135" s="70"/>
      <c r="G135" s="68"/>
      <c r="H135" s="70"/>
      <c r="I135" s="71"/>
      <c r="J135" s="65" t="str">
        <f t="shared" si="24"/>
        <v>-</v>
      </c>
      <c r="K135" s="26" t="str">
        <f t="shared" si="25"/>
        <v/>
      </c>
      <c r="L135" s="26" t="str">
        <f t="shared" si="19"/>
        <v/>
      </c>
      <c r="M135" s="26" t="str">
        <f t="shared" si="26"/>
        <v/>
      </c>
      <c r="N135" s="26" t="str">
        <f t="shared" si="27"/>
        <v/>
      </c>
      <c r="O135" s="26" t="str">
        <f t="shared" si="28"/>
        <v/>
      </c>
      <c r="P135" s="26" t="str">
        <f t="shared" si="29"/>
        <v/>
      </c>
      <c r="Q135" s="26" t="str">
        <f t="shared" si="30"/>
        <v/>
      </c>
      <c r="R135" s="64" t="str">
        <f>IF(OR(ISBLANK(Lieferung!$B$15),N135&lt;&gt;TRUE),"",IF(AND((Lieferung!$B$15-YEAR(G135))&gt;=20,(Lieferung!$B$15-YEAR(G135))&lt;=67),TRUE,FALSE))</f>
        <v/>
      </c>
      <c r="S135" s="64" t="str">
        <f>IF(OR(Q135&lt;&gt;TRUE,R135&lt;&gt;TRUE),"",IF((Lieferung!$B$15-YEAR(G135)-19)&gt;=I135,TRUE,FALSE))</f>
        <v/>
      </c>
      <c r="T135" s="26" t="str">
        <f>IF(ISBLANK(E135),"",IF(COUNTIF(Tätigkeit!$N$12:$N$611,J135)&gt;0,TRUE,FALSE))</f>
        <v/>
      </c>
      <c r="U135" s="72" t="str">
        <f t="shared" si="31"/>
        <v/>
      </c>
    </row>
    <row r="136" spans="1:21" x14ac:dyDescent="0.2">
      <c r="A136" s="129" t="str">
        <f t="shared" si="23"/>
        <v/>
      </c>
      <c r="B136" s="69"/>
      <c r="C136" s="69"/>
      <c r="D136" s="70"/>
      <c r="E136" s="67"/>
      <c r="F136" s="70"/>
      <c r="G136" s="68"/>
      <c r="H136" s="70"/>
      <c r="I136" s="71"/>
      <c r="J136" s="65" t="str">
        <f t="shared" si="24"/>
        <v>-</v>
      </c>
      <c r="K136" s="26" t="str">
        <f t="shared" si="25"/>
        <v/>
      </c>
      <c r="L136" s="26" t="str">
        <f t="shared" si="19"/>
        <v/>
      </c>
      <c r="M136" s="26" t="str">
        <f t="shared" si="26"/>
        <v/>
      </c>
      <c r="N136" s="26" t="str">
        <f t="shared" si="27"/>
        <v/>
      </c>
      <c r="O136" s="26" t="str">
        <f t="shared" si="28"/>
        <v/>
      </c>
      <c r="P136" s="26" t="str">
        <f t="shared" si="29"/>
        <v/>
      </c>
      <c r="Q136" s="26" t="str">
        <f t="shared" si="30"/>
        <v/>
      </c>
      <c r="R136" s="64" t="str">
        <f>IF(OR(ISBLANK(Lieferung!$B$15),N136&lt;&gt;TRUE),"",IF(AND((Lieferung!$B$15-YEAR(G136))&gt;=20,(Lieferung!$B$15-YEAR(G136))&lt;=67),TRUE,FALSE))</f>
        <v/>
      </c>
      <c r="S136" s="64" t="str">
        <f>IF(OR(Q136&lt;&gt;TRUE,R136&lt;&gt;TRUE),"",IF((Lieferung!$B$15-YEAR(G136)-19)&gt;=I136,TRUE,FALSE))</f>
        <v/>
      </c>
      <c r="T136" s="26" t="str">
        <f>IF(ISBLANK(E136),"",IF(COUNTIF(Tätigkeit!$N$12:$N$611,J136)&gt;0,TRUE,FALSE))</f>
        <v/>
      </c>
      <c r="U136" s="72" t="str">
        <f t="shared" si="31"/>
        <v/>
      </c>
    </row>
    <row r="137" spans="1:21" x14ac:dyDescent="0.2">
      <c r="A137" s="129" t="str">
        <f t="shared" si="23"/>
        <v/>
      </c>
      <c r="B137" s="69"/>
      <c r="C137" s="69"/>
      <c r="D137" s="70"/>
      <c r="E137" s="67"/>
      <c r="F137" s="70"/>
      <c r="G137" s="68"/>
      <c r="H137" s="70"/>
      <c r="I137" s="71"/>
      <c r="J137" s="65" t="str">
        <f t="shared" si="24"/>
        <v>-</v>
      </c>
      <c r="K137" s="26" t="str">
        <f t="shared" si="25"/>
        <v/>
      </c>
      <c r="L137" s="26" t="str">
        <f t="shared" si="19"/>
        <v/>
      </c>
      <c r="M137" s="26" t="str">
        <f t="shared" si="26"/>
        <v/>
      </c>
      <c r="N137" s="26" t="str">
        <f t="shared" si="27"/>
        <v/>
      </c>
      <c r="O137" s="26" t="str">
        <f t="shared" si="28"/>
        <v/>
      </c>
      <c r="P137" s="26" t="str">
        <f t="shared" si="29"/>
        <v/>
      </c>
      <c r="Q137" s="26" t="str">
        <f t="shared" si="30"/>
        <v/>
      </c>
      <c r="R137" s="64" t="str">
        <f>IF(OR(ISBLANK(Lieferung!$B$15),N137&lt;&gt;TRUE),"",IF(AND((Lieferung!$B$15-YEAR(G137))&gt;=20,(Lieferung!$B$15-YEAR(G137))&lt;=67),TRUE,FALSE))</f>
        <v/>
      </c>
      <c r="S137" s="64" t="str">
        <f>IF(OR(Q137&lt;&gt;TRUE,R137&lt;&gt;TRUE),"",IF((Lieferung!$B$15-YEAR(G137)-19)&gt;=I137,TRUE,FALSE))</f>
        <v/>
      </c>
      <c r="T137" s="26" t="str">
        <f>IF(ISBLANK(E137),"",IF(COUNTIF(Tätigkeit!$N$12:$N$611,J137)&gt;0,TRUE,FALSE))</f>
        <v/>
      </c>
      <c r="U137" s="72" t="str">
        <f t="shared" si="31"/>
        <v/>
      </c>
    </row>
    <row r="138" spans="1:21" x14ac:dyDescent="0.2">
      <c r="A138" s="129" t="str">
        <f t="shared" si="23"/>
        <v/>
      </c>
      <c r="B138" s="69"/>
      <c r="C138" s="69"/>
      <c r="D138" s="70"/>
      <c r="E138" s="67"/>
      <c r="F138" s="70"/>
      <c r="G138" s="68"/>
      <c r="H138" s="70"/>
      <c r="I138" s="71"/>
      <c r="J138" s="65" t="str">
        <f t="shared" si="24"/>
        <v>-</v>
      </c>
      <c r="K138" s="26" t="str">
        <f t="shared" si="25"/>
        <v/>
      </c>
      <c r="L138" s="26" t="str">
        <f t="shared" si="19"/>
        <v/>
      </c>
      <c r="M138" s="26" t="str">
        <f t="shared" si="26"/>
        <v/>
      </c>
      <c r="N138" s="26" t="str">
        <f t="shared" si="27"/>
        <v/>
      </c>
      <c r="O138" s="26" t="str">
        <f t="shared" si="28"/>
        <v/>
      </c>
      <c r="P138" s="26" t="str">
        <f t="shared" si="29"/>
        <v/>
      </c>
      <c r="Q138" s="26" t="str">
        <f t="shared" si="30"/>
        <v/>
      </c>
      <c r="R138" s="64" t="str">
        <f>IF(OR(ISBLANK(Lieferung!$B$15),N138&lt;&gt;TRUE),"",IF(AND((Lieferung!$B$15-YEAR(G138))&gt;=20,(Lieferung!$B$15-YEAR(G138))&lt;=67),TRUE,FALSE))</f>
        <v/>
      </c>
      <c r="S138" s="64" t="str">
        <f>IF(OR(Q138&lt;&gt;TRUE,R138&lt;&gt;TRUE),"",IF((Lieferung!$B$15-YEAR(G138)-19)&gt;=I138,TRUE,FALSE))</f>
        <v/>
      </c>
      <c r="T138" s="26" t="str">
        <f>IF(ISBLANK(E138),"",IF(COUNTIF(Tätigkeit!$N$12:$N$611,J138)&gt;0,TRUE,FALSE))</f>
        <v/>
      </c>
      <c r="U138" s="72" t="str">
        <f t="shared" si="31"/>
        <v/>
      </c>
    </row>
    <row r="139" spans="1:21" x14ac:dyDescent="0.2">
      <c r="A139" s="129" t="str">
        <f t="shared" si="23"/>
        <v/>
      </c>
      <c r="B139" s="69"/>
      <c r="C139" s="69"/>
      <c r="D139" s="70"/>
      <c r="E139" s="67"/>
      <c r="F139" s="70"/>
      <c r="G139" s="68"/>
      <c r="H139" s="70"/>
      <c r="I139" s="71"/>
      <c r="J139" s="65" t="str">
        <f t="shared" si="24"/>
        <v>-</v>
      </c>
      <c r="K139" s="26" t="str">
        <f t="shared" si="25"/>
        <v/>
      </c>
      <c r="L139" s="26" t="str">
        <f t="shared" si="19"/>
        <v/>
      </c>
      <c r="M139" s="26" t="str">
        <f t="shared" si="26"/>
        <v/>
      </c>
      <c r="N139" s="26" t="str">
        <f t="shared" si="27"/>
        <v/>
      </c>
      <c r="O139" s="26" t="str">
        <f t="shared" si="28"/>
        <v/>
      </c>
      <c r="P139" s="26" t="str">
        <f t="shared" si="29"/>
        <v/>
      </c>
      <c r="Q139" s="26" t="str">
        <f t="shared" si="30"/>
        <v/>
      </c>
      <c r="R139" s="64" t="str">
        <f>IF(OR(ISBLANK(Lieferung!$B$15),N139&lt;&gt;TRUE),"",IF(AND((Lieferung!$B$15-YEAR(G139))&gt;=20,(Lieferung!$B$15-YEAR(G139))&lt;=67),TRUE,FALSE))</f>
        <v/>
      </c>
      <c r="S139" s="64" t="str">
        <f>IF(OR(Q139&lt;&gt;TRUE,R139&lt;&gt;TRUE),"",IF((Lieferung!$B$15-YEAR(G139)-19)&gt;=I139,TRUE,FALSE))</f>
        <v/>
      </c>
      <c r="T139" s="26" t="str">
        <f>IF(ISBLANK(E139),"",IF(COUNTIF(Tätigkeit!$N$12:$N$611,J139)&gt;0,TRUE,FALSE))</f>
        <v/>
      </c>
      <c r="U139" s="72" t="str">
        <f t="shared" si="31"/>
        <v/>
      </c>
    </row>
    <row r="140" spans="1:21" x14ac:dyDescent="0.2">
      <c r="A140" s="129" t="str">
        <f t="shared" si="23"/>
        <v/>
      </c>
      <c r="B140" s="69"/>
      <c r="C140" s="69"/>
      <c r="D140" s="70"/>
      <c r="E140" s="67"/>
      <c r="F140" s="70"/>
      <c r="G140" s="68"/>
      <c r="H140" s="70"/>
      <c r="I140" s="71"/>
      <c r="J140" s="65" t="str">
        <f t="shared" si="24"/>
        <v>-</v>
      </c>
      <c r="K140" s="26" t="str">
        <f t="shared" si="25"/>
        <v/>
      </c>
      <c r="L140" s="26" t="str">
        <f t="shared" si="19"/>
        <v/>
      </c>
      <c r="M140" s="26" t="str">
        <f t="shared" si="26"/>
        <v/>
      </c>
      <c r="N140" s="26" t="str">
        <f t="shared" si="27"/>
        <v/>
      </c>
      <c r="O140" s="26" t="str">
        <f t="shared" si="28"/>
        <v/>
      </c>
      <c r="P140" s="26" t="str">
        <f t="shared" si="29"/>
        <v/>
      </c>
      <c r="Q140" s="26" t="str">
        <f t="shared" si="30"/>
        <v/>
      </c>
      <c r="R140" s="64" t="str">
        <f>IF(OR(ISBLANK(Lieferung!$B$15),N140&lt;&gt;TRUE),"",IF(AND((Lieferung!$B$15-YEAR(G140))&gt;=20,(Lieferung!$B$15-YEAR(G140))&lt;=67),TRUE,FALSE))</f>
        <v/>
      </c>
      <c r="S140" s="64" t="str">
        <f>IF(OR(Q140&lt;&gt;TRUE,R140&lt;&gt;TRUE),"",IF((Lieferung!$B$15-YEAR(G140)-19)&gt;=I140,TRUE,FALSE))</f>
        <v/>
      </c>
      <c r="T140" s="26" t="str">
        <f>IF(ISBLANK(E140),"",IF(COUNTIF(Tätigkeit!$N$12:$N$611,J140)&gt;0,TRUE,FALSE))</f>
        <v/>
      </c>
      <c r="U140" s="72" t="str">
        <f t="shared" si="31"/>
        <v/>
      </c>
    </row>
    <row r="141" spans="1:21" x14ac:dyDescent="0.2">
      <c r="A141" s="129" t="str">
        <f t="shared" si="23"/>
        <v/>
      </c>
      <c r="B141" s="69"/>
      <c r="C141" s="69"/>
      <c r="D141" s="70"/>
      <c r="E141" s="67"/>
      <c r="F141" s="70"/>
      <c r="G141" s="68"/>
      <c r="H141" s="70"/>
      <c r="I141" s="71"/>
      <c r="J141" s="65" t="str">
        <f t="shared" si="24"/>
        <v>-</v>
      </c>
      <c r="K141" s="26" t="str">
        <f t="shared" si="25"/>
        <v/>
      </c>
      <c r="L141" s="26" t="str">
        <f t="shared" ref="L141:L204" si="32">IF(OR(ISBLANK(E141)),"",NOT(COUNTIF($E$12:$E$411,$E141)&gt;1))</f>
        <v/>
      </c>
      <c r="M141" s="26" t="str">
        <f t="shared" si="26"/>
        <v/>
      </c>
      <c r="N141" s="26" t="str">
        <f t="shared" si="27"/>
        <v/>
      </c>
      <c r="O141" s="26" t="str">
        <f t="shared" si="28"/>
        <v/>
      </c>
      <c r="P141" s="26" t="str">
        <f t="shared" si="29"/>
        <v/>
      </c>
      <c r="Q141" s="26" t="str">
        <f t="shared" si="30"/>
        <v/>
      </c>
      <c r="R141" s="64" t="str">
        <f>IF(OR(ISBLANK(Lieferung!$B$15),N141&lt;&gt;TRUE),"",IF(AND((Lieferung!$B$15-YEAR(G141))&gt;=20,(Lieferung!$B$15-YEAR(G141))&lt;=67),TRUE,FALSE))</f>
        <v/>
      </c>
      <c r="S141" s="64" t="str">
        <f>IF(OR(Q141&lt;&gt;TRUE,R141&lt;&gt;TRUE),"",IF((Lieferung!$B$15-YEAR(G141)-19)&gt;=I141,TRUE,FALSE))</f>
        <v/>
      </c>
      <c r="T141" s="26" t="str">
        <f>IF(ISBLANK(E141),"",IF(COUNTIF(Tätigkeit!$N$12:$N$611,J141)&gt;0,TRUE,FALSE))</f>
        <v/>
      </c>
      <c r="U141" s="72" t="str">
        <f t="shared" si="31"/>
        <v/>
      </c>
    </row>
    <row r="142" spans="1:21" x14ac:dyDescent="0.2">
      <c r="A142" s="129" t="str">
        <f t="shared" si="23"/>
        <v/>
      </c>
      <c r="B142" s="69"/>
      <c r="C142" s="69"/>
      <c r="D142" s="70"/>
      <c r="E142" s="67"/>
      <c r="F142" s="70"/>
      <c r="G142" s="68"/>
      <c r="H142" s="70"/>
      <c r="I142" s="71"/>
      <c r="J142" s="65" t="str">
        <f t="shared" si="24"/>
        <v>-</v>
      </c>
      <c r="K142" s="26" t="str">
        <f t="shared" si="25"/>
        <v/>
      </c>
      <c r="L142" s="26" t="str">
        <f t="shared" si="32"/>
        <v/>
      </c>
      <c r="M142" s="26" t="str">
        <f t="shared" si="26"/>
        <v/>
      </c>
      <c r="N142" s="26" t="str">
        <f t="shared" si="27"/>
        <v/>
      </c>
      <c r="O142" s="26" t="str">
        <f t="shared" si="28"/>
        <v/>
      </c>
      <c r="P142" s="26" t="str">
        <f t="shared" si="29"/>
        <v/>
      </c>
      <c r="Q142" s="26" t="str">
        <f t="shared" si="30"/>
        <v/>
      </c>
      <c r="R142" s="64" t="str">
        <f>IF(OR(ISBLANK(Lieferung!$B$15),N142&lt;&gt;TRUE),"",IF(AND((Lieferung!$B$15-YEAR(G142))&gt;=20,(Lieferung!$B$15-YEAR(G142))&lt;=67),TRUE,FALSE))</f>
        <v/>
      </c>
      <c r="S142" s="64" t="str">
        <f>IF(OR(Q142&lt;&gt;TRUE,R142&lt;&gt;TRUE),"",IF((Lieferung!$B$15-YEAR(G142)-19)&gt;=I142,TRUE,FALSE))</f>
        <v/>
      </c>
      <c r="T142" s="26" t="str">
        <f>IF(ISBLANK(E142),"",IF(COUNTIF(Tätigkeit!$N$12:$N$611,J142)&gt;0,TRUE,FALSE))</f>
        <v/>
      </c>
      <c r="U142" s="72" t="str">
        <f t="shared" si="31"/>
        <v/>
      </c>
    </row>
    <row r="143" spans="1:21" x14ac:dyDescent="0.2">
      <c r="A143" s="129" t="str">
        <f t="shared" si="23"/>
        <v/>
      </c>
      <c r="B143" s="69"/>
      <c r="C143" s="69"/>
      <c r="D143" s="70"/>
      <c r="E143" s="67"/>
      <c r="F143" s="70"/>
      <c r="G143" s="68"/>
      <c r="H143" s="70"/>
      <c r="I143" s="71"/>
      <c r="J143" s="65" t="str">
        <f t="shared" si="24"/>
        <v>-</v>
      </c>
      <c r="K143" s="26" t="str">
        <f t="shared" si="25"/>
        <v/>
      </c>
      <c r="L143" s="26" t="str">
        <f t="shared" si="32"/>
        <v/>
      </c>
      <c r="M143" s="26" t="str">
        <f t="shared" si="26"/>
        <v/>
      </c>
      <c r="N143" s="26" t="str">
        <f t="shared" si="27"/>
        <v/>
      </c>
      <c r="O143" s="26" t="str">
        <f t="shared" si="28"/>
        <v/>
      </c>
      <c r="P143" s="26" t="str">
        <f t="shared" si="29"/>
        <v/>
      </c>
      <c r="Q143" s="26" t="str">
        <f t="shared" si="30"/>
        <v/>
      </c>
      <c r="R143" s="64" t="str">
        <f>IF(OR(ISBLANK(Lieferung!$B$15),N143&lt;&gt;TRUE),"",IF(AND((Lieferung!$B$15-YEAR(G143))&gt;=20,(Lieferung!$B$15-YEAR(G143))&lt;=67),TRUE,FALSE))</f>
        <v/>
      </c>
      <c r="S143" s="64" t="str">
        <f>IF(OR(Q143&lt;&gt;TRUE,R143&lt;&gt;TRUE),"",IF((Lieferung!$B$15-YEAR(G143)-19)&gt;=I143,TRUE,FALSE))</f>
        <v/>
      </c>
      <c r="T143" s="26" t="str">
        <f>IF(ISBLANK(E143),"",IF(COUNTIF(Tätigkeit!$N$12:$N$611,J143)&gt;0,TRUE,FALSE))</f>
        <v/>
      </c>
      <c r="U143" s="72" t="str">
        <f t="shared" si="31"/>
        <v/>
      </c>
    </row>
    <row r="144" spans="1:21" x14ac:dyDescent="0.2">
      <c r="A144" s="129" t="str">
        <f t="shared" si="23"/>
        <v/>
      </c>
      <c r="B144" s="69"/>
      <c r="C144" s="69"/>
      <c r="D144" s="70"/>
      <c r="E144" s="67"/>
      <c r="F144" s="70"/>
      <c r="G144" s="68"/>
      <c r="H144" s="70"/>
      <c r="I144" s="71"/>
      <c r="J144" s="65" t="str">
        <f t="shared" si="24"/>
        <v>-</v>
      </c>
      <c r="K144" s="26" t="str">
        <f t="shared" si="25"/>
        <v/>
      </c>
      <c r="L144" s="26" t="str">
        <f t="shared" si="32"/>
        <v/>
      </c>
      <c r="M144" s="26" t="str">
        <f t="shared" si="26"/>
        <v/>
      </c>
      <c r="N144" s="26" t="str">
        <f t="shared" si="27"/>
        <v/>
      </c>
      <c r="O144" s="26" t="str">
        <f t="shared" si="28"/>
        <v/>
      </c>
      <c r="P144" s="26" t="str">
        <f t="shared" si="29"/>
        <v/>
      </c>
      <c r="Q144" s="26" t="str">
        <f t="shared" si="30"/>
        <v/>
      </c>
      <c r="R144" s="64" t="str">
        <f>IF(OR(ISBLANK(Lieferung!$B$15),N144&lt;&gt;TRUE),"",IF(AND((Lieferung!$B$15-YEAR(G144))&gt;=20,(Lieferung!$B$15-YEAR(G144))&lt;=67),TRUE,FALSE))</f>
        <v/>
      </c>
      <c r="S144" s="64" t="str">
        <f>IF(OR(Q144&lt;&gt;TRUE,R144&lt;&gt;TRUE),"",IF((Lieferung!$B$15-YEAR(G144)-19)&gt;=I144,TRUE,FALSE))</f>
        <v/>
      </c>
      <c r="T144" s="26" t="str">
        <f>IF(ISBLANK(E144),"",IF(COUNTIF(Tätigkeit!$N$12:$N$611,J144)&gt;0,TRUE,FALSE))</f>
        <v/>
      </c>
      <c r="U144" s="72" t="str">
        <f t="shared" si="31"/>
        <v/>
      </c>
    </row>
    <row r="145" spans="1:21" x14ac:dyDescent="0.2">
      <c r="A145" s="129" t="str">
        <f t="shared" si="23"/>
        <v/>
      </c>
      <c r="B145" s="69"/>
      <c r="C145" s="69"/>
      <c r="D145" s="70"/>
      <c r="E145" s="67"/>
      <c r="F145" s="70"/>
      <c r="G145" s="68"/>
      <c r="H145" s="70"/>
      <c r="I145" s="71"/>
      <c r="J145" s="65" t="str">
        <f t="shared" si="24"/>
        <v>-</v>
      </c>
      <c r="K145" s="26" t="str">
        <f t="shared" si="25"/>
        <v/>
      </c>
      <c r="L145" s="26" t="str">
        <f t="shared" si="32"/>
        <v/>
      </c>
      <c r="M145" s="26" t="str">
        <f t="shared" si="26"/>
        <v/>
      </c>
      <c r="N145" s="26" t="str">
        <f t="shared" si="27"/>
        <v/>
      </c>
      <c r="O145" s="26" t="str">
        <f t="shared" si="28"/>
        <v/>
      </c>
      <c r="P145" s="26" t="str">
        <f t="shared" si="29"/>
        <v/>
      </c>
      <c r="Q145" s="26" t="str">
        <f t="shared" si="30"/>
        <v/>
      </c>
      <c r="R145" s="64" t="str">
        <f>IF(OR(ISBLANK(Lieferung!$B$15),N145&lt;&gt;TRUE),"",IF(AND((Lieferung!$B$15-YEAR(G145))&gt;=20,(Lieferung!$B$15-YEAR(G145))&lt;=67),TRUE,FALSE))</f>
        <v/>
      </c>
      <c r="S145" s="64" t="str">
        <f>IF(OR(Q145&lt;&gt;TRUE,R145&lt;&gt;TRUE),"",IF((Lieferung!$B$15-YEAR(G145)-19)&gt;=I145,TRUE,FALSE))</f>
        <v/>
      </c>
      <c r="T145" s="26" t="str">
        <f>IF(ISBLANK(E145),"",IF(COUNTIF(Tätigkeit!$N$12:$N$611,J145)&gt;0,TRUE,FALSE))</f>
        <v/>
      </c>
      <c r="U145" s="72" t="str">
        <f t="shared" si="31"/>
        <v/>
      </c>
    </row>
    <row r="146" spans="1:21" x14ac:dyDescent="0.2">
      <c r="A146" s="129" t="str">
        <f t="shared" si="23"/>
        <v/>
      </c>
      <c r="B146" s="69"/>
      <c r="C146" s="69"/>
      <c r="D146" s="70"/>
      <c r="E146" s="67"/>
      <c r="F146" s="70"/>
      <c r="G146" s="68"/>
      <c r="H146" s="70"/>
      <c r="I146" s="71"/>
      <c r="J146" s="65" t="str">
        <f t="shared" si="24"/>
        <v>-</v>
      </c>
      <c r="K146" s="26" t="str">
        <f t="shared" si="25"/>
        <v/>
      </c>
      <c r="L146" s="26" t="str">
        <f t="shared" si="32"/>
        <v/>
      </c>
      <c r="M146" s="26" t="str">
        <f t="shared" si="26"/>
        <v/>
      </c>
      <c r="N146" s="26" t="str">
        <f t="shared" si="27"/>
        <v/>
      </c>
      <c r="O146" s="26" t="str">
        <f t="shared" si="28"/>
        <v/>
      </c>
      <c r="P146" s="26" t="str">
        <f t="shared" si="29"/>
        <v/>
      </c>
      <c r="Q146" s="26" t="str">
        <f t="shared" si="30"/>
        <v/>
      </c>
      <c r="R146" s="64" t="str">
        <f>IF(OR(ISBLANK(Lieferung!$B$15),N146&lt;&gt;TRUE),"",IF(AND((Lieferung!$B$15-YEAR(G146))&gt;=20,(Lieferung!$B$15-YEAR(G146))&lt;=67),TRUE,FALSE))</f>
        <v/>
      </c>
      <c r="S146" s="64" t="str">
        <f>IF(OR(Q146&lt;&gt;TRUE,R146&lt;&gt;TRUE),"",IF((Lieferung!$B$15-YEAR(G146)-19)&gt;=I146,TRUE,FALSE))</f>
        <v/>
      </c>
      <c r="T146" s="26" t="str">
        <f>IF(ISBLANK(E146),"",IF(COUNTIF(Tätigkeit!$N$12:$N$611,J146)&gt;0,TRUE,FALSE))</f>
        <v/>
      </c>
      <c r="U146" s="72" t="str">
        <f t="shared" si="31"/>
        <v/>
      </c>
    </row>
    <row r="147" spans="1:21" x14ac:dyDescent="0.2">
      <c r="A147" s="129" t="str">
        <f t="shared" si="23"/>
        <v/>
      </c>
      <c r="B147" s="69"/>
      <c r="C147" s="69"/>
      <c r="D147" s="70"/>
      <c r="E147" s="67"/>
      <c r="F147" s="70"/>
      <c r="G147" s="68"/>
      <c r="H147" s="70"/>
      <c r="I147" s="71"/>
      <c r="J147" s="65" t="str">
        <f t="shared" si="24"/>
        <v>-</v>
      </c>
      <c r="K147" s="26" t="str">
        <f t="shared" si="25"/>
        <v/>
      </c>
      <c r="L147" s="26" t="str">
        <f t="shared" si="32"/>
        <v/>
      </c>
      <c r="M147" s="26" t="str">
        <f t="shared" si="26"/>
        <v/>
      </c>
      <c r="N147" s="26" t="str">
        <f t="shared" si="27"/>
        <v/>
      </c>
      <c r="O147" s="26" t="str">
        <f t="shared" si="28"/>
        <v/>
      </c>
      <c r="P147" s="26" t="str">
        <f t="shared" si="29"/>
        <v/>
      </c>
      <c r="Q147" s="26" t="str">
        <f t="shared" si="30"/>
        <v/>
      </c>
      <c r="R147" s="64" t="str">
        <f>IF(OR(ISBLANK(Lieferung!$B$15),N147&lt;&gt;TRUE),"",IF(AND((Lieferung!$B$15-YEAR(G147))&gt;=20,(Lieferung!$B$15-YEAR(G147))&lt;=67),TRUE,FALSE))</f>
        <v/>
      </c>
      <c r="S147" s="64" t="str">
        <f>IF(OR(Q147&lt;&gt;TRUE,R147&lt;&gt;TRUE),"",IF((Lieferung!$B$15-YEAR(G147)-19)&gt;=I147,TRUE,FALSE))</f>
        <v/>
      </c>
      <c r="T147" s="26" t="str">
        <f>IF(ISBLANK(E147),"",IF(COUNTIF(Tätigkeit!$N$12:$N$611,J147)&gt;0,TRUE,FALSE))</f>
        <v/>
      </c>
      <c r="U147" s="72" t="str">
        <f t="shared" si="31"/>
        <v/>
      </c>
    </row>
    <row r="148" spans="1:21" x14ac:dyDescent="0.2">
      <c r="A148" s="129" t="str">
        <f t="shared" si="23"/>
        <v/>
      </c>
      <c r="B148" s="69"/>
      <c r="C148" s="69"/>
      <c r="D148" s="70"/>
      <c r="E148" s="67"/>
      <c r="F148" s="70"/>
      <c r="G148" s="68"/>
      <c r="H148" s="70"/>
      <c r="I148" s="71"/>
      <c r="J148" s="65" t="str">
        <f t="shared" si="24"/>
        <v>-</v>
      </c>
      <c r="K148" s="26" t="str">
        <f t="shared" si="25"/>
        <v/>
      </c>
      <c r="L148" s="26" t="str">
        <f t="shared" si="32"/>
        <v/>
      </c>
      <c r="M148" s="26" t="str">
        <f t="shared" si="26"/>
        <v/>
      </c>
      <c r="N148" s="26" t="str">
        <f t="shared" si="27"/>
        <v/>
      </c>
      <c r="O148" s="26" t="str">
        <f t="shared" si="28"/>
        <v/>
      </c>
      <c r="P148" s="26" t="str">
        <f t="shared" si="29"/>
        <v/>
      </c>
      <c r="Q148" s="26" t="str">
        <f t="shared" si="30"/>
        <v/>
      </c>
      <c r="R148" s="64" t="str">
        <f>IF(OR(ISBLANK(Lieferung!$B$15),N148&lt;&gt;TRUE),"",IF(AND((Lieferung!$B$15-YEAR(G148))&gt;=20,(Lieferung!$B$15-YEAR(G148))&lt;=67),TRUE,FALSE))</f>
        <v/>
      </c>
      <c r="S148" s="64" t="str">
        <f>IF(OR(Q148&lt;&gt;TRUE,R148&lt;&gt;TRUE),"",IF((Lieferung!$B$15-YEAR(G148)-19)&gt;=I148,TRUE,FALSE))</f>
        <v/>
      </c>
      <c r="T148" s="26" t="str">
        <f>IF(ISBLANK(E148),"",IF(COUNTIF(Tätigkeit!$N$12:$N$611,J148)&gt;0,TRUE,FALSE))</f>
        <v/>
      </c>
      <c r="U148" s="72" t="str">
        <f t="shared" si="31"/>
        <v/>
      </c>
    </row>
    <row r="149" spans="1:21" x14ac:dyDescent="0.2">
      <c r="A149" s="129" t="str">
        <f t="shared" si="23"/>
        <v/>
      </c>
      <c r="B149" s="69"/>
      <c r="C149" s="69"/>
      <c r="D149" s="70"/>
      <c r="E149" s="67"/>
      <c r="F149" s="70"/>
      <c r="G149" s="68"/>
      <c r="H149" s="70"/>
      <c r="I149" s="71"/>
      <c r="J149" s="65" t="str">
        <f t="shared" si="24"/>
        <v>-</v>
      </c>
      <c r="K149" s="26" t="str">
        <f t="shared" si="25"/>
        <v/>
      </c>
      <c r="L149" s="26" t="str">
        <f t="shared" si="32"/>
        <v/>
      </c>
      <c r="M149" s="26" t="str">
        <f t="shared" si="26"/>
        <v/>
      </c>
      <c r="N149" s="26" t="str">
        <f t="shared" si="27"/>
        <v/>
      </c>
      <c r="O149" s="26" t="str">
        <f t="shared" si="28"/>
        <v/>
      </c>
      <c r="P149" s="26" t="str">
        <f t="shared" si="29"/>
        <v/>
      </c>
      <c r="Q149" s="26" t="str">
        <f t="shared" si="30"/>
        <v/>
      </c>
      <c r="R149" s="64" t="str">
        <f>IF(OR(ISBLANK(Lieferung!$B$15),N149&lt;&gt;TRUE),"",IF(AND((Lieferung!$B$15-YEAR(G149))&gt;=20,(Lieferung!$B$15-YEAR(G149))&lt;=67),TRUE,FALSE))</f>
        <v/>
      </c>
      <c r="S149" s="64" t="str">
        <f>IF(OR(Q149&lt;&gt;TRUE,R149&lt;&gt;TRUE),"",IF((Lieferung!$B$15-YEAR(G149)-19)&gt;=I149,TRUE,FALSE))</f>
        <v/>
      </c>
      <c r="T149" s="26" t="str">
        <f>IF(ISBLANK(E149),"",IF(COUNTIF(Tätigkeit!$N$12:$N$611,J149)&gt;0,TRUE,FALSE))</f>
        <v/>
      </c>
      <c r="U149" s="72" t="str">
        <f t="shared" si="31"/>
        <v/>
      </c>
    </row>
    <row r="150" spans="1:21" x14ac:dyDescent="0.2">
      <c r="A150" s="129" t="str">
        <f t="shared" si="23"/>
        <v/>
      </c>
      <c r="B150" s="69"/>
      <c r="C150" s="69"/>
      <c r="D150" s="70"/>
      <c r="E150" s="67"/>
      <c r="F150" s="70"/>
      <c r="G150" s="68"/>
      <c r="H150" s="70"/>
      <c r="I150" s="71"/>
      <c r="J150" s="65" t="str">
        <f t="shared" si="24"/>
        <v>-</v>
      </c>
      <c r="K150" s="26" t="str">
        <f t="shared" si="25"/>
        <v/>
      </c>
      <c r="L150" s="26" t="str">
        <f t="shared" si="32"/>
        <v/>
      </c>
      <c r="M150" s="26" t="str">
        <f t="shared" si="26"/>
        <v/>
      </c>
      <c r="N150" s="26" t="str">
        <f t="shared" si="27"/>
        <v/>
      </c>
      <c r="O150" s="26" t="str">
        <f t="shared" si="28"/>
        <v/>
      </c>
      <c r="P150" s="26" t="str">
        <f t="shared" si="29"/>
        <v/>
      </c>
      <c r="Q150" s="26" t="str">
        <f t="shared" si="30"/>
        <v/>
      </c>
      <c r="R150" s="64" t="str">
        <f>IF(OR(ISBLANK(Lieferung!$B$15),N150&lt;&gt;TRUE),"",IF(AND((Lieferung!$B$15-YEAR(G150))&gt;=20,(Lieferung!$B$15-YEAR(G150))&lt;=67),TRUE,FALSE))</f>
        <v/>
      </c>
      <c r="S150" s="64" t="str">
        <f>IF(OR(Q150&lt;&gt;TRUE,R150&lt;&gt;TRUE),"",IF((Lieferung!$B$15-YEAR(G150)-19)&gt;=I150,TRUE,FALSE))</f>
        <v/>
      </c>
      <c r="T150" s="26" t="str">
        <f>IF(ISBLANK(E150),"",IF(COUNTIF(Tätigkeit!$N$12:$N$611,J150)&gt;0,TRUE,FALSE))</f>
        <v/>
      </c>
      <c r="U150" s="72" t="str">
        <f t="shared" si="31"/>
        <v/>
      </c>
    </row>
    <row r="151" spans="1:21" x14ac:dyDescent="0.2">
      <c r="A151" s="129" t="str">
        <f t="shared" si="23"/>
        <v/>
      </c>
      <c r="B151" s="69"/>
      <c r="C151" s="69"/>
      <c r="D151" s="70"/>
      <c r="E151" s="67"/>
      <c r="F151" s="70"/>
      <c r="G151" s="68"/>
      <c r="H151" s="70"/>
      <c r="I151" s="71"/>
      <c r="J151" s="65" t="str">
        <f t="shared" si="24"/>
        <v>-</v>
      </c>
      <c r="K151" s="26" t="str">
        <f t="shared" si="25"/>
        <v/>
      </c>
      <c r="L151" s="26" t="str">
        <f t="shared" si="32"/>
        <v/>
      </c>
      <c r="M151" s="26" t="str">
        <f t="shared" si="26"/>
        <v/>
      </c>
      <c r="N151" s="26" t="str">
        <f t="shared" si="27"/>
        <v/>
      </c>
      <c r="O151" s="26" t="str">
        <f t="shared" si="28"/>
        <v/>
      </c>
      <c r="P151" s="26" t="str">
        <f t="shared" si="29"/>
        <v/>
      </c>
      <c r="Q151" s="26" t="str">
        <f t="shared" si="30"/>
        <v/>
      </c>
      <c r="R151" s="64" t="str">
        <f>IF(OR(ISBLANK(Lieferung!$B$15),N151&lt;&gt;TRUE),"",IF(AND((Lieferung!$B$15-YEAR(G151))&gt;=20,(Lieferung!$B$15-YEAR(G151))&lt;=67),TRUE,FALSE))</f>
        <v/>
      </c>
      <c r="S151" s="64" t="str">
        <f>IF(OR(Q151&lt;&gt;TRUE,R151&lt;&gt;TRUE),"",IF((Lieferung!$B$15-YEAR(G151)-19)&gt;=I151,TRUE,FALSE))</f>
        <v/>
      </c>
      <c r="T151" s="26" t="str">
        <f>IF(ISBLANK(E151),"",IF(COUNTIF(Tätigkeit!$N$12:$N$611,J151)&gt;0,TRUE,FALSE))</f>
        <v/>
      </c>
      <c r="U151" s="72" t="str">
        <f t="shared" si="31"/>
        <v/>
      </c>
    </row>
    <row r="152" spans="1:21" x14ac:dyDescent="0.2">
      <c r="A152" s="129" t="str">
        <f t="shared" si="23"/>
        <v/>
      </c>
      <c r="B152" s="69"/>
      <c r="C152" s="69"/>
      <c r="D152" s="70"/>
      <c r="E152" s="67"/>
      <c r="F152" s="70"/>
      <c r="G152" s="68"/>
      <c r="H152" s="70"/>
      <c r="I152" s="71"/>
      <c r="J152" s="65" t="str">
        <f t="shared" si="24"/>
        <v>-</v>
      </c>
      <c r="K152" s="26" t="str">
        <f t="shared" si="25"/>
        <v/>
      </c>
      <c r="L152" s="26" t="str">
        <f t="shared" si="32"/>
        <v/>
      </c>
      <c r="M152" s="26" t="str">
        <f t="shared" si="26"/>
        <v/>
      </c>
      <c r="N152" s="26" t="str">
        <f t="shared" si="27"/>
        <v/>
      </c>
      <c r="O152" s="26" t="str">
        <f t="shared" si="28"/>
        <v/>
      </c>
      <c r="P152" s="26" t="str">
        <f t="shared" si="29"/>
        <v/>
      </c>
      <c r="Q152" s="26" t="str">
        <f t="shared" si="30"/>
        <v/>
      </c>
      <c r="R152" s="64" t="str">
        <f>IF(OR(ISBLANK(Lieferung!$B$15),N152&lt;&gt;TRUE),"",IF(AND((Lieferung!$B$15-YEAR(G152))&gt;=20,(Lieferung!$B$15-YEAR(G152))&lt;=67),TRUE,FALSE))</f>
        <v/>
      </c>
      <c r="S152" s="64" t="str">
        <f>IF(OR(Q152&lt;&gt;TRUE,R152&lt;&gt;TRUE),"",IF((Lieferung!$B$15-YEAR(G152)-19)&gt;=I152,TRUE,FALSE))</f>
        <v/>
      </c>
      <c r="T152" s="26" t="str">
        <f>IF(ISBLANK(E152),"",IF(COUNTIF(Tätigkeit!$N$12:$N$611,J152)&gt;0,TRUE,FALSE))</f>
        <v/>
      </c>
      <c r="U152" s="72" t="str">
        <f t="shared" si="31"/>
        <v/>
      </c>
    </row>
    <row r="153" spans="1:21" x14ac:dyDescent="0.2">
      <c r="A153" s="129" t="str">
        <f t="shared" si="23"/>
        <v/>
      </c>
      <c r="B153" s="69"/>
      <c r="C153" s="69"/>
      <c r="D153" s="70"/>
      <c r="E153" s="67"/>
      <c r="F153" s="70"/>
      <c r="G153" s="68"/>
      <c r="H153" s="70"/>
      <c r="I153" s="71"/>
      <c r="J153" s="65" t="str">
        <f t="shared" si="24"/>
        <v>-</v>
      </c>
      <c r="K153" s="26" t="str">
        <f t="shared" si="25"/>
        <v/>
      </c>
      <c r="L153" s="26" t="str">
        <f t="shared" si="32"/>
        <v/>
      </c>
      <c r="M153" s="26" t="str">
        <f t="shared" si="26"/>
        <v/>
      </c>
      <c r="N153" s="26" t="str">
        <f t="shared" si="27"/>
        <v/>
      </c>
      <c r="O153" s="26" t="str">
        <f t="shared" si="28"/>
        <v/>
      </c>
      <c r="P153" s="26" t="str">
        <f t="shared" si="29"/>
        <v/>
      </c>
      <c r="Q153" s="26" t="str">
        <f t="shared" si="30"/>
        <v/>
      </c>
      <c r="R153" s="64" t="str">
        <f>IF(OR(ISBLANK(Lieferung!$B$15),N153&lt;&gt;TRUE),"",IF(AND((Lieferung!$B$15-YEAR(G153))&gt;=20,(Lieferung!$B$15-YEAR(G153))&lt;=67),TRUE,FALSE))</f>
        <v/>
      </c>
      <c r="S153" s="64" t="str">
        <f>IF(OR(Q153&lt;&gt;TRUE,R153&lt;&gt;TRUE),"",IF((Lieferung!$B$15-YEAR(G153)-19)&gt;=I153,TRUE,FALSE))</f>
        <v/>
      </c>
      <c r="T153" s="26" t="str">
        <f>IF(ISBLANK(E153),"",IF(COUNTIF(Tätigkeit!$N$12:$N$611,J153)&gt;0,TRUE,FALSE))</f>
        <v/>
      </c>
      <c r="U153" s="72" t="str">
        <f t="shared" si="31"/>
        <v/>
      </c>
    </row>
    <row r="154" spans="1:21" x14ac:dyDescent="0.2">
      <c r="A154" s="129" t="str">
        <f t="shared" si="23"/>
        <v/>
      </c>
      <c r="B154" s="69"/>
      <c r="C154" s="69"/>
      <c r="D154" s="70"/>
      <c r="E154" s="67"/>
      <c r="F154" s="70"/>
      <c r="G154" s="68"/>
      <c r="H154" s="70"/>
      <c r="I154" s="71"/>
      <c r="J154" s="65" t="str">
        <f t="shared" si="24"/>
        <v>-</v>
      </c>
      <c r="K154" s="26" t="str">
        <f t="shared" si="25"/>
        <v/>
      </c>
      <c r="L154" s="26" t="str">
        <f t="shared" si="32"/>
        <v/>
      </c>
      <c r="M154" s="26" t="str">
        <f t="shared" si="26"/>
        <v/>
      </c>
      <c r="N154" s="26" t="str">
        <f t="shared" si="27"/>
        <v/>
      </c>
      <c r="O154" s="26" t="str">
        <f t="shared" si="28"/>
        <v/>
      </c>
      <c r="P154" s="26" t="str">
        <f t="shared" si="29"/>
        <v/>
      </c>
      <c r="Q154" s="26" t="str">
        <f t="shared" si="30"/>
        <v/>
      </c>
      <c r="R154" s="64" t="str">
        <f>IF(OR(ISBLANK(Lieferung!$B$15),N154&lt;&gt;TRUE),"",IF(AND((Lieferung!$B$15-YEAR(G154))&gt;=20,(Lieferung!$B$15-YEAR(G154))&lt;=67),TRUE,FALSE))</f>
        <v/>
      </c>
      <c r="S154" s="64" t="str">
        <f>IF(OR(Q154&lt;&gt;TRUE,R154&lt;&gt;TRUE),"",IF((Lieferung!$B$15-YEAR(G154)-19)&gt;=I154,TRUE,FALSE))</f>
        <v/>
      </c>
      <c r="T154" s="26" t="str">
        <f>IF(ISBLANK(E154),"",IF(COUNTIF(Tätigkeit!$N$12:$N$611,J154)&gt;0,TRUE,FALSE))</f>
        <v/>
      </c>
      <c r="U154" s="72" t="str">
        <f t="shared" si="31"/>
        <v/>
      </c>
    </row>
    <row r="155" spans="1:21" x14ac:dyDescent="0.2">
      <c r="A155" s="129" t="str">
        <f t="shared" si="23"/>
        <v/>
      </c>
      <c r="B155" s="69"/>
      <c r="C155" s="69"/>
      <c r="D155" s="70"/>
      <c r="E155" s="67"/>
      <c r="F155" s="70"/>
      <c r="G155" s="68"/>
      <c r="H155" s="70"/>
      <c r="I155" s="71"/>
      <c r="J155" s="65" t="str">
        <f t="shared" si="24"/>
        <v>-</v>
      </c>
      <c r="K155" s="26" t="str">
        <f t="shared" si="25"/>
        <v/>
      </c>
      <c r="L155" s="26" t="str">
        <f t="shared" si="32"/>
        <v/>
      </c>
      <c r="M155" s="26" t="str">
        <f t="shared" si="26"/>
        <v/>
      </c>
      <c r="N155" s="26" t="str">
        <f t="shared" si="27"/>
        <v/>
      </c>
      <c r="O155" s="26" t="str">
        <f t="shared" si="28"/>
        <v/>
      </c>
      <c r="P155" s="26" t="str">
        <f t="shared" si="29"/>
        <v/>
      </c>
      <c r="Q155" s="26" t="str">
        <f t="shared" si="30"/>
        <v/>
      </c>
      <c r="R155" s="64" t="str">
        <f>IF(OR(ISBLANK(Lieferung!$B$15),N155&lt;&gt;TRUE),"",IF(AND((Lieferung!$B$15-YEAR(G155))&gt;=20,(Lieferung!$B$15-YEAR(G155))&lt;=67),TRUE,FALSE))</f>
        <v/>
      </c>
      <c r="S155" s="64" t="str">
        <f>IF(OR(Q155&lt;&gt;TRUE,R155&lt;&gt;TRUE),"",IF((Lieferung!$B$15-YEAR(G155)-19)&gt;=I155,TRUE,FALSE))</f>
        <v/>
      </c>
      <c r="T155" s="26" t="str">
        <f>IF(ISBLANK(E155),"",IF(COUNTIF(Tätigkeit!$N$12:$N$611,J155)&gt;0,TRUE,FALSE))</f>
        <v/>
      </c>
      <c r="U155" s="72" t="str">
        <f t="shared" si="31"/>
        <v/>
      </c>
    </row>
    <row r="156" spans="1:21" x14ac:dyDescent="0.2">
      <c r="A156" s="129" t="str">
        <f t="shared" si="23"/>
        <v/>
      </c>
      <c r="B156" s="69"/>
      <c r="C156" s="69"/>
      <c r="D156" s="70"/>
      <c r="E156" s="67"/>
      <c r="F156" s="70"/>
      <c r="G156" s="68"/>
      <c r="H156" s="70"/>
      <c r="I156" s="71"/>
      <c r="J156" s="65" t="str">
        <f t="shared" si="24"/>
        <v>-</v>
      </c>
      <c r="K156" s="26" t="str">
        <f t="shared" si="25"/>
        <v/>
      </c>
      <c r="L156" s="26" t="str">
        <f t="shared" si="32"/>
        <v/>
      </c>
      <c r="M156" s="26" t="str">
        <f t="shared" si="26"/>
        <v/>
      </c>
      <c r="N156" s="26" t="str">
        <f t="shared" si="27"/>
        <v/>
      </c>
      <c r="O156" s="26" t="str">
        <f t="shared" si="28"/>
        <v/>
      </c>
      <c r="P156" s="26" t="str">
        <f t="shared" si="29"/>
        <v/>
      </c>
      <c r="Q156" s="26" t="str">
        <f t="shared" si="30"/>
        <v/>
      </c>
      <c r="R156" s="64" t="str">
        <f>IF(OR(ISBLANK(Lieferung!$B$15),N156&lt;&gt;TRUE),"",IF(AND((Lieferung!$B$15-YEAR(G156))&gt;=20,(Lieferung!$B$15-YEAR(G156))&lt;=67),TRUE,FALSE))</f>
        <v/>
      </c>
      <c r="S156" s="64" t="str">
        <f>IF(OR(Q156&lt;&gt;TRUE,R156&lt;&gt;TRUE),"",IF((Lieferung!$B$15-YEAR(G156)-19)&gt;=I156,TRUE,FALSE))</f>
        <v/>
      </c>
      <c r="T156" s="26" t="str">
        <f>IF(ISBLANK(E156),"",IF(COUNTIF(Tätigkeit!$N$12:$N$611,J156)&gt;0,TRUE,FALSE))</f>
        <v/>
      </c>
      <c r="U156" s="72" t="str">
        <f t="shared" si="31"/>
        <v/>
      </c>
    </row>
    <row r="157" spans="1:21" x14ac:dyDescent="0.2">
      <c r="A157" s="129" t="str">
        <f t="shared" si="23"/>
        <v/>
      </c>
      <c r="B157" s="69"/>
      <c r="C157" s="69"/>
      <c r="D157" s="70"/>
      <c r="E157" s="67"/>
      <c r="F157" s="70"/>
      <c r="G157" s="68"/>
      <c r="H157" s="70"/>
      <c r="I157" s="71"/>
      <c r="J157" s="65" t="str">
        <f t="shared" si="24"/>
        <v>-</v>
      </c>
      <c r="K157" s="26" t="str">
        <f t="shared" si="25"/>
        <v/>
      </c>
      <c r="L157" s="26" t="str">
        <f t="shared" si="32"/>
        <v/>
      </c>
      <c r="M157" s="26" t="str">
        <f t="shared" si="26"/>
        <v/>
      </c>
      <c r="N157" s="26" t="str">
        <f t="shared" si="27"/>
        <v/>
      </c>
      <c r="O157" s="26" t="str">
        <f t="shared" si="28"/>
        <v/>
      </c>
      <c r="P157" s="26" t="str">
        <f t="shared" si="29"/>
        <v/>
      </c>
      <c r="Q157" s="26" t="str">
        <f t="shared" si="30"/>
        <v/>
      </c>
      <c r="R157" s="64" t="str">
        <f>IF(OR(ISBLANK(Lieferung!$B$15),N157&lt;&gt;TRUE),"",IF(AND((Lieferung!$B$15-YEAR(G157))&gt;=20,(Lieferung!$B$15-YEAR(G157))&lt;=67),TRUE,FALSE))</f>
        <v/>
      </c>
      <c r="S157" s="64" t="str">
        <f>IF(OR(Q157&lt;&gt;TRUE,R157&lt;&gt;TRUE),"",IF((Lieferung!$B$15-YEAR(G157)-19)&gt;=I157,TRUE,FALSE))</f>
        <v/>
      </c>
      <c r="T157" s="26" t="str">
        <f>IF(ISBLANK(E157),"",IF(COUNTIF(Tätigkeit!$N$12:$N$611,J157)&gt;0,TRUE,FALSE))</f>
        <v/>
      </c>
      <c r="U157" s="72" t="str">
        <f t="shared" si="31"/>
        <v/>
      </c>
    </row>
    <row r="158" spans="1:21" x14ac:dyDescent="0.2">
      <c r="A158" s="129" t="str">
        <f t="shared" si="23"/>
        <v/>
      </c>
      <c r="B158" s="69"/>
      <c r="C158" s="69"/>
      <c r="D158" s="70"/>
      <c r="E158" s="67"/>
      <c r="F158" s="70"/>
      <c r="G158" s="68"/>
      <c r="H158" s="70"/>
      <c r="I158" s="71"/>
      <c r="J158" s="65" t="str">
        <f t="shared" si="24"/>
        <v>-</v>
      </c>
      <c r="K158" s="26" t="str">
        <f t="shared" si="25"/>
        <v/>
      </c>
      <c r="L158" s="26" t="str">
        <f t="shared" si="32"/>
        <v/>
      </c>
      <c r="M158" s="26" t="str">
        <f t="shared" si="26"/>
        <v/>
      </c>
      <c r="N158" s="26" t="str">
        <f t="shared" si="27"/>
        <v/>
      </c>
      <c r="O158" s="26" t="str">
        <f t="shared" si="28"/>
        <v/>
      </c>
      <c r="P158" s="26" t="str">
        <f t="shared" si="29"/>
        <v/>
      </c>
      <c r="Q158" s="26" t="str">
        <f t="shared" si="30"/>
        <v/>
      </c>
      <c r="R158" s="64" t="str">
        <f>IF(OR(ISBLANK(Lieferung!$B$15),N158&lt;&gt;TRUE),"",IF(AND((Lieferung!$B$15-YEAR(G158))&gt;=20,(Lieferung!$B$15-YEAR(G158))&lt;=67),TRUE,FALSE))</f>
        <v/>
      </c>
      <c r="S158" s="64" t="str">
        <f>IF(OR(Q158&lt;&gt;TRUE,R158&lt;&gt;TRUE),"",IF((Lieferung!$B$15-YEAR(G158)-19)&gt;=I158,TRUE,FALSE))</f>
        <v/>
      </c>
      <c r="T158" s="26" t="str">
        <f>IF(ISBLANK(E158),"",IF(COUNTIF(Tätigkeit!$N$12:$N$611,J158)&gt;0,TRUE,FALSE))</f>
        <v/>
      </c>
      <c r="U158" s="72" t="str">
        <f t="shared" si="31"/>
        <v/>
      </c>
    </row>
    <row r="159" spans="1:21" x14ac:dyDescent="0.2">
      <c r="A159" s="129" t="str">
        <f t="shared" si="23"/>
        <v/>
      </c>
      <c r="B159" s="69"/>
      <c r="C159" s="69"/>
      <c r="D159" s="70"/>
      <c r="E159" s="67"/>
      <c r="F159" s="70"/>
      <c r="G159" s="68"/>
      <c r="H159" s="70"/>
      <c r="I159" s="71"/>
      <c r="J159" s="65" t="str">
        <f t="shared" si="24"/>
        <v>-</v>
      </c>
      <c r="K159" s="26" t="str">
        <f t="shared" si="25"/>
        <v/>
      </c>
      <c r="L159" s="26" t="str">
        <f t="shared" si="32"/>
        <v/>
      </c>
      <c r="M159" s="26" t="str">
        <f t="shared" si="26"/>
        <v/>
      </c>
      <c r="N159" s="26" t="str">
        <f t="shared" si="27"/>
        <v/>
      </c>
      <c r="O159" s="26" t="str">
        <f t="shared" si="28"/>
        <v/>
      </c>
      <c r="P159" s="26" t="str">
        <f t="shared" si="29"/>
        <v/>
      </c>
      <c r="Q159" s="26" t="str">
        <f t="shared" si="30"/>
        <v/>
      </c>
      <c r="R159" s="64" t="str">
        <f>IF(OR(ISBLANK(Lieferung!$B$15),N159&lt;&gt;TRUE),"",IF(AND((Lieferung!$B$15-YEAR(G159))&gt;=20,(Lieferung!$B$15-YEAR(G159))&lt;=67),TRUE,FALSE))</f>
        <v/>
      </c>
      <c r="S159" s="64" t="str">
        <f>IF(OR(Q159&lt;&gt;TRUE,R159&lt;&gt;TRUE),"",IF((Lieferung!$B$15-YEAR(G159)-19)&gt;=I159,TRUE,FALSE))</f>
        <v/>
      </c>
      <c r="T159" s="26" t="str">
        <f>IF(ISBLANK(E159),"",IF(COUNTIF(Tätigkeit!$N$12:$N$611,J159)&gt;0,TRUE,FALSE))</f>
        <v/>
      </c>
      <c r="U159" s="72" t="str">
        <f t="shared" si="31"/>
        <v/>
      </c>
    </row>
    <row r="160" spans="1:21" x14ac:dyDescent="0.2">
      <c r="A160" s="129" t="str">
        <f t="shared" si="23"/>
        <v/>
      </c>
      <c r="B160" s="69"/>
      <c r="C160" s="69"/>
      <c r="D160" s="70"/>
      <c r="E160" s="67"/>
      <c r="F160" s="70"/>
      <c r="G160" s="68"/>
      <c r="H160" s="70"/>
      <c r="I160" s="71"/>
      <c r="J160" s="65" t="str">
        <f t="shared" si="24"/>
        <v>-</v>
      </c>
      <c r="K160" s="26" t="str">
        <f t="shared" si="25"/>
        <v/>
      </c>
      <c r="L160" s="26" t="str">
        <f t="shared" si="32"/>
        <v/>
      </c>
      <c r="M160" s="26" t="str">
        <f t="shared" si="26"/>
        <v/>
      </c>
      <c r="N160" s="26" t="str">
        <f t="shared" si="27"/>
        <v/>
      </c>
      <c r="O160" s="26" t="str">
        <f t="shared" si="28"/>
        <v/>
      </c>
      <c r="P160" s="26" t="str">
        <f t="shared" si="29"/>
        <v/>
      </c>
      <c r="Q160" s="26" t="str">
        <f t="shared" si="30"/>
        <v/>
      </c>
      <c r="R160" s="64" t="str">
        <f>IF(OR(ISBLANK(Lieferung!$B$15),N160&lt;&gt;TRUE),"",IF(AND((Lieferung!$B$15-YEAR(G160))&gt;=20,(Lieferung!$B$15-YEAR(G160))&lt;=67),TRUE,FALSE))</f>
        <v/>
      </c>
      <c r="S160" s="64" t="str">
        <f>IF(OR(Q160&lt;&gt;TRUE,R160&lt;&gt;TRUE),"",IF((Lieferung!$B$15-YEAR(G160)-19)&gt;=I160,TRUE,FALSE))</f>
        <v/>
      </c>
      <c r="T160" s="26" t="str">
        <f>IF(ISBLANK(E160),"",IF(COUNTIF(Tätigkeit!$N$12:$N$611,J160)&gt;0,TRUE,FALSE))</f>
        <v/>
      </c>
      <c r="U160" s="72" t="str">
        <f t="shared" si="31"/>
        <v/>
      </c>
    </row>
    <row r="161" spans="1:21" x14ac:dyDescent="0.2">
      <c r="A161" s="129" t="str">
        <f t="shared" si="23"/>
        <v/>
      </c>
      <c r="B161" s="69"/>
      <c r="C161" s="69"/>
      <c r="D161" s="70"/>
      <c r="E161" s="67"/>
      <c r="F161" s="70"/>
      <c r="G161" s="68"/>
      <c r="H161" s="70"/>
      <c r="I161" s="71"/>
      <c r="J161" s="65" t="str">
        <f t="shared" si="24"/>
        <v>-</v>
      </c>
      <c r="K161" s="26" t="str">
        <f t="shared" si="25"/>
        <v/>
      </c>
      <c r="L161" s="26" t="str">
        <f t="shared" si="32"/>
        <v/>
      </c>
      <c r="M161" s="26" t="str">
        <f t="shared" si="26"/>
        <v/>
      </c>
      <c r="N161" s="26" t="str">
        <f t="shared" si="27"/>
        <v/>
      </c>
      <c r="O161" s="26" t="str">
        <f t="shared" si="28"/>
        <v/>
      </c>
      <c r="P161" s="26" t="str">
        <f t="shared" si="29"/>
        <v/>
      </c>
      <c r="Q161" s="26" t="str">
        <f t="shared" si="30"/>
        <v/>
      </c>
      <c r="R161" s="64" t="str">
        <f>IF(OR(ISBLANK(Lieferung!$B$15),N161&lt;&gt;TRUE),"",IF(AND((Lieferung!$B$15-YEAR(G161))&gt;=20,(Lieferung!$B$15-YEAR(G161))&lt;=67),TRUE,FALSE))</f>
        <v/>
      </c>
      <c r="S161" s="64" t="str">
        <f>IF(OR(Q161&lt;&gt;TRUE,R161&lt;&gt;TRUE),"",IF((Lieferung!$B$15-YEAR(G161)-19)&gt;=I161,TRUE,FALSE))</f>
        <v/>
      </c>
      <c r="T161" s="26" t="str">
        <f>IF(ISBLANK(E161),"",IF(COUNTIF(Tätigkeit!$N$12:$N$611,J161)&gt;0,TRUE,FALSE))</f>
        <v/>
      </c>
      <c r="U161" s="72" t="str">
        <f t="shared" si="31"/>
        <v/>
      </c>
    </row>
    <row r="162" spans="1:21" x14ac:dyDescent="0.2">
      <c r="A162" s="129" t="str">
        <f t="shared" si="23"/>
        <v/>
      </c>
      <c r="B162" s="69"/>
      <c r="C162" s="69"/>
      <c r="D162" s="70"/>
      <c r="E162" s="67"/>
      <c r="F162" s="70"/>
      <c r="G162" s="68"/>
      <c r="H162" s="70"/>
      <c r="I162" s="71"/>
      <c r="J162" s="65" t="str">
        <f t="shared" si="24"/>
        <v>-</v>
      </c>
      <c r="K162" s="26" t="str">
        <f t="shared" si="25"/>
        <v/>
      </c>
      <c r="L162" s="26" t="str">
        <f t="shared" si="32"/>
        <v/>
      </c>
      <c r="M162" s="26" t="str">
        <f t="shared" si="26"/>
        <v/>
      </c>
      <c r="N162" s="26" t="str">
        <f t="shared" si="27"/>
        <v/>
      </c>
      <c r="O162" s="26" t="str">
        <f t="shared" si="28"/>
        <v/>
      </c>
      <c r="P162" s="26" t="str">
        <f t="shared" si="29"/>
        <v/>
      </c>
      <c r="Q162" s="26" t="str">
        <f t="shared" si="30"/>
        <v/>
      </c>
      <c r="R162" s="64" t="str">
        <f>IF(OR(ISBLANK(Lieferung!$B$15),N162&lt;&gt;TRUE),"",IF(AND((Lieferung!$B$15-YEAR(G162))&gt;=20,(Lieferung!$B$15-YEAR(G162))&lt;=67),TRUE,FALSE))</f>
        <v/>
      </c>
      <c r="S162" s="64" t="str">
        <f>IF(OR(Q162&lt;&gt;TRUE,R162&lt;&gt;TRUE),"",IF((Lieferung!$B$15-YEAR(G162)-19)&gt;=I162,TRUE,FALSE))</f>
        <v/>
      </c>
      <c r="T162" s="26" t="str">
        <f>IF(ISBLANK(E162),"",IF(COUNTIF(Tätigkeit!$N$12:$N$611,J162)&gt;0,TRUE,FALSE))</f>
        <v/>
      </c>
      <c r="U162" s="72" t="str">
        <f t="shared" si="31"/>
        <v/>
      </c>
    </row>
    <row r="163" spans="1:21" x14ac:dyDescent="0.2">
      <c r="A163" s="129" t="str">
        <f t="shared" si="23"/>
        <v/>
      </c>
      <c r="B163" s="69"/>
      <c r="C163" s="69"/>
      <c r="D163" s="70"/>
      <c r="E163" s="67"/>
      <c r="F163" s="70"/>
      <c r="G163" s="68"/>
      <c r="H163" s="70"/>
      <c r="I163" s="71"/>
      <c r="J163" s="65" t="str">
        <f t="shared" si="24"/>
        <v>-</v>
      </c>
      <c r="K163" s="26" t="str">
        <f t="shared" si="25"/>
        <v/>
      </c>
      <c r="L163" s="26" t="str">
        <f t="shared" si="32"/>
        <v/>
      </c>
      <c r="M163" s="26" t="str">
        <f t="shared" si="26"/>
        <v/>
      </c>
      <c r="N163" s="26" t="str">
        <f t="shared" si="27"/>
        <v/>
      </c>
      <c r="O163" s="26" t="str">
        <f t="shared" si="28"/>
        <v/>
      </c>
      <c r="P163" s="26" t="str">
        <f t="shared" si="29"/>
        <v/>
      </c>
      <c r="Q163" s="26" t="str">
        <f t="shared" si="30"/>
        <v/>
      </c>
      <c r="R163" s="64" t="str">
        <f>IF(OR(ISBLANK(Lieferung!$B$15),N163&lt;&gt;TRUE),"",IF(AND((Lieferung!$B$15-YEAR(G163))&gt;=20,(Lieferung!$B$15-YEAR(G163))&lt;=67),TRUE,FALSE))</f>
        <v/>
      </c>
      <c r="S163" s="64" t="str">
        <f>IF(OR(Q163&lt;&gt;TRUE,R163&lt;&gt;TRUE),"",IF((Lieferung!$B$15-YEAR(G163)-19)&gt;=I163,TRUE,FALSE))</f>
        <v/>
      </c>
      <c r="T163" s="26" t="str">
        <f>IF(ISBLANK(E163),"",IF(COUNTIF(Tätigkeit!$N$12:$N$611,J163)&gt;0,TRUE,FALSE))</f>
        <v/>
      </c>
      <c r="U163" s="72" t="str">
        <f t="shared" si="31"/>
        <v/>
      </c>
    </row>
    <row r="164" spans="1:21" x14ac:dyDescent="0.2">
      <c r="A164" s="129" t="str">
        <f t="shared" si="23"/>
        <v/>
      </c>
      <c r="B164" s="69"/>
      <c r="C164" s="69"/>
      <c r="D164" s="70"/>
      <c r="E164" s="67"/>
      <c r="F164" s="70"/>
      <c r="G164" s="68"/>
      <c r="H164" s="70"/>
      <c r="I164" s="71"/>
      <c r="J164" s="65" t="str">
        <f t="shared" si="24"/>
        <v>-</v>
      </c>
      <c r="K164" s="26" t="str">
        <f t="shared" si="25"/>
        <v/>
      </c>
      <c r="L164" s="26" t="str">
        <f t="shared" si="32"/>
        <v/>
      </c>
      <c r="M164" s="26" t="str">
        <f t="shared" si="26"/>
        <v/>
      </c>
      <c r="N164" s="26" t="str">
        <f t="shared" si="27"/>
        <v/>
      </c>
      <c r="O164" s="26" t="str">
        <f t="shared" si="28"/>
        <v/>
      </c>
      <c r="P164" s="26" t="str">
        <f t="shared" si="29"/>
        <v/>
      </c>
      <c r="Q164" s="26" t="str">
        <f t="shared" si="30"/>
        <v/>
      </c>
      <c r="R164" s="64" t="str">
        <f>IF(OR(ISBLANK(Lieferung!$B$15),N164&lt;&gt;TRUE),"",IF(AND((Lieferung!$B$15-YEAR(G164))&gt;=20,(Lieferung!$B$15-YEAR(G164))&lt;=67),TRUE,FALSE))</f>
        <v/>
      </c>
      <c r="S164" s="64" t="str">
        <f>IF(OR(Q164&lt;&gt;TRUE,R164&lt;&gt;TRUE),"",IF((Lieferung!$B$15-YEAR(G164)-19)&gt;=I164,TRUE,FALSE))</f>
        <v/>
      </c>
      <c r="T164" s="26" t="str">
        <f>IF(ISBLANK(E164),"",IF(COUNTIF(Tätigkeit!$N$12:$N$611,J164)&gt;0,TRUE,FALSE))</f>
        <v/>
      </c>
      <c r="U164" s="72" t="str">
        <f t="shared" si="31"/>
        <v/>
      </c>
    </row>
    <row r="165" spans="1:21" x14ac:dyDescent="0.2">
      <c r="A165" s="129" t="str">
        <f t="shared" si="23"/>
        <v/>
      </c>
      <c r="B165" s="69"/>
      <c r="C165" s="69"/>
      <c r="D165" s="70"/>
      <c r="E165" s="67"/>
      <c r="F165" s="70"/>
      <c r="G165" s="68"/>
      <c r="H165" s="70"/>
      <c r="I165" s="71"/>
      <c r="J165" s="65" t="str">
        <f t="shared" si="24"/>
        <v>-</v>
      </c>
      <c r="K165" s="26" t="str">
        <f t="shared" si="25"/>
        <v/>
      </c>
      <c r="L165" s="26" t="str">
        <f t="shared" si="32"/>
        <v/>
      </c>
      <c r="M165" s="26" t="str">
        <f t="shared" si="26"/>
        <v/>
      </c>
      <c r="N165" s="26" t="str">
        <f t="shared" si="27"/>
        <v/>
      </c>
      <c r="O165" s="26" t="str">
        <f t="shared" si="28"/>
        <v/>
      </c>
      <c r="P165" s="26" t="str">
        <f t="shared" si="29"/>
        <v/>
      </c>
      <c r="Q165" s="26" t="str">
        <f t="shared" si="30"/>
        <v/>
      </c>
      <c r="R165" s="64" t="str">
        <f>IF(OR(ISBLANK(Lieferung!$B$15),N165&lt;&gt;TRUE),"",IF(AND((Lieferung!$B$15-YEAR(G165))&gt;=20,(Lieferung!$B$15-YEAR(G165))&lt;=67),TRUE,FALSE))</f>
        <v/>
      </c>
      <c r="S165" s="64" t="str">
        <f>IF(OR(Q165&lt;&gt;TRUE,R165&lt;&gt;TRUE),"",IF((Lieferung!$B$15-YEAR(G165)-19)&gt;=I165,TRUE,FALSE))</f>
        <v/>
      </c>
      <c r="T165" s="26" t="str">
        <f>IF(ISBLANK(E165),"",IF(COUNTIF(Tätigkeit!$N$12:$N$611,J165)&gt;0,TRUE,FALSE))</f>
        <v/>
      </c>
      <c r="U165" s="72" t="str">
        <f t="shared" si="31"/>
        <v/>
      </c>
    </row>
    <row r="166" spans="1:21" x14ac:dyDescent="0.2">
      <c r="A166" s="129" t="str">
        <f t="shared" si="23"/>
        <v/>
      </c>
      <c r="B166" s="69"/>
      <c r="C166" s="69"/>
      <c r="D166" s="70"/>
      <c r="E166" s="67"/>
      <c r="F166" s="70"/>
      <c r="G166" s="68"/>
      <c r="H166" s="70"/>
      <c r="I166" s="71"/>
      <c r="J166" s="65" t="str">
        <f t="shared" si="24"/>
        <v>-</v>
      </c>
      <c r="K166" s="26" t="str">
        <f t="shared" si="25"/>
        <v/>
      </c>
      <c r="L166" s="26" t="str">
        <f t="shared" si="32"/>
        <v/>
      </c>
      <c r="M166" s="26" t="str">
        <f t="shared" si="26"/>
        <v/>
      </c>
      <c r="N166" s="26" t="str">
        <f t="shared" si="27"/>
        <v/>
      </c>
      <c r="O166" s="26" t="str">
        <f t="shared" si="28"/>
        <v/>
      </c>
      <c r="P166" s="26" t="str">
        <f t="shared" si="29"/>
        <v/>
      </c>
      <c r="Q166" s="26" t="str">
        <f t="shared" si="30"/>
        <v/>
      </c>
      <c r="R166" s="64" t="str">
        <f>IF(OR(ISBLANK(Lieferung!$B$15),N166&lt;&gt;TRUE),"",IF(AND((Lieferung!$B$15-YEAR(G166))&gt;=20,(Lieferung!$B$15-YEAR(G166))&lt;=67),TRUE,FALSE))</f>
        <v/>
      </c>
      <c r="S166" s="64" t="str">
        <f>IF(OR(Q166&lt;&gt;TRUE,R166&lt;&gt;TRUE),"",IF((Lieferung!$B$15-YEAR(G166)-19)&gt;=I166,TRUE,FALSE))</f>
        <v/>
      </c>
      <c r="T166" s="26" t="str">
        <f>IF(ISBLANK(E166),"",IF(COUNTIF(Tätigkeit!$N$12:$N$611,J166)&gt;0,TRUE,FALSE))</f>
        <v/>
      </c>
      <c r="U166" s="72" t="str">
        <f t="shared" si="31"/>
        <v/>
      </c>
    </row>
    <row r="167" spans="1:21" x14ac:dyDescent="0.2">
      <c r="A167" s="129" t="str">
        <f t="shared" si="23"/>
        <v/>
      </c>
      <c r="B167" s="69"/>
      <c r="C167" s="69"/>
      <c r="D167" s="70"/>
      <c r="E167" s="67"/>
      <c r="F167" s="70"/>
      <c r="G167" s="68"/>
      <c r="H167" s="70"/>
      <c r="I167" s="71"/>
      <c r="J167" s="65" t="str">
        <f t="shared" si="24"/>
        <v>-</v>
      </c>
      <c r="K167" s="26" t="str">
        <f t="shared" si="25"/>
        <v/>
      </c>
      <c r="L167" s="26" t="str">
        <f t="shared" si="32"/>
        <v/>
      </c>
      <c r="M167" s="26" t="str">
        <f t="shared" si="26"/>
        <v/>
      </c>
      <c r="N167" s="26" t="str">
        <f t="shared" si="27"/>
        <v/>
      </c>
      <c r="O167" s="26" t="str">
        <f t="shared" si="28"/>
        <v/>
      </c>
      <c r="P167" s="26" t="str">
        <f t="shared" si="29"/>
        <v/>
      </c>
      <c r="Q167" s="26" t="str">
        <f t="shared" si="30"/>
        <v/>
      </c>
      <c r="R167" s="64" t="str">
        <f>IF(OR(ISBLANK(Lieferung!$B$15),N167&lt;&gt;TRUE),"",IF(AND((Lieferung!$B$15-YEAR(G167))&gt;=20,(Lieferung!$B$15-YEAR(G167))&lt;=67),TRUE,FALSE))</f>
        <v/>
      </c>
      <c r="S167" s="64" t="str">
        <f>IF(OR(Q167&lt;&gt;TRUE,R167&lt;&gt;TRUE),"",IF((Lieferung!$B$15-YEAR(G167)-19)&gt;=I167,TRUE,FALSE))</f>
        <v/>
      </c>
      <c r="T167" s="26" t="str">
        <f>IF(ISBLANK(E167),"",IF(COUNTIF(Tätigkeit!$N$12:$N$611,J167)&gt;0,TRUE,FALSE))</f>
        <v/>
      </c>
      <c r="U167" s="72" t="str">
        <f t="shared" si="31"/>
        <v/>
      </c>
    </row>
    <row r="168" spans="1:21" x14ac:dyDescent="0.2">
      <c r="A168" s="129" t="str">
        <f t="shared" si="23"/>
        <v/>
      </c>
      <c r="B168" s="69"/>
      <c r="C168" s="69"/>
      <c r="D168" s="70"/>
      <c r="E168" s="67"/>
      <c r="F168" s="70"/>
      <c r="G168" s="68"/>
      <c r="H168" s="70"/>
      <c r="I168" s="71"/>
      <c r="J168" s="65" t="str">
        <f t="shared" si="24"/>
        <v>-</v>
      </c>
      <c r="K168" s="26" t="str">
        <f t="shared" si="25"/>
        <v/>
      </c>
      <c r="L168" s="26" t="str">
        <f t="shared" si="32"/>
        <v/>
      </c>
      <c r="M168" s="26" t="str">
        <f t="shared" si="26"/>
        <v/>
      </c>
      <c r="N168" s="26" t="str">
        <f t="shared" si="27"/>
        <v/>
      </c>
      <c r="O168" s="26" t="str">
        <f t="shared" si="28"/>
        <v/>
      </c>
      <c r="P168" s="26" t="str">
        <f t="shared" si="29"/>
        <v/>
      </c>
      <c r="Q168" s="26" t="str">
        <f t="shared" si="30"/>
        <v/>
      </c>
      <c r="R168" s="64" t="str">
        <f>IF(OR(ISBLANK(Lieferung!$B$15),N168&lt;&gt;TRUE),"",IF(AND((Lieferung!$B$15-YEAR(G168))&gt;=20,(Lieferung!$B$15-YEAR(G168))&lt;=67),TRUE,FALSE))</f>
        <v/>
      </c>
      <c r="S168" s="64" t="str">
        <f>IF(OR(Q168&lt;&gt;TRUE,R168&lt;&gt;TRUE),"",IF((Lieferung!$B$15-YEAR(G168)-19)&gt;=I168,TRUE,FALSE))</f>
        <v/>
      </c>
      <c r="T168" s="26" t="str">
        <f>IF(ISBLANK(E168),"",IF(COUNTIF(Tätigkeit!$N$12:$N$611,J168)&gt;0,TRUE,FALSE))</f>
        <v/>
      </c>
      <c r="U168" s="72" t="str">
        <f t="shared" si="31"/>
        <v/>
      </c>
    </row>
    <row r="169" spans="1:21" x14ac:dyDescent="0.2">
      <c r="A169" s="129" t="str">
        <f t="shared" si="23"/>
        <v/>
      </c>
      <c r="B169" s="69"/>
      <c r="C169" s="69"/>
      <c r="D169" s="70"/>
      <c r="E169" s="67"/>
      <c r="F169" s="70"/>
      <c r="G169" s="68"/>
      <c r="H169" s="70"/>
      <c r="I169" s="71"/>
      <c r="J169" s="65" t="str">
        <f t="shared" si="24"/>
        <v>-</v>
      </c>
      <c r="K169" s="26" t="str">
        <f t="shared" si="25"/>
        <v/>
      </c>
      <c r="L169" s="26" t="str">
        <f t="shared" si="32"/>
        <v/>
      </c>
      <c r="M169" s="26" t="str">
        <f t="shared" si="26"/>
        <v/>
      </c>
      <c r="N169" s="26" t="str">
        <f t="shared" si="27"/>
        <v/>
      </c>
      <c r="O169" s="26" t="str">
        <f t="shared" si="28"/>
        <v/>
      </c>
      <c r="P169" s="26" t="str">
        <f t="shared" si="29"/>
        <v/>
      </c>
      <c r="Q169" s="26" t="str">
        <f t="shared" si="30"/>
        <v/>
      </c>
      <c r="R169" s="64" t="str">
        <f>IF(OR(ISBLANK(Lieferung!$B$15),N169&lt;&gt;TRUE),"",IF(AND((Lieferung!$B$15-YEAR(G169))&gt;=20,(Lieferung!$B$15-YEAR(G169))&lt;=67),TRUE,FALSE))</f>
        <v/>
      </c>
      <c r="S169" s="64" t="str">
        <f>IF(OR(Q169&lt;&gt;TRUE,R169&lt;&gt;TRUE),"",IF((Lieferung!$B$15-YEAR(G169)-19)&gt;=I169,TRUE,FALSE))</f>
        <v/>
      </c>
      <c r="T169" s="26" t="str">
        <f>IF(ISBLANK(E169),"",IF(COUNTIF(Tätigkeit!$N$12:$N$611,J169)&gt;0,TRUE,FALSE))</f>
        <v/>
      </c>
      <c r="U169" s="72" t="str">
        <f t="shared" si="31"/>
        <v/>
      </c>
    </row>
    <row r="170" spans="1:21" x14ac:dyDescent="0.2">
      <c r="A170" s="129" t="str">
        <f t="shared" si="23"/>
        <v/>
      </c>
      <c r="B170" s="69"/>
      <c r="C170" s="69"/>
      <c r="D170" s="70"/>
      <c r="E170" s="67"/>
      <c r="F170" s="70"/>
      <c r="G170" s="68"/>
      <c r="H170" s="70"/>
      <c r="I170" s="71"/>
      <c r="J170" s="65" t="str">
        <f t="shared" si="24"/>
        <v>-</v>
      </c>
      <c r="K170" s="26" t="str">
        <f t="shared" si="25"/>
        <v/>
      </c>
      <c r="L170" s="26" t="str">
        <f t="shared" si="32"/>
        <v/>
      </c>
      <c r="M170" s="26" t="str">
        <f t="shared" si="26"/>
        <v/>
      </c>
      <c r="N170" s="26" t="str">
        <f t="shared" si="27"/>
        <v/>
      </c>
      <c r="O170" s="26" t="str">
        <f t="shared" si="28"/>
        <v/>
      </c>
      <c r="P170" s="26" t="str">
        <f t="shared" si="29"/>
        <v/>
      </c>
      <c r="Q170" s="26" t="str">
        <f t="shared" si="30"/>
        <v/>
      </c>
      <c r="R170" s="64" t="str">
        <f>IF(OR(ISBLANK(Lieferung!$B$15),N170&lt;&gt;TRUE),"",IF(AND((Lieferung!$B$15-YEAR(G170))&gt;=20,(Lieferung!$B$15-YEAR(G170))&lt;=67),TRUE,FALSE))</f>
        <v/>
      </c>
      <c r="S170" s="64" t="str">
        <f>IF(OR(Q170&lt;&gt;TRUE,R170&lt;&gt;TRUE),"",IF((Lieferung!$B$15-YEAR(G170)-19)&gt;=I170,TRUE,FALSE))</f>
        <v/>
      </c>
      <c r="T170" s="26" t="str">
        <f>IF(ISBLANK(E170),"",IF(COUNTIF(Tätigkeit!$N$12:$N$611,J170)&gt;0,TRUE,FALSE))</f>
        <v/>
      </c>
      <c r="U170" s="72" t="str">
        <f t="shared" si="31"/>
        <v/>
      </c>
    </row>
    <row r="171" spans="1:21" x14ac:dyDescent="0.2">
      <c r="A171" s="129" t="str">
        <f t="shared" si="23"/>
        <v/>
      </c>
      <c r="B171" s="69"/>
      <c r="C171" s="69"/>
      <c r="D171" s="70"/>
      <c r="E171" s="67"/>
      <c r="F171" s="70"/>
      <c r="G171" s="68"/>
      <c r="H171" s="70"/>
      <c r="I171" s="71"/>
      <c r="J171" s="65" t="str">
        <f t="shared" si="24"/>
        <v>-</v>
      </c>
      <c r="K171" s="26" t="str">
        <f t="shared" si="25"/>
        <v/>
      </c>
      <c r="L171" s="26" t="str">
        <f t="shared" si="32"/>
        <v/>
      </c>
      <c r="M171" s="26" t="str">
        <f t="shared" si="26"/>
        <v/>
      </c>
      <c r="N171" s="26" t="str">
        <f t="shared" si="27"/>
        <v/>
      </c>
      <c r="O171" s="26" t="str">
        <f t="shared" si="28"/>
        <v/>
      </c>
      <c r="P171" s="26" t="str">
        <f t="shared" si="29"/>
        <v/>
      </c>
      <c r="Q171" s="26" t="str">
        <f t="shared" si="30"/>
        <v/>
      </c>
      <c r="R171" s="64" t="str">
        <f>IF(OR(ISBLANK(Lieferung!$B$15),N171&lt;&gt;TRUE),"",IF(AND((Lieferung!$B$15-YEAR(G171))&gt;=20,(Lieferung!$B$15-YEAR(G171))&lt;=67),TRUE,FALSE))</f>
        <v/>
      </c>
      <c r="S171" s="64" t="str">
        <f>IF(OR(Q171&lt;&gt;TRUE,R171&lt;&gt;TRUE),"",IF((Lieferung!$B$15-YEAR(G171)-19)&gt;=I171,TRUE,FALSE))</f>
        <v/>
      </c>
      <c r="T171" s="26" t="str">
        <f>IF(ISBLANK(E171),"",IF(COUNTIF(Tätigkeit!$N$12:$N$611,J171)&gt;0,TRUE,FALSE))</f>
        <v/>
      </c>
      <c r="U171" s="72" t="str">
        <f t="shared" si="31"/>
        <v/>
      </c>
    </row>
    <row r="172" spans="1:21" x14ac:dyDescent="0.2">
      <c r="A172" s="129" t="str">
        <f t="shared" si="23"/>
        <v/>
      </c>
      <c r="B172" s="69"/>
      <c r="C172" s="69"/>
      <c r="D172" s="70"/>
      <c r="E172" s="67"/>
      <c r="F172" s="70"/>
      <c r="G172" s="68"/>
      <c r="H172" s="70"/>
      <c r="I172" s="71"/>
      <c r="J172" s="65" t="str">
        <f t="shared" si="24"/>
        <v>-</v>
      </c>
      <c r="K172" s="26" t="str">
        <f t="shared" si="25"/>
        <v/>
      </c>
      <c r="L172" s="26" t="str">
        <f t="shared" si="32"/>
        <v/>
      </c>
      <c r="M172" s="26" t="str">
        <f t="shared" si="26"/>
        <v/>
      </c>
      <c r="N172" s="26" t="str">
        <f t="shared" si="27"/>
        <v/>
      </c>
      <c r="O172" s="26" t="str">
        <f t="shared" si="28"/>
        <v/>
      </c>
      <c r="P172" s="26" t="str">
        <f t="shared" si="29"/>
        <v/>
      </c>
      <c r="Q172" s="26" t="str">
        <f t="shared" si="30"/>
        <v/>
      </c>
      <c r="R172" s="64" t="str">
        <f>IF(OR(ISBLANK(Lieferung!$B$15),N172&lt;&gt;TRUE),"",IF(AND((Lieferung!$B$15-YEAR(G172))&gt;=20,(Lieferung!$B$15-YEAR(G172))&lt;=67),TRUE,FALSE))</f>
        <v/>
      </c>
      <c r="S172" s="64" t="str">
        <f>IF(OR(Q172&lt;&gt;TRUE,R172&lt;&gt;TRUE),"",IF((Lieferung!$B$15-YEAR(G172)-19)&gt;=I172,TRUE,FALSE))</f>
        <v/>
      </c>
      <c r="T172" s="26" t="str">
        <f>IF(ISBLANK(E172),"",IF(COUNTIF(Tätigkeit!$N$12:$N$611,J172)&gt;0,TRUE,FALSE))</f>
        <v/>
      </c>
      <c r="U172" s="72" t="str">
        <f t="shared" si="31"/>
        <v/>
      </c>
    </row>
    <row r="173" spans="1:21" x14ac:dyDescent="0.2">
      <c r="A173" s="129" t="str">
        <f t="shared" si="23"/>
        <v/>
      </c>
      <c r="B173" s="69"/>
      <c r="C173" s="69"/>
      <c r="D173" s="70"/>
      <c r="E173" s="67"/>
      <c r="F173" s="70"/>
      <c r="G173" s="68"/>
      <c r="H173" s="70"/>
      <c r="I173" s="71"/>
      <c r="J173" s="65" t="str">
        <f t="shared" si="24"/>
        <v>-</v>
      </c>
      <c r="K173" s="26" t="str">
        <f t="shared" si="25"/>
        <v/>
      </c>
      <c r="L173" s="26" t="str">
        <f t="shared" si="32"/>
        <v/>
      </c>
      <c r="M173" s="26" t="str">
        <f t="shared" si="26"/>
        <v/>
      </c>
      <c r="N173" s="26" t="str">
        <f t="shared" si="27"/>
        <v/>
      </c>
      <c r="O173" s="26" t="str">
        <f t="shared" si="28"/>
        <v/>
      </c>
      <c r="P173" s="26" t="str">
        <f t="shared" si="29"/>
        <v/>
      </c>
      <c r="Q173" s="26" t="str">
        <f t="shared" si="30"/>
        <v/>
      </c>
      <c r="R173" s="64" t="str">
        <f>IF(OR(ISBLANK(Lieferung!$B$15),N173&lt;&gt;TRUE),"",IF(AND((Lieferung!$B$15-YEAR(G173))&gt;=20,(Lieferung!$B$15-YEAR(G173))&lt;=67),TRUE,FALSE))</f>
        <v/>
      </c>
      <c r="S173" s="64" t="str">
        <f>IF(OR(Q173&lt;&gt;TRUE,R173&lt;&gt;TRUE),"",IF((Lieferung!$B$15-YEAR(G173)-19)&gt;=I173,TRUE,FALSE))</f>
        <v/>
      </c>
      <c r="T173" s="26" t="str">
        <f>IF(ISBLANK(E173),"",IF(COUNTIF(Tätigkeit!$N$12:$N$611,J173)&gt;0,TRUE,FALSE))</f>
        <v/>
      </c>
      <c r="U173" s="72" t="str">
        <f t="shared" si="31"/>
        <v/>
      </c>
    </row>
    <row r="174" spans="1:21" x14ac:dyDescent="0.2">
      <c r="A174" s="129" t="str">
        <f t="shared" si="23"/>
        <v/>
      </c>
      <c r="B174" s="69"/>
      <c r="C174" s="69"/>
      <c r="D174" s="70"/>
      <c r="E174" s="67"/>
      <c r="F174" s="70"/>
      <c r="G174" s="68"/>
      <c r="H174" s="70"/>
      <c r="I174" s="71"/>
      <c r="J174" s="65" t="str">
        <f t="shared" si="24"/>
        <v>-</v>
      </c>
      <c r="K174" s="26" t="str">
        <f t="shared" si="25"/>
        <v/>
      </c>
      <c r="L174" s="26" t="str">
        <f t="shared" si="32"/>
        <v/>
      </c>
      <c r="M174" s="26" t="str">
        <f t="shared" si="26"/>
        <v/>
      </c>
      <c r="N174" s="26" t="str">
        <f t="shared" si="27"/>
        <v/>
      </c>
      <c r="O174" s="26" t="str">
        <f t="shared" si="28"/>
        <v/>
      </c>
      <c r="P174" s="26" t="str">
        <f t="shared" si="29"/>
        <v/>
      </c>
      <c r="Q174" s="26" t="str">
        <f t="shared" si="30"/>
        <v/>
      </c>
      <c r="R174" s="64" t="str">
        <f>IF(OR(ISBLANK(Lieferung!$B$15),N174&lt;&gt;TRUE),"",IF(AND((Lieferung!$B$15-YEAR(G174))&gt;=20,(Lieferung!$B$15-YEAR(G174))&lt;=67),TRUE,FALSE))</f>
        <v/>
      </c>
      <c r="S174" s="64" t="str">
        <f>IF(OR(Q174&lt;&gt;TRUE,R174&lt;&gt;TRUE),"",IF((Lieferung!$B$15-YEAR(G174)-19)&gt;=I174,TRUE,FALSE))</f>
        <v/>
      </c>
      <c r="T174" s="26" t="str">
        <f>IF(ISBLANK(E174),"",IF(COUNTIF(Tätigkeit!$N$12:$N$611,J174)&gt;0,TRUE,FALSE))</f>
        <v/>
      </c>
      <c r="U174" s="72" t="str">
        <f t="shared" si="31"/>
        <v/>
      </c>
    </row>
    <row r="175" spans="1:21" x14ac:dyDescent="0.2">
      <c r="A175" s="129" t="str">
        <f t="shared" si="23"/>
        <v/>
      </c>
      <c r="B175" s="69"/>
      <c r="C175" s="69"/>
      <c r="D175" s="70"/>
      <c r="E175" s="67"/>
      <c r="F175" s="70"/>
      <c r="G175" s="68"/>
      <c r="H175" s="70"/>
      <c r="I175" s="71"/>
      <c r="J175" s="65" t="str">
        <f t="shared" si="24"/>
        <v>-</v>
      </c>
      <c r="K175" s="26" t="str">
        <f t="shared" si="25"/>
        <v/>
      </c>
      <c r="L175" s="26" t="str">
        <f t="shared" si="32"/>
        <v/>
      </c>
      <c r="M175" s="26" t="str">
        <f t="shared" si="26"/>
        <v/>
      </c>
      <c r="N175" s="26" t="str">
        <f t="shared" si="27"/>
        <v/>
      </c>
      <c r="O175" s="26" t="str">
        <f t="shared" si="28"/>
        <v/>
      </c>
      <c r="P175" s="26" t="str">
        <f t="shared" si="29"/>
        <v/>
      </c>
      <c r="Q175" s="26" t="str">
        <f t="shared" si="30"/>
        <v/>
      </c>
      <c r="R175" s="64" t="str">
        <f>IF(OR(ISBLANK(Lieferung!$B$15),N175&lt;&gt;TRUE),"",IF(AND((Lieferung!$B$15-YEAR(G175))&gt;=20,(Lieferung!$B$15-YEAR(G175))&lt;=67),TRUE,FALSE))</f>
        <v/>
      </c>
      <c r="S175" s="64" t="str">
        <f>IF(OR(Q175&lt;&gt;TRUE,R175&lt;&gt;TRUE),"",IF((Lieferung!$B$15-YEAR(G175)-19)&gt;=I175,TRUE,FALSE))</f>
        <v/>
      </c>
      <c r="T175" s="26" t="str">
        <f>IF(ISBLANK(E175),"",IF(COUNTIF(Tätigkeit!$N$12:$N$611,J175)&gt;0,TRUE,FALSE))</f>
        <v/>
      </c>
      <c r="U175" s="72" t="str">
        <f t="shared" si="31"/>
        <v/>
      </c>
    </row>
    <row r="176" spans="1:21" x14ac:dyDescent="0.2">
      <c r="A176" s="129" t="str">
        <f t="shared" ref="A176:A239" si="33">IF(ISBLANK(D176),"",IF(COUNTA(D176:I176)&lt;&gt;6,"Unvollständig",IF(OR(COUNTIF(K176:S176,FALSE)&gt;0,COUNTIF(K176:S176,#N/A)&gt;0),"Fehler",IF(NOT(R176),"Achtung",IF(NOT(T176),"Nicht benutzt","OK")))))</f>
        <v/>
      </c>
      <c r="B176" s="69"/>
      <c r="C176" s="69"/>
      <c r="D176" s="70"/>
      <c r="E176" s="67"/>
      <c r="F176" s="70"/>
      <c r="G176" s="68"/>
      <c r="H176" s="70"/>
      <c r="I176" s="71"/>
      <c r="J176" s="65" t="str">
        <f t="shared" ref="J176:J239" si="34">IF(ISBLANK(E176),"-",TRIM(CONCATENATE(E176," ",B176," ",C176)))</f>
        <v>-</v>
      </c>
      <c r="K176" s="26" t="str">
        <f t="shared" ref="K176:K239" si="35">IF(D176="CH.AHV",IF(LEN(E176)=13,IF((MID(E176,13,1)+1-1)=MOD(10-(MID(E176,1,1)+3*MID(E176,2,1)+MID(E176,3,1)+3*MID(E176,4,1)+MID(E176,5,1)+3*MID(E176,6,1)+MID(E176,7,1)+3*MID(E176,8,1)+MID(E176,9,1)+3*MID(E176,10,1)+MID(E176,11,1)+3*MID(E176,12,1)),10),TRUE,FALSE),FALSE),"")</f>
        <v/>
      </c>
      <c r="L176" s="26" t="str">
        <f t="shared" si="32"/>
        <v/>
      </c>
      <c r="M176" s="26" t="str">
        <f t="shared" ref="M176:M239" si="36">IF(ISBLANK(D176),"",IF(OR(ISNA(MATCH(D176,codecatidpers,0)),D176="-"),FALSE,TRUE))</f>
        <v/>
      </c>
      <c r="N176" s="26" t="str">
        <f t="shared" ref="N176:N239" si="37">IF(ISBLANK(G176),"",IF(AND(G176 &gt; DATE(1925,1,1),G176 &lt; DATE(2100,1,1)),TRUE,FALSE))</f>
        <v/>
      </c>
      <c r="O176" s="26" t="str">
        <f t="shared" ref="O176:O239" si="38">IF(ISBLANK(F176),"",IF(OR(ISNA(MATCH(F176,libsex,0)),F176="-"),FALSE,TRUE))</f>
        <v/>
      </c>
      <c r="P176" s="26" t="str">
        <f t="shared" ref="P176:P239" si="39">IF(ISBLANK(H176),"",IF(OR(ISNA(MATCH(H176,libnat,0)),H176="-"),FALSE,TRUE))</f>
        <v/>
      </c>
      <c r="Q176" s="26" t="str">
        <f t="shared" ref="Q176:Q239" si="40">IF(ISBLANK(I176),"",IF(AND(I176&gt;=0,I176&lt;=47),TRUE,FALSE))</f>
        <v/>
      </c>
      <c r="R176" s="64" t="str">
        <f>IF(OR(ISBLANK(Lieferung!$B$15),N176&lt;&gt;TRUE),"",IF(AND((Lieferung!$B$15-YEAR(G176))&gt;=20,(Lieferung!$B$15-YEAR(G176))&lt;=67),TRUE,FALSE))</f>
        <v/>
      </c>
      <c r="S176" s="64" t="str">
        <f>IF(OR(Q176&lt;&gt;TRUE,R176&lt;&gt;TRUE),"",IF((Lieferung!$B$15-YEAR(G176)-19)&gt;=I176,TRUE,FALSE))</f>
        <v/>
      </c>
      <c r="T176" s="26" t="str">
        <f>IF(ISBLANK(E176),"",IF(COUNTIF(Tätigkeit!$N$12:$N$611,J176)&gt;0,TRUE,FALSE))</f>
        <v/>
      </c>
      <c r="U176" s="72" t="str">
        <f t="shared" ref="U176:U239" si="41">IF(A176="","",IF(A176&lt;&gt;"Nicht verwendet",1,0))</f>
        <v/>
      </c>
    </row>
    <row r="177" spans="1:21" x14ac:dyDescent="0.2">
      <c r="A177" s="129" t="str">
        <f t="shared" si="33"/>
        <v/>
      </c>
      <c r="B177" s="69"/>
      <c r="C177" s="69"/>
      <c r="D177" s="70"/>
      <c r="E177" s="67"/>
      <c r="F177" s="70"/>
      <c r="G177" s="68"/>
      <c r="H177" s="70"/>
      <c r="I177" s="71"/>
      <c r="J177" s="65" t="str">
        <f t="shared" si="34"/>
        <v>-</v>
      </c>
      <c r="K177" s="26" t="str">
        <f t="shared" si="35"/>
        <v/>
      </c>
      <c r="L177" s="26" t="str">
        <f t="shared" si="32"/>
        <v/>
      </c>
      <c r="M177" s="26" t="str">
        <f t="shared" si="36"/>
        <v/>
      </c>
      <c r="N177" s="26" t="str">
        <f t="shared" si="37"/>
        <v/>
      </c>
      <c r="O177" s="26" t="str">
        <f t="shared" si="38"/>
        <v/>
      </c>
      <c r="P177" s="26" t="str">
        <f t="shared" si="39"/>
        <v/>
      </c>
      <c r="Q177" s="26" t="str">
        <f t="shared" si="40"/>
        <v/>
      </c>
      <c r="R177" s="64" t="str">
        <f>IF(OR(ISBLANK(Lieferung!$B$15),N177&lt;&gt;TRUE),"",IF(AND((Lieferung!$B$15-YEAR(G177))&gt;=20,(Lieferung!$B$15-YEAR(G177))&lt;=67),TRUE,FALSE))</f>
        <v/>
      </c>
      <c r="S177" s="64" t="str">
        <f>IF(OR(Q177&lt;&gt;TRUE,R177&lt;&gt;TRUE),"",IF((Lieferung!$B$15-YEAR(G177)-19)&gt;=I177,TRUE,FALSE))</f>
        <v/>
      </c>
      <c r="T177" s="26" t="str">
        <f>IF(ISBLANK(E177),"",IF(COUNTIF(Tätigkeit!$N$12:$N$611,J177)&gt;0,TRUE,FALSE))</f>
        <v/>
      </c>
      <c r="U177" s="72" t="str">
        <f t="shared" si="41"/>
        <v/>
      </c>
    </row>
    <row r="178" spans="1:21" x14ac:dyDescent="0.2">
      <c r="A178" s="129" t="str">
        <f t="shared" si="33"/>
        <v/>
      </c>
      <c r="B178" s="69"/>
      <c r="C178" s="69"/>
      <c r="D178" s="70"/>
      <c r="E178" s="67"/>
      <c r="F178" s="70"/>
      <c r="G178" s="68"/>
      <c r="H178" s="70"/>
      <c r="I178" s="71"/>
      <c r="J178" s="65" t="str">
        <f t="shared" si="34"/>
        <v>-</v>
      </c>
      <c r="K178" s="26" t="str">
        <f t="shared" si="35"/>
        <v/>
      </c>
      <c r="L178" s="26" t="str">
        <f t="shared" si="32"/>
        <v/>
      </c>
      <c r="M178" s="26" t="str">
        <f t="shared" si="36"/>
        <v/>
      </c>
      <c r="N178" s="26" t="str">
        <f t="shared" si="37"/>
        <v/>
      </c>
      <c r="O178" s="26" t="str">
        <f t="shared" si="38"/>
        <v/>
      </c>
      <c r="P178" s="26" t="str">
        <f t="shared" si="39"/>
        <v/>
      </c>
      <c r="Q178" s="26" t="str">
        <f t="shared" si="40"/>
        <v/>
      </c>
      <c r="R178" s="64" t="str">
        <f>IF(OR(ISBLANK(Lieferung!$B$15),N178&lt;&gt;TRUE),"",IF(AND((Lieferung!$B$15-YEAR(G178))&gt;=20,(Lieferung!$B$15-YEAR(G178))&lt;=67),TRUE,FALSE))</f>
        <v/>
      </c>
      <c r="S178" s="64" t="str">
        <f>IF(OR(Q178&lt;&gt;TRUE,R178&lt;&gt;TRUE),"",IF((Lieferung!$B$15-YEAR(G178)-19)&gt;=I178,TRUE,FALSE))</f>
        <v/>
      </c>
      <c r="T178" s="26" t="str">
        <f>IF(ISBLANK(E178),"",IF(COUNTIF(Tätigkeit!$N$12:$N$611,J178)&gt;0,TRUE,FALSE))</f>
        <v/>
      </c>
      <c r="U178" s="72" t="str">
        <f t="shared" si="41"/>
        <v/>
      </c>
    </row>
    <row r="179" spans="1:21" x14ac:dyDescent="0.2">
      <c r="A179" s="129" t="str">
        <f t="shared" si="33"/>
        <v/>
      </c>
      <c r="B179" s="69"/>
      <c r="C179" s="69"/>
      <c r="D179" s="70"/>
      <c r="E179" s="67"/>
      <c r="F179" s="70"/>
      <c r="G179" s="68"/>
      <c r="H179" s="70"/>
      <c r="I179" s="71"/>
      <c r="J179" s="65" t="str">
        <f t="shared" si="34"/>
        <v>-</v>
      </c>
      <c r="K179" s="26" t="str">
        <f t="shared" si="35"/>
        <v/>
      </c>
      <c r="L179" s="26" t="str">
        <f t="shared" si="32"/>
        <v/>
      </c>
      <c r="M179" s="26" t="str">
        <f t="shared" si="36"/>
        <v/>
      </c>
      <c r="N179" s="26" t="str">
        <f t="shared" si="37"/>
        <v/>
      </c>
      <c r="O179" s="26" t="str">
        <f t="shared" si="38"/>
        <v/>
      </c>
      <c r="P179" s="26" t="str">
        <f t="shared" si="39"/>
        <v/>
      </c>
      <c r="Q179" s="26" t="str">
        <f t="shared" si="40"/>
        <v/>
      </c>
      <c r="R179" s="64" t="str">
        <f>IF(OR(ISBLANK(Lieferung!$B$15),N179&lt;&gt;TRUE),"",IF(AND((Lieferung!$B$15-YEAR(G179))&gt;=20,(Lieferung!$B$15-YEAR(G179))&lt;=67),TRUE,FALSE))</f>
        <v/>
      </c>
      <c r="S179" s="64" t="str">
        <f>IF(OR(Q179&lt;&gt;TRUE,R179&lt;&gt;TRUE),"",IF((Lieferung!$B$15-YEAR(G179)-19)&gt;=I179,TRUE,FALSE))</f>
        <v/>
      </c>
      <c r="T179" s="26" t="str">
        <f>IF(ISBLANK(E179),"",IF(COUNTIF(Tätigkeit!$N$12:$N$611,J179)&gt;0,TRUE,FALSE))</f>
        <v/>
      </c>
      <c r="U179" s="72" t="str">
        <f t="shared" si="41"/>
        <v/>
      </c>
    </row>
    <row r="180" spans="1:21" x14ac:dyDescent="0.2">
      <c r="A180" s="129" t="str">
        <f t="shared" si="33"/>
        <v/>
      </c>
      <c r="B180" s="69"/>
      <c r="C180" s="69"/>
      <c r="D180" s="70"/>
      <c r="E180" s="67"/>
      <c r="F180" s="70"/>
      <c r="G180" s="68"/>
      <c r="H180" s="70"/>
      <c r="I180" s="71"/>
      <c r="J180" s="65" t="str">
        <f t="shared" si="34"/>
        <v>-</v>
      </c>
      <c r="K180" s="26" t="str">
        <f t="shared" si="35"/>
        <v/>
      </c>
      <c r="L180" s="26" t="str">
        <f t="shared" si="32"/>
        <v/>
      </c>
      <c r="M180" s="26" t="str">
        <f t="shared" si="36"/>
        <v/>
      </c>
      <c r="N180" s="26" t="str">
        <f t="shared" si="37"/>
        <v/>
      </c>
      <c r="O180" s="26" t="str">
        <f t="shared" si="38"/>
        <v/>
      </c>
      <c r="P180" s="26" t="str">
        <f t="shared" si="39"/>
        <v/>
      </c>
      <c r="Q180" s="26" t="str">
        <f t="shared" si="40"/>
        <v/>
      </c>
      <c r="R180" s="64" t="str">
        <f>IF(OR(ISBLANK(Lieferung!$B$15),N180&lt;&gt;TRUE),"",IF(AND((Lieferung!$B$15-YEAR(G180))&gt;=20,(Lieferung!$B$15-YEAR(G180))&lt;=67),TRUE,FALSE))</f>
        <v/>
      </c>
      <c r="S180" s="64" t="str">
        <f>IF(OR(Q180&lt;&gt;TRUE,R180&lt;&gt;TRUE),"",IF((Lieferung!$B$15-YEAR(G180)-19)&gt;=I180,TRUE,FALSE))</f>
        <v/>
      </c>
      <c r="T180" s="26" t="str">
        <f>IF(ISBLANK(E180),"",IF(COUNTIF(Tätigkeit!$N$12:$N$611,J180)&gt;0,TRUE,FALSE))</f>
        <v/>
      </c>
      <c r="U180" s="72" t="str">
        <f t="shared" si="41"/>
        <v/>
      </c>
    </row>
    <row r="181" spans="1:21" x14ac:dyDescent="0.2">
      <c r="A181" s="129" t="str">
        <f t="shared" si="33"/>
        <v/>
      </c>
      <c r="B181" s="69"/>
      <c r="C181" s="69"/>
      <c r="D181" s="70"/>
      <c r="E181" s="67"/>
      <c r="F181" s="70"/>
      <c r="G181" s="68"/>
      <c r="H181" s="70"/>
      <c r="I181" s="71"/>
      <c r="J181" s="65" t="str">
        <f t="shared" si="34"/>
        <v>-</v>
      </c>
      <c r="K181" s="26" t="str">
        <f t="shared" si="35"/>
        <v/>
      </c>
      <c r="L181" s="26" t="str">
        <f t="shared" si="32"/>
        <v/>
      </c>
      <c r="M181" s="26" t="str">
        <f t="shared" si="36"/>
        <v/>
      </c>
      <c r="N181" s="26" t="str">
        <f t="shared" si="37"/>
        <v/>
      </c>
      <c r="O181" s="26" t="str">
        <f t="shared" si="38"/>
        <v/>
      </c>
      <c r="P181" s="26" t="str">
        <f t="shared" si="39"/>
        <v/>
      </c>
      <c r="Q181" s="26" t="str">
        <f t="shared" si="40"/>
        <v/>
      </c>
      <c r="R181" s="64" t="str">
        <f>IF(OR(ISBLANK(Lieferung!$B$15),N181&lt;&gt;TRUE),"",IF(AND((Lieferung!$B$15-YEAR(G181))&gt;=20,(Lieferung!$B$15-YEAR(G181))&lt;=67),TRUE,FALSE))</f>
        <v/>
      </c>
      <c r="S181" s="64" t="str">
        <f>IF(OR(Q181&lt;&gt;TRUE,R181&lt;&gt;TRUE),"",IF((Lieferung!$B$15-YEAR(G181)-19)&gt;=I181,TRUE,FALSE))</f>
        <v/>
      </c>
      <c r="T181" s="26" t="str">
        <f>IF(ISBLANK(E181),"",IF(COUNTIF(Tätigkeit!$N$12:$N$611,J181)&gt;0,TRUE,FALSE))</f>
        <v/>
      </c>
      <c r="U181" s="72" t="str">
        <f t="shared" si="41"/>
        <v/>
      </c>
    </row>
    <row r="182" spans="1:21" x14ac:dyDescent="0.2">
      <c r="A182" s="129" t="str">
        <f t="shared" si="33"/>
        <v/>
      </c>
      <c r="B182" s="69"/>
      <c r="C182" s="69"/>
      <c r="D182" s="70"/>
      <c r="E182" s="67"/>
      <c r="F182" s="70"/>
      <c r="G182" s="68"/>
      <c r="H182" s="70"/>
      <c r="I182" s="71"/>
      <c r="J182" s="65" t="str">
        <f t="shared" si="34"/>
        <v>-</v>
      </c>
      <c r="K182" s="26" t="str">
        <f t="shared" si="35"/>
        <v/>
      </c>
      <c r="L182" s="26" t="str">
        <f t="shared" si="32"/>
        <v/>
      </c>
      <c r="M182" s="26" t="str">
        <f t="shared" si="36"/>
        <v/>
      </c>
      <c r="N182" s="26" t="str">
        <f t="shared" si="37"/>
        <v/>
      </c>
      <c r="O182" s="26" t="str">
        <f t="shared" si="38"/>
        <v/>
      </c>
      <c r="P182" s="26" t="str">
        <f t="shared" si="39"/>
        <v/>
      </c>
      <c r="Q182" s="26" t="str">
        <f t="shared" si="40"/>
        <v/>
      </c>
      <c r="R182" s="64" t="str">
        <f>IF(OR(ISBLANK(Lieferung!$B$15),N182&lt;&gt;TRUE),"",IF(AND((Lieferung!$B$15-YEAR(G182))&gt;=20,(Lieferung!$B$15-YEAR(G182))&lt;=67),TRUE,FALSE))</f>
        <v/>
      </c>
      <c r="S182" s="64" t="str">
        <f>IF(OR(Q182&lt;&gt;TRUE,R182&lt;&gt;TRUE),"",IF((Lieferung!$B$15-YEAR(G182)-19)&gt;=I182,TRUE,FALSE))</f>
        <v/>
      </c>
      <c r="T182" s="26" t="str">
        <f>IF(ISBLANK(E182),"",IF(COUNTIF(Tätigkeit!$N$12:$N$611,J182)&gt;0,TRUE,FALSE))</f>
        <v/>
      </c>
      <c r="U182" s="72" t="str">
        <f t="shared" si="41"/>
        <v/>
      </c>
    </row>
    <row r="183" spans="1:21" x14ac:dyDescent="0.2">
      <c r="A183" s="129" t="str">
        <f t="shared" si="33"/>
        <v/>
      </c>
      <c r="B183" s="69"/>
      <c r="C183" s="69"/>
      <c r="D183" s="70"/>
      <c r="E183" s="67"/>
      <c r="F183" s="70"/>
      <c r="G183" s="68"/>
      <c r="H183" s="70"/>
      <c r="I183" s="71"/>
      <c r="J183" s="65" t="str">
        <f t="shared" si="34"/>
        <v>-</v>
      </c>
      <c r="K183" s="26" t="str">
        <f t="shared" si="35"/>
        <v/>
      </c>
      <c r="L183" s="26" t="str">
        <f t="shared" si="32"/>
        <v/>
      </c>
      <c r="M183" s="26" t="str">
        <f t="shared" si="36"/>
        <v/>
      </c>
      <c r="N183" s="26" t="str">
        <f t="shared" si="37"/>
        <v/>
      </c>
      <c r="O183" s="26" t="str">
        <f t="shared" si="38"/>
        <v/>
      </c>
      <c r="P183" s="26" t="str">
        <f t="shared" si="39"/>
        <v/>
      </c>
      <c r="Q183" s="26" t="str">
        <f t="shared" si="40"/>
        <v/>
      </c>
      <c r="R183" s="64" t="str">
        <f>IF(OR(ISBLANK(Lieferung!$B$15),N183&lt;&gt;TRUE),"",IF(AND((Lieferung!$B$15-YEAR(G183))&gt;=20,(Lieferung!$B$15-YEAR(G183))&lt;=67),TRUE,FALSE))</f>
        <v/>
      </c>
      <c r="S183" s="64" t="str">
        <f>IF(OR(Q183&lt;&gt;TRUE,R183&lt;&gt;TRUE),"",IF((Lieferung!$B$15-YEAR(G183)-19)&gt;=I183,TRUE,FALSE))</f>
        <v/>
      </c>
      <c r="T183" s="26" t="str">
        <f>IF(ISBLANK(E183),"",IF(COUNTIF(Tätigkeit!$N$12:$N$611,J183)&gt;0,TRUE,FALSE))</f>
        <v/>
      </c>
      <c r="U183" s="72" t="str">
        <f t="shared" si="41"/>
        <v/>
      </c>
    </row>
    <row r="184" spans="1:21" x14ac:dyDescent="0.2">
      <c r="A184" s="129" t="str">
        <f t="shared" si="33"/>
        <v/>
      </c>
      <c r="B184" s="69"/>
      <c r="C184" s="69"/>
      <c r="D184" s="70"/>
      <c r="E184" s="67"/>
      <c r="F184" s="70"/>
      <c r="G184" s="68"/>
      <c r="H184" s="70"/>
      <c r="I184" s="71"/>
      <c r="J184" s="65" t="str">
        <f t="shared" si="34"/>
        <v>-</v>
      </c>
      <c r="K184" s="26" t="str">
        <f t="shared" si="35"/>
        <v/>
      </c>
      <c r="L184" s="26" t="str">
        <f t="shared" si="32"/>
        <v/>
      </c>
      <c r="M184" s="26" t="str">
        <f t="shared" si="36"/>
        <v/>
      </c>
      <c r="N184" s="26" t="str">
        <f t="shared" si="37"/>
        <v/>
      </c>
      <c r="O184" s="26" t="str">
        <f t="shared" si="38"/>
        <v/>
      </c>
      <c r="P184" s="26" t="str">
        <f t="shared" si="39"/>
        <v/>
      </c>
      <c r="Q184" s="26" t="str">
        <f t="shared" si="40"/>
        <v/>
      </c>
      <c r="R184" s="64" t="str">
        <f>IF(OR(ISBLANK(Lieferung!$B$15),N184&lt;&gt;TRUE),"",IF(AND((Lieferung!$B$15-YEAR(G184))&gt;=20,(Lieferung!$B$15-YEAR(G184))&lt;=67),TRUE,FALSE))</f>
        <v/>
      </c>
      <c r="S184" s="64" t="str">
        <f>IF(OR(Q184&lt;&gt;TRUE,R184&lt;&gt;TRUE),"",IF((Lieferung!$B$15-YEAR(G184)-19)&gt;=I184,TRUE,FALSE))</f>
        <v/>
      </c>
      <c r="T184" s="26" t="str">
        <f>IF(ISBLANK(E184),"",IF(COUNTIF(Tätigkeit!$N$12:$N$611,J184)&gt;0,TRUE,FALSE))</f>
        <v/>
      </c>
      <c r="U184" s="72" t="str">
        <f t="shared" si="41"/>
        <v/>
      </c>
    </row>
    <row r="185" spans="1:21" x14ac:dyDescent="0.2">
      <c r="A185" s="129" t="str">
        <f t="shared" si="33"/>
        <v/>
      </c>
      <c r="B185" s="69"/>
      <c r="C185" s="69"/>
      <c r="D185" s="70"/>
      <c r="E185" s="67"/>
      <c r="F185" s="70"/>
      <c r="G185" s="68"/>
      <c r="H185" s="70"/>
      <c r="I185" s="71"/>
      <c r="J185" s="65" t="str">
        <f t="shared" si="34"/>
        <v>-</v>
      </c>
      <c r="K185" s="26" t="str">
        <f t="shared" si="35"/>
        <v/>
      </c>
      <c r="L185" s="26" t="str">
        <f t="shared" si="32"/>
        <v/>
      </c>
      <c r="M185" s="26" t="str">
        <f t="shared" si="36"/>
        <v/>
      </c>
      <c r="N185" s="26" t="str">
        <f t="shared" si="37"/>
        <v/>
      </c>
      <c r="O185" s="26" t="str">
        <f t="shared" si="38"/>
        <v/>
      </c>
      <c r="P185" s="26" t="str">
        <f t="shared" si="39"/>
        <v/>
      </c>
      <c r="Q185" s="26" t="str">
        <f t="shared" si="40"/>
        <v/>
      </c>
      <c r="R185" s="64" t="str">
        <f>IF(OR(ISBLANK(Lieferung!$B$15),N185&lt;&gt;TRUE),"",IF(AND((Lieferung!$B$15-YEAR(G185))&gt;=20,(Lieferung!$B$15-YEAR(G185))&lt;=67),TRUE,FALSE))</f>
        <v/>
      </c>
      <c r="S185" s="64" t="str">
        <f>IF(OR(Q185&lt;&gt;TRUE,R185&lt;&gt;TRUE),"",IF((Lieferung!$B$15-YEAR(G185)-19)&gt;=I185,TRUE,FALSE))</f>
        <v/>
      </c>
      <c r="T185" s="26" t="str">
        <f>IF(ISBLANK(E185),"",IF(COUNTIF(Tätigkeit!$N$12:$N$611,J185)&gt;0,TRUE,FALSE))</f>
        <v/>
      </c>
      <c r="U185" s="72" t="str">
        <f t="shared" si="41"/>
        <v/>
      </c>
    </row>
    <row r="186" spans="1:21" x14ac:dyDescent="0.2">
      <c r="A186" s="129" t="str">
        <f t="shared" si="33"/>
        <v/>
      </c>
      <c r="B186" s="69"/>
      <c r="C186" s="69"/>
      <c r="D186" s="70"/>
      <c r="E186" s="67"/>
      <c r="F186" s="70"/>
      <c r="G186" s="68"/>
      <c r="H186" s="70"/>
      <c r="I186" s="71"/>
      <c r="J186" s="65" t="str">
        <f t="shared" si="34"/>
        <v>-</v>
      </c>
      <c r="K186" s="26" t="str">
        <f t="shared" si="35"/>
        <v/>
      </c>
      <c r="L186" s="26" t="str">
        <f t="shared" si="32"/>
        <v/>
      </c>
      <c r="M186" s="26" t="str">
        <f t="shared" si="36"/>
        <v/>
      </c>
      <c r="N186" s="26" t="str">
        <f t="shared" si="37"/>
        <v/>
      </c>
      <c r="O186" s="26" t="str">
        <f t="shared" si="38"/>
        <v/>
      </c>
      <c r="P186" s="26" t="str">
        <f t="shared" si="39"/>
        <v/>
      </c>
      <c r="Q186" s="26" t="str">
        <f t="shared" si="40"/>
        <v/>
      </c>
      <c r="R186" s="64" t="str">
        <f>IF(OR(ISBLANK(Lieferung!$B$15),N186&lt;&gt;TRUE),"",IF(AND((Lieferung!$B$15-YEAR(G186))&gt;=20,(Lieferung!$B$15-YEAR(G186))&lt;=67),TRUE,FALSE))</f>
        <v/>
      </c>
      <c r="S186" s="64" t="str">
        <f>IF(OR(Q186&lt;&gt;TRUE,R186&lt;&gt;TRUE),"",IF((Lieferung!$B$15-YEAR(G186)-19)&gt;=I186,TRUE,FALSE))</f>
        <v/>
      </c>
      <c r="T186" s="26" t="str">
        <f>IF(ISBLANK(E186),"",IF(COUNTIF(Tätigkeit!$N$12:$N$611,J186)&gt;0,TRUE,FALSE))</f>
        <v/>
      </c>
      <c r="U186" s="72" t="str">
        <f t="shared" si="41"/>
        <v/>
      </c>
    </row>
    <row r="187" spans="1:21" x14ac:dyDescent="0.2">
      <c r="A187" s="129" t="str">
        <f t="shared" si="33"/>
        <v/>
      </c>
      <c r="B187" s="69"/>
      <c r="C187" s="69"/>
      <c r="D187" s="70"/>
      <c r="E187" s="67"/>
      <c r="F187" s="70"/>
      <c r="G187" s="68"/>
      <c r="H187" s="70"/>
      <c r="I187" s="71"/>
      <c r="J187" s="65" t="str">
        <f t="shared" si="34"/>
        <v>-</v>
      </c>
      <c r="K187" s="26" t="str">
        <f t="shared" si="35"/>
        <v/>
      </c>
      <c r="L187" s="26" t="str">
        <f t="shared" si="32"/>
        <v/>
      </c>
      <c r="M187" s="26" t="str">
        <f t="shared" si="36"/>
        <v/>
      </c>
      <c r="N187" s="26" t="str">
        <f t="shared" si="37"/>
        <v/>
      </c>
      <c r="O187" s="26" t="str">
        <f t="shared" si="38"/>
        <v/>
      </c>
      <c r="P187" s="26" t="str">
        <f t="shared" si="39"/>
        <v/>
      </c>
      <c r="Q187" s="26" t="str">
        <f t="shared" si="40"/>
        <v/>
      </c>
      <c r="R187" s="64" t="str">
        <f>IF(OR(ISBLANK(Lieferung!$B$15),N187&lt;&gt;TRUE),"",IF(AND((Lieferung!$B$15-YEAR(G187))&gt;=20,(Lieferung!$B$15-YEAR(G187))&lt;=67),TRUE,FALSE))</f>
        <v/>
      </c>
      <c r="S187" s="64" t="str">
        <f>IF(OR(Q187&lt;&gt;TRUE,R187&lt;&gt;TRUE),"",IF((Lieferung!$B$15-YEAR(G187)-19)&gt;=I187,TRUE,FALSE))</f>
        <v/>
      </c>
      <c r="T187" s="26" t="str">
        <f>IF(ISBLANK(E187),"",IF(COUNTIF(Tätigkeit!$N$12:$N$611,J187)&gt;0,TRUE,FALSE))</f>
        <v/>
      </c>
      <c r="U187" s="72" t="str">
        <f t="shared" si="41"/>
        <v/>
      </c>
    </row>
    <row r="188" spans="1:21" x14ac:dyDescent="0.2">
      <c r="A188" s="129" t="str">
        <f t="shared" si="33"/>
        <v/>
      </c>
      <c r="B188" s="69"/>
      <c r="C188" s="69"/>
      <c r="D188" s="70"/>
      <c r="E188" s="67"/>
      <c r="F188" s="70"/>
      <c r="G188" s="68"/>
      <c r="H188" s="70"/>
      <c r="I188" s="71"/>
      <c r="J188" s="65" t="str">
        <f t="shared" si="34"/>
        <v>-</v>
      </c>
      <c r="K188" s="26" t="str">
        <f t="shared" si="35"/>
        <v/>
      </c>
      <c r="L188" s="26" t="str">
        <f t="shared" si="32"/>
        <v/>
      </c>
      <c r="M188" s="26" t="str">
        <f t="shared" si="36"/>
        <v/>
      </c>
      <c r="N188" s="26" t="str">
        <f t="shared" si="37"/>
        <v/>
      </c>
      <c r="O188" s="26" t="str">
        <f t="shared" si="38"/>
        <v/>
      </c>
      <c r="P188" s="26" t="str">
        <f t="shared" si="39"/>
        <v/>
      </c>
      <c r="Q188" s="26" t="str">
        <f t="shared" si="40"/>
        <v/>
      </c>
      <c r="R188" s="64" t="str">
        <f>IF(OR(ISBLANK(Lieferung!$B$15),N188&lt;&gt;TRUE),"",IF(AND((Lieferung!$B$15-YEAR(G188))&gt;=20,(Lieferung!$B$15-YEAR(G188))&lt;=67),TRUE,FALSE))</f>
        <v/>
      </c>
      <c r="S188" s="64" t="str">
        <f>IF(OR(Q188&lt;&gt;TRUE,R188&lt;&gt;TRUE),"",IF((Lieferung!$B$15-YEAR(G188)-19)&gt;=I188,TRUE,FALSE))</f>
        <v/>
      </c>
      <c r="T188" s="26" t="str">
        <f>IF(ISBLANK(E188),"",IF(COUNTIF(Tätigkeit!$N$12:$N$611,J188)&gt;0,TRUE,FALSE))</f>
        <v/>
      </c>
      <c r="U188" s="72" t="str">
        <f t="shared" si="41"/>
        <v/>
      </c>
    </row>
    <row r="189" spans="1:21" x14ac:dyDescent="0.2">
      <c r="A189" s="129" t="str">
        <f t="shared" si="33"/>
        <v/>
      </c>
      <c r="B189" s="69"/>
      <c r="C189" s="69"/>
      <c r="D189" s="70"/>
      <c r="E189" s="67"/>
      <c r="F189" s="70"/>
      <c r="G189" s="68"/>
      <c r="H189" s="70"/>
      <c r="I189" s="71"/>
      <c r="J189" s="65" t="str">
        <f t="shared" si="34"/>
        <v>-</v>
      </c>
      <c r="K189" s="26" t="str">
        <f t="shared" si="35"/>
        <v/>
      </c>
      <c r="L189" s="26" t="str">
        <f t="shared" si="32"/>
        <v/>
      </c>
      <c r="M189" s="26" t="str">
        <f t="shared" si="36"/>
        <v/>
      </c>
      <c r="N189" s="26" t="str">
        <f t="shared" si="37"/>
        <v/>
      </c>
      <c r="O189" s="26" t="str">
        <f t="shared" si="38"/>
        <v/>
      </c>
      <c r="P189" s="26" t="str">
        <f t="shared" si="39"/>
        <v/>
      </c>
      <c r="Q189" s="26" t="str">
        <f t="shared" si="40"/>
        <v/>
      </c>
      <c r="R189" s="64" t="str">
        <f>IF(OR(ISBLANK(Lieferung!$B$15),N189&lt;&gt;TRUE),"",IF(AND((Lieferung!$B$15-YEAR(G189))&gt;=20,(Lieferung!$B$15-YEAR(G189))&lt;=67),TRUE,FALSE))</f>
        <v/>
      </c>
      <c r="S189" s="64" t="str">
        <f>IF(OR(Q189&lt;&gt;TRUE,R189&lt;&gt;TRUE),"",IF((Lieferung!$B$15-YEAR(G189)-19)&gt;=I189,TRUE,FALSE))</f>
        <v/>
      </c>
      <c r="T189" s="26" t="str">
        <f>IF(ISBLANK(E189),"",IF(COUNTIF(Tätigkeit!$N$12:$N$611,J189)&gt;0,TRUE,FALSE))</f>
        <v/>
      </c>
      <c r="U189" s="72" t="str">
        <f t="shared" si="41"/>
        <v/>
      </c>
    </row>
    <row r="190" spans="1:21" x14ac:dyDescent="0.2">
      <c r="A190" s="129" t="str">
        <f t="shared" si="33"/>
        <v/>
      </c>
      <c r="B190" s="69"/>
      <c r="C190" s="69"/>
      <c r="D190" s="70"/>
      <c r="E190" s="67"/>
      <c r="F190" s="70"/>
      <c r="G190" s="68"/>
      <c r="H190" s="70"/>
      <c r="I190" s="71"/>
      <c r="J190" s="65" t="str">
        <f t="shared" si="34"/>
        <v>-</v>
      </c>
      <c r="K190" s="26" t="str">
        <f t="shared" si="35"/>
        <v/>
      </c>
      <c r="L190" s="26" t="str">
        <f t="shared" si="32"/>
        <v/>
      </c>
      <c r="M190" s="26" t="str">
        <f t="shared" si="36"/>
        <v/>
      </c>
      <c r="N190" s="26" t="str">
        <f t="shared" si="37"/>
        <v/>
      </c>
      <c r="O190" s="26" t="str">
        <f t="shared" si="38"/>
        <v/>
      </c>
      <c r="P190" s="26" t="str">
        <f t="shared" si="39"/>
        <v/>
      </c>
      <c r="Q190" s="26" t="str">
        <f t="shared" si="40"/>
        <v/>
      </c>
      <c r="R190" s="64" t="str">
        <f>IF(OR(ISBLANK(Lieferung!$B$15),N190&lt;&gt;TRUE),"",IF(AND((Lieferung!$B$15-YEAR(G190))&gt;=20,(Lieferung!$B$15-YEAR(G190))&lt;=67),TRUE,FALSE))</f>
        <v/>
      </c>
      <c r="S190" s="64" t="str">
        <f>IF(OR(Q190&lt;&gt;TRUE,R190&lt;&gt;TRUE),"",IF((Lieferung!$B$15-YEAR(G190)-19)&gt;=I190,TRUE,FALSE))</f>
        <v/>
      </c>
      <c r="T190" s="26" t="str">
        <f>IF(ISBLANK(E190),"",IF(COUNTIF(Tätigkeit!$N$12:$N$611,J190)&gt;0,TRUE,FALSE))</f>
        <v/>
      </c>
      <c r="U190" s="72" t="str">
        <f t="shared" si="41"/>
        <v/>
      </c>
    </row>
    <row r="191" spans="1:21" x14ac:dyDescent="0.2">
      <c r="A191" s="129" t="str">
        <f t="shared" si="33"/>
        <v/>
      </c>
      <c r="B191" s="69"/>
      <c r="C191" s="69"/>
      <c r="D191" s="70"/>
      <c r="E191" s="67"/>
      <c r="F191" s="70"/>
      <c r="G191" s="68"/>
      <c r="H191" s="70"/>
      <c r="I191" s="71"/>
      <c r="J191" s="65" t="str">
        <f t="shared" si="34"/>
        <v>-</v>
      </c>
      <c r="K191" s="26" t="str">
        <f t="shared" si="35"/>
        <v/>
      </c>
      <c r="L191" s="26" t="str">
        <f t="shared" si="32"/>
        <v/>
      </c>
      <c r="M191" s="26" t="str">
        <f t="shared" si="36"/>
        <v/>
      </c>
      <c r="N191" s="26" t="str">
        <f t="shared" si="37"/>
        <v/>
      </c>
      <c r="O191" s="26" t="str">
        <f t="shared" si="38"/>
        <v/>
      </c>
      <c r="P191" s="26" t="str">
        <f t="shared" si="39"/>
        <v/>
      </c>
      <c r="Q191" s="26" t="str">
        <f t="shared" si="40"/>
        <v/>
      </c>
      <c r="R191" s="64" t="str">
        <f>IF(OR(ISBLANK(Lieferung!$B$15),N191&lt;&gt;TRUE),"",IF(AND((Lieferung!$B$15-YEAR(G191))&gt;=20,(Lieferung!$B$15-YEAR(G191))&lt;=67),TRUE,FALSE))</f>
        <v/>
      </c>
      <c r="S191" s="64" t="str">
        <f>IF(OR(Q191&lt;&gt;TRUE,R191&lt;&gt;TRUE),"",IF((Lieferung!$B$15-YEAR(G191)-19)&gt;=I191,TRUE,FALSE))</f>
        <v/>
      </c>
      <c r="T191" s="26" t="str">
        <f>IF(ISBLANK(E191),"",IF(COUNTIF(Tätigkeit!$N$12:$N$611,J191)&gt;0,TRUE,FALSE))</f>
        <v/>
      </c>
      <c r="U191" s="72" t="str">
        <f t="shared" si="41"/>
        <v/>
      </c>
    </row>
    <row r="192" spans="1:21" x14ac:dyDescent="0.2">
      <c r="A192" s="129" t="str">
        <f t="shared" si="33"/>
        <v/>
      </c>
      <c r="B192" s="69"/>
      <c r="C192" s="69"/>
      <c r="D192" s="70"/>
      <c r="E192" s="67"/>
      <c r="F192" s="70"/>
      <c r="G192" s="68"/>
      <c r="H192" s="70"/>
      <c r="I192" s="71"/>
      <c r="J192" s="65" t="str">
        <f t="shared" si="34"/>
        <v>-</v>
      </c>
      <c r="K192" s="26" t="str">
        <f t="shared" si="35"/>
        <v/>
      </c>
      <c r="L192" s="26" t="str">
        <f t="shared" si="32"/>
        <v/>
      </c>
      <c r="M192" s="26" t="str">
        <f t="shared" si="36"/>
        <v/>
      </c>
      <c r="N192" s="26" t="str">
        <f t="shared" si="37"/>
        <v/>
      </c>
      <c r="O192" s="26" t="str">
        <f t="shared" si="38"/>
        <v/>
      </c>
      <c r="P192" s="26" t="str">
        <f t="shared" si="39"/>
        <v/>
      </c>
      <c r="Q192" s="26" t="str">
        <f t="shared" si="40"/>
        <v/>
      </c>
      <c r="R192" s="64" t="str">
        <f>IF(OR(ISBLANK(Lieferung!$B$15),N192&lt;&gt;TRUE),"",IF(AND((Lieferung!$B$15-YEAR(G192))&gt;=20,(Lieferung!$B$15-YEAR(G192))&lt;=67),TRUE,FALSE))</f>
        <v/>
      </c>
      <c r="S192" s="64" t="str">
        <f>IF(OR(Q192&lt;&gt;TRUE,R192&lt;&gt;TRUE),"",IF((Lieferung!$B$15-YEAR(G192)-19)&gt;=I192,TRUE,FALSE))</f>
        <v/>
      </c>
      <c r="T192" s="26" t="str">
        <f>IF(ISBLANK(E192),"",IF(COUNTIF(Tätigkeit!$N$12:$N$611,J192)&gt;0,TRUE,FALSE))</f>
        <v/>
      </c>
      <c r="U192" s="72" t="str">
        <f t="shared" si="41"/>
        <v/>
      </c>
    </row>
    <row r="193" spans="1:21" x14ac:dyDescent="0.2">
      <c r="A193" s="129" t="str">
        <f t="shared" si="33"/>
        <v/>
      </c>
      <c r="B193" s="69"/>
      <c r="C193" s="69"/>
      <c r="D193" s="70"/>
      <c r="E193" s="67"/>
      <c r="F193" s="70"/>
      <c r="G193" s="68"/>
      <c r="H193" s="70"/>
      <c r="I193" s="71"/>
      <c r="J193" s="65" t="str">
        <f t="shared" si="34"/>
        <v>-</v>
      </c>
      <c r="K193" s="26" t="str">
        <f t="shared" si="35"/>
        <v/>
      </c>
      <c r="L193" s="26" t="str">
        <f t="shared" si="32"/>
        <v/>
      </c>
      <c r="M193" s="26" t="str">
        <f t="shared" si="36"/>
        <v/>
      </c>
      <c r="N193" s="26" t="str">
        <f t="shared" si="37"/>
        <v/>
      </c>
      <c r="O193" s="26" t="str">
        <f t="shared" si="38"/>
        <v/>
      </c>
      <c r="P193" s="26" t="str">
        <f t="shared" si="39"/>
        <v/>
      </c>
      <c r="Q193" s="26" t="str">
        <f t="shared" si="40"/>
        <v/>
      </c>
      <c r="R193" s="64" t="str">
        <f>IF(OR(ISBLANK(Lieferung!$B$15),N193&lt;&gt;TRUE),"",IF(AND((Lieferung!$B$15-YEAR(G193))&gt;=20,(Lieferung!$B$15-YEAR(G193))&lt;=67),TRUE,FALSE))</f>
        <v/>
      </c>
      <c r="S193" s="64" t="str">
        <f>IF(OR(Q193&lt;&gt;TRUE,R193&lt;&gt;TRUE),"",IF((Lieferung!$B$15-YEAR(G193)-19)&gt;=I193,TRUE,FALSE))</f>
        <v/>
      </c>
      <c r="T193" s="26" t="str">
        <f>IF(ISBLANK(E193),"",IF(COUNTIF(Tätigkeit!$N$12:$N$611,J193)&gt;0,TRUE,FALSE))</f>
        <v/>
      </c>
      <c r="U193" s="72" t="str">
        <f t="shared" si="41"/>
        <v/>
      </c>
    </row>
    <row r="194" spans="1:21" x14ac:dyDescent="0.2">
      <c r="A194" s="129" t="str">
        <f t="shared" si="33"/>
        <v/>
      </c>
      <c r="B194" s="69"/>
      <c r="C194" s="69"/>
      <c r="D194" s="70"/>
      <c r="E194" s="67"/>
      <c r="F194" s="70"/>
      <c r="G194" s="68"/>
      <c r="H194" s="70"/>
      <c r="I194" s="71"/>
      <c r="J194" s="65" t="str">
        <f t="shared" si="34"/>
        <v>-</v>
      </c>
      <c r="K194" s="26" t="str">
        <f t="shared" si="35"/>
        <v/>
      </c>
      <c r="L194" s="26" t="str">
        <f t="shared" si="32"/>
        <v/>
      </c>
      <c r="M194" s="26" t="str">
        <f t="shared" si="36"/>
        <v/>
      </c>
      <c r="N194" s="26" t="str">
        <f t="shared" si="37"/>
        <v/>
      </c>
      <c r="O194" s="26" t="str">
        <f t="shared" si="38"/>
        <v/>
      </c>
      <c r="P194" s="26" t="str">
        <f t="shared" si="39"/>
        <v/>
      </c>
      <c r="Q194" s="26" t="str">
        <f t="shared" si="40"/>
        <v/>
      </c>
      <c r="R194" s="64" t="str">
        <f>IF(OR(ISBLANK(Lieferung!$B$15),N194&lt;&gt;TRUE),"",IF(AND((Lieferung!$B$15-YEAR(G194))&gt;=20,(Lieferung!$B$15-YEAR(G194))&lt;=67),TRUE,FALSE))</f>
        <v/>
      </c>
      <c r="S194" s="64" t="str">
        <f>IF(OR(Q194&lt;&gt;TRUE,R194&lt;&gt;TRUE),"",IF((Lieferung!$B$15-YEAR(G194)-19)&gt;=I194,TRUE,FALSE))</f>
        <v/>
      </c>
      <c r="T194" s="26" t="str">
        <f>IF(ISBLANK(E194),"",IF(COUNTIF(Tätigkeit!$N$12:$N$611,J194)&gt;0,TRUE,FALSE))</f>
        <v/>
      </c>
      <c r="U194" s="72" t="str">
        <f t="shared" si="41"/>
        <v/>
      </c>
    </row>
    <row r="195" spans="1:21" x14ac:dyDescent="0.2">
      <c r="A195" s="129" t="str">
        <f t="shared" si="33"/>
        <v/>
      </c>
      <c r="B195" s="69"/>
      <c r="C195" s="69"/>
      <c r="D195" s="70"/>
      <c r="E195" s="67"/>
      <c r="F195" s="70"/>
      <c r="G195" s="68"/>
      <c r="H195" s="70"/>
      <c r="I195" s="71"/>
      <c r="J195" s="65" t="str">
        <f t="shared" si="34"/>
        <v>-</v>
      </c>
      <c r="K195" s="26" t="str">
        <f t="shared" si="35"/>
        <v/>
      </c>
      <c r="L195" s="26" t="str">
        <f t="shared" si="32"/>
        <v/>
      </c>
      <c r="M195" s="26" t="str">
        <f t="shared" si="36"/>
        <v/>
      </c>
      <c r="N195" s="26" t="str">
        <f t="shared" si="37"/>
        <v/>
      </c>
      <c r="O195" s="26" t="str">
        <f t="shared" si="38"/>
        <v/>
      </c>
      <c r="P195" s="26" t="str">
        <f t="shared" si="39"/>
        <v/>
      </c>
      <c r="Q195" s="26" t="str">
        <f t="shared" si="40"/>
        <v/>
      </c>
      <c r="R195" s="64" t="str">
        <f>IF(OR(ISBLANK(Lieferung!$B$15),N195&lt;&gt;TRUE),"",IF(AND((Lieferung!$B$15-YEAR(G195))&gt;=20,(Lieferung!$B$15-YEAR(G195))&lt;=67),TRUE,FALSE))</f>
        <v/>
      </c>
      <c r="S195" s="64" t="str">
        <f>IF(OR(Q195&lt;&gt;TRUE,R195&lt;&gt;TRUE),"",IF((Lieferung!$B$15-YEAR(G195)-19)&gt;=I195,TRUE,FALSE))</f>
        <v/>
      </c>
      <c r="T195" s="26" t="str">
        <f>IF(ISBLANK(E195),"",IF(COUNTIF(Tätigkeit!$N$12:$N$611,J195)&gt;0,TRUE,FALSE))</f>
        <v/>
      </c>
      <c r="U195" s="72" t="str">
        <f t="shared" si="41"/>
        <v/>
      </c>
    </row>
    <row r="196" spans="1:21" x14ac:dyDescent="0.2">
      <c r="A196" s="129" t="str">
        <f t="shared" si="33"/>
        <v/>
      </c>
      <c r="B196" s="69"/>
      <c r="C196" s="69"/>
      <c r="D196" s="70"/>
      <c r="E196" s="67"/>
      <c r="F196" s="70"/>
      <c r="G196" s="68"/>
      <c r="H196" s="70"/>
      <c r="I196" s="71"/>
      <c r="J196" s="65" t="str">
        <f t="shared" si="34"/>
        <v>-</v>
      </c>
      <c r="K196" s="26" t="str">
        <f t="shared" si="35"/>
        <v/>
      </c>
      <c r="L196" s="26" t="str">
        <f t="shared" si="32"/>
        <v/>
      </c>
      <c r="M196" s="26" t="str">
        <f t="shared" si="36"/>
        <v/>
      </c>
      <c r="N196" s="26" t="str">
        <f t="shared" si="37"/>
        <v/>
      </c>
      <c r="O196" s="26" t="str">
        <f t="shared" si="38"/>
        <v/>
      </c>
      <c r="P196" s="26" t="str">
        <f t="shared" si="39"/>
        <v/>
      </c>
      <c r="Q196" s="26" t="str">
        <f t="shared" si="40"/>
        <v/>
      </c>
      <c r="R196" s="64" t="str">
        <f>IF(OR(ISBLANK(Lieferung!$B$15),N196&lt;&gt;TRUE),"",IF(AND((Lieferung!$B$15-YEAR(G196))&gt;=20,(Lieferung!$B$15-YEAR(G196))&lt;=67),TRUE,FALSE))</f>
        <v/>
      </c>
      <c r="S196" s="64" t="str">
        <f>IF(OR(Q196&lt;&gt;TRUE,R196&lt;&gt;TRUE),"",IF((Lieferung!$B$15-YEAR(G196)-19)&gt;=I196,TRUE,FALSE))</f>
        <v/>
      </c>
      <c r="T196" s="26" t="str">
        <f>IF(ISBLANK(E196),"",IF(COUNTIF(Tätigkeit!$N$12:$N$611,J196)&gt;0,TRUE,FALSE))</f>
        <v/>
      </c>
      <c r="U196" s="72" t="str">
        <f t="shared" si="41"/>
        <v/>
      </c>
    </row>
    <row r="197" spans="1:21" x14ac:dyDescent="0.2">
      <c r="A197" s="129" t="str">
        <f t="shared" si="33"/>
        <v/>
      </c>
      <c r="B197" s="69"/>
      <c r="C197" s="69"/>
      <c r="D197" s="70"/>
      <c r="E197" s="67"/>
      <c r="F197" s="70"/>
      <c r="G197" s="68"/>
      <c r="H197" s="70"/>
      <c r="I197" s="71"/>
      <c r="J197" s="65" t="str">
        <f t="shared" si="34"/>
        <v>-</v>
      </c>
      <c r="K197" s="26" t="str">
        <f t="shared" si="35"/>
        <v/>
      </c>
      <c r="L197" s="26" t="str">
        <f t="shared" si="32"/>
        <v/>
      </c>
      <c r="M197" s="26" t="str">
        <f t="shared" si="36"/>
        <v/>
      </c>
      <c r="N197" s="26" t="str">
        <f t="shared" si="37"/>
        <v/>
      </c>
      <c r="O197" s="26" t="str">
        <f t="shared" si="38"/>
        <v/>
      </c>
      <c r="P197" s="26" t="str">
        <f t="shared" si="39"/>
        <v/>
      </c>
      <c r="Q197" s="26" t="str">
        <f t="shared" si="40"/>
        <v/>
      </c>
      <c r="R197" s="64" t="str">
        <f>IF(OR(ISBLANK(Lieferung!$B$15),N197&lt;&gt;TRUE),"",IF(AND((Lieferung!$B$15-YEAR(G197))&gt;=20,(Lieferung!$B$15-YEAR(G197))&lt;=67),TRUE,FALSE))</f>
        <v/>
      </c>
      <c r="S197" s="64" t="str">
        <f>IF(OR(Q197&lt;&gt;TRUE,R197&lt;&gt;TRUE),"",IF((Lieferung!$B$15-YEAR(G197)-19)&gt;=I197,TRUE,FALSE))</f>
        <v/>
      </c>
      <c r="T197" s="26" t="str">
        <f>IF(ISBLANK(E197),"",IF(COUNTIF(Tätigkeit!$N$12:$N$611,J197)&gt;0,TRUE,FALSE))</f>
        <v/>
      </c>
      <c r="U197" s="72" t="str">
        <f t="shared" si="41"/>
        <v/>
      </c>
    </row>
    <row r="198" spans="1:21" x14ac:dyDescent="0.2">
      <c r="A198" s="129" t="str">
        <f t="shared" si="33"/>
        <v/>
      </c>
      <c r="B198" s="69"/>
      <c r="C198" s="69"/>
      <c r="D198" s="70"/>
      <c r="E198" s="67"/>
      <c r="F198" s="70"/>
      <c r="G198" s="68"/>
      <c r="H198" s="70"/>
      <c r="I198" s="71"/>
      <c r="J198" s="65" t="str">
        <f t="shared" si="34"/>
        <v>-</v>
      </c>
      <c r="K198" s="26" t="str">
        <f t="shared" si="35"/>
        <v/>
      </c>
      <c r="L198" s="26" t="str">
        <f t="shared" si="32"/>
        <v/>
      </c>
      <c r="M198" s="26" t="str">
        <f t="shared" si="36"/>
        <v/>
      </c>
      <c r="N198" s="26" t="str">
        <f t="shared" si="37"/>
        <v/>
      </c>
      <c r="O198" s="26" t="str">
        <f t="shared" si="38"/>
        <v/>
      </c>
      <c r="P198" s="26" t="str">
        <f t="shared" si="39"/>
        <v/>
      </c>
      <c r="Q198" s="26" t="str">
        <f t="shared" si="40"/>
        <v/>
      </c>
      <c r="R198" s="64" t="str">
        <f>IF(OR(ISBLANK(Lieferung!$B$15),N198&lt;&gt;TRUE),"",IF(AND((Lieferung!$B$15-YEAR(G198))&gt;=20,(Lieferung!$B$15-YEAR(G198))&lt;=67),TRUE,FALSE))</f>
        <v/>
      </c>
      <c r="S198" s="64" t="str">
        <f>IF(OR(Q198&lt;&gt;TRUE,R198&lt;&gt;TRUE),"",IF((Lieferung!$B$15-YEAR(G198)-19)&gt;=I198,TRUE,FALSE))</f>
        <v/>
      </c>
      <c r="T198" s="26" t="str">
        <f>IF(ISBLANK(E198),"",IF(COUNTIF(Tätigkeit!$N$12:$N$611,J198)&gt;0,TRUE,FALSE))</f>
        <v/>
      </c>
      <c r="U198" s="72" t="str">
        <f t="shared" si="41"/>
        <v/>
      </c>
    </row>
    <row r="199" spans="1:21" x14ac:dyDescent="0.2">
      <c r="A199" s="129" t="str">
        <f t="shared" si="33"/>
        <v/>
      </c>
      <c r="B199" s="69"/>
      <c r="C199" s="69"/>
      <c r="D199" s="70"/>
      <c r="E199" s="67"/>
      <c r="F199" s="70"/>
      <c r="G199" s="68"/>
      <c r="H199" s="70"/>
      <c r="I199" s="71"/>
      <c r="J199" s="65" t="str">
        <f t="shared" si="34"/>
        <v>-</v>
      </c>
      <c r="K199" s="26" t="str">
        <f t="shared" si="35"/>
        <v/>
      </c>
      <c r="L199" s="26" t="str">
        <f t="shared" si="32"/>
        <v/>
      </c>
      <c r="M199" s="26" t="str">
        <f t="shared" si="36"/>
        <v/>
      </c>
      <c r="N199" s="26" t="str">
        <f t="shared" si="37"/>
        <v/>
      </c>
      <c r="O199" s="26" t="str">
        <f t="shared" si="38"/>
        <v/>
      </c>
      <c r="P199" s="26" t="str">
        <f t="shared" si="39"/>
        <v/>
      </c>
      <c r="Q199" s="26" t="str">
        <f t="shared" si="40"/>
        <v/>
      </c>
      <c r="R199" s="64" t="str">
        <f>IF(OR(ISBLANK(Lieferung!$B$15),N199&lt;&gt;TRUE),"",IF(AND((Lieferung!$B$15-YEAR(G199))&gt;=20,(Lieferung!$B$15-YEAR(G199))&lt;=67),TRUE,FALSE))</f>
        <v/>
      </c>
      <c r="S199" s="64" t="str">
        <f>IF(OR(Q199&lt;&gt;TRUE,R199&lt;&gt;TRUE),"",IF((Lieferung!$B$15-YEAR(G199)-19)&gt;=I199,TRUE,FALSE))</f>
        <v/>
      </c>
      <c r="T199" s="26" t="str">
        <f>IF(ISBLANK(E199),"",IF(COUNTIF(Tätigkeit!$N$12:$N$611,J199)&gt;0,TRUE,FALSE))</f>
        <v/>
      </c>
      <c r="U199" s="72" t="str">
        <f t="shared" si="41"/>
        <v/>
      </c>
    </row>
    <row r="200" spans="1:21" x14ac:dyDescent="0.2">
      <c r="A200" s="129" t="str">
        <f t="shared" si="33"/>
        <v/>
      </c>
      <c r="B200" s="69"/>
      <c r="C200" s="69"/>
      <c r="D200" s="70"/>
      <c r="E200" s="67"/>
      <c r="F200" s="70"/>
      <c r="G200" s="68"/>
      <c r="H200" s="70"/>
      <c r="I200" s="71"/>
      <c r="J200" s="65" t="str">
        <f t="shared" si="34"/>
        <v>-</v>
      </c>
      <c r="K200" s="26" t="str">
        <f t="shared" si="35"/>
        <v/>
      </c>
      <c r="L200" s="26" t="str">
        <f t="shared" si="32"/>
        <v/>
      </c>
      <c r="M200" s="26" t="str">
        <f t="shared" si="36"/>
        <v/>
      </c>
      <c r="N200" s="26" t="str">
        <f t="shared" si="37"/>
        <v/>
      </c>
      <c r="O200" s="26" t="str">
        <f t="shared" si="38"/>
        <v/>
      </c>
      <c r="P200" s="26" t="str">
        <f t="shared" si="39"/>
        <v/>
      </c>
      <c r="Q200" s="26" t="str">
        <f t="shared" si="40"/>
        <v/>
      </c>
      <c r="R200" s="64" t="str">
        <f>IF(OR(ISBLANK(Lieferung!$B$15),N200&lt;&gt;TRUE),"",IF(AND((Lieferung!$B$15-YEAR(G200))&gt;=20,(Lieferung!$B$15-YEAR(G200))&lt;=67),TRUE,FALSE))</f>
        <v/>
      </c>
      <c r="S200" s="64" t="str">
        <f>IF(OR(Q200&lt;&gt;TRUE,R200&lt;&gt;TRUE),"",IF((Lieferung!$B$15-YEAR(G200)-19)&gt;=I200,TRUE,FALSE))</f>
        <v/>
      </c>
      <c r="T200" s="26" t="str">
        <f>IF(ISBLANK(E200),"",IF(COUNTIF(Tätigkeit!$N$12:$N$611,J200)&gt;0,TRUE,FALSE))</f>
        <v/>
      </c>
      <c r="U200" s="72" t="str">
        <f t="shared" si="41"/>
        <v/>
      </c>
    </row>
    <row r="201" spans="1:21" x14ac:dyDescent="0.2">
      <c r="A201" s="129" t="str">
        <f t="shared" si="33"/>
        <v/>
      </c>
      <c r="B201" s="69"/>
      <c r="C201" s="69"/>
      <c r="D201" s="70"/>
      <c r="E201" s="67"/>
      <c r="F201" s="70"/>
      <c r="G201" s="68"/>
      <c r="H201" s="70"/>
      <c r="I201" s="71"/>
      <c r="J201" s="65" t="str">
        <f t="shared" si="34"/>
        <v>-</v>
      </c>
      <c r="K201" s="26" t="str">
        <f t="shared" si="35"/>
        <v/>
      </c>
      <c r="L201" s="26" t="str">
        <f t="shared" si="32"/>
        <v/>
      </c>
      <c r="M201" s="26" t="str">
        <f t="shared" si="36"/>
        <v/>
      </c>
      <c r="N201" s="26" t="str">
        <f t="shared" si="37"/>
        <v/>
      </c>
      <c r="O201" s="26" t="str">
        <f t="shared" si="38"/>
        <v/>
      </c>
      <c r="P201" s="26" t="str">
        <f t="shared" si="39"/>
        <v/>
      </c>
      <c r="Q201" s="26" t="str">
        <f t="shared" si="40"/>
        <v/>
      </c>
      <c r="R201" s="64" t="str">
        <f>IF(OR(ISBLANK(Lieferung!$B$15),N201&lt;&gt;TRUE),"",IF(AND((Lieferung!$B$15-YEAR(G201))&gt;=20,(Lieferung!$B$15-YEAR(G201))&lt;=67),TRUE,FALSE))</f>
        <v/>
      </c>
      <c r="S201" s="64" t="str">
        <f>IF(OR(Q201&lt;&gt;TRUE,R201&lt;&gt;TRUE),"",IF((Lieferung!$B$15-YEAR(G201)-19)&gt;=I201,TRUE,FALSE))</f>
        <v/>
      </c>
      <c r="T201" s="26" t="str">
        <f>IF(ISBLANK(E201),"",IF(COUNTIF(Tätigkeit!$N$12:$N$611,J201)&gt;0,TRUE,FALSE))</f>
        <v/>
      </c>
      <c r="U201" s="72" t="str">
        <f t="shared" si="41"/>
        <v/>
      </c>
    </row>
    <row r="202" spans="1:21" x14ac:dyDescent="0.2">
      <c r="A202" s="129" t="str">
        <f t="shared" si="33"/>
        <v/>
      </c>
      <c r="B202" s="69"/>
      <c r="C202" s="69"/>
      <c r="D202" s="70"/>
      <c r="E202" s="67"/>
      <c r="F202" s="70"/>
      <c r="G202" s="68"/>
      <c r="H202" s="70"/>
      <c r="I202" s="71"/>
      <c r="J202" s="65" t="str">
        <f t="shared" si="34"/>
        <v>-</v>
      </c>
      <c r="K202" s="26" t="str">
        <f t="shared" si="35"/>
        <v/>
      </c>
      <c r="L202" s="26" t="str">
        <f t="shared" si="32"/>
        <v/>
      </c>
      <c r="M202" s="26" t="str">
        <f t="shared" si="36"/>
        <v/>
      </c>
      <c r="N202" s="26" t="str">
        <f t="shared" si="37"/>
        <v/>
      </c>
      <c r="O202" s="26" t="str">
        <f t="shared" si="38"/>
        <v/>
      </c>
      <c r="P202" s="26" t="str">
        <f t="shared" si="39"/>
        <v/>
      </c>
      <c r="Q202" s="26" t="str">
        <f t="shared" si="40"/>
        <v/>
      </c>
      <c r="R202" s="64" t="str">
        <f>IF(OR(ISBLANK(Lieferung!$B$15),N202&lt;&gt;TRUE),"",IF(AND((Lieferung!$B$15-YEAR(G202))&gt;=20,(Lieferung!$B$15-YEAR(G202))&lt;=67),TRUE,FALSE))</f>
        <v/>
      </c>
      <c r="S202" s="64" t="str">
        <f>IF(OR(Q202&lt;&gt;TRUE,R202&lt;&gt;TRUE),"",IF((Lieferung!$B$15-YEAR(G202)-19)&gt;=I202,TRUE,FALSE))</f>
        <v/>
      </c>
      <c r="T202" s="26" t="str">
        <f>IF(ISBLANK(E202),"",IF(COUNTIF(Tätigkeit!$N$12:$N$611,J202)&gt;0,TRUE,FALSE))</f>
        <v/>
      </c>
      <c r="U202" s="72" t="str">
        <f t="shared" si="41"/>
        <v/>
      </c>
    </row>
    <row r="203" spans="1:21" x14ac:dyDescent="0.2">
      <c r="A203" s="129" t="str">
        <f t="shared" si="33"/>
        <v/>
      </c>
      <c r="B203" s="69"/>
      <c r="C203" s="69"/>
      <c r="D203" s="70"/>
      <c r="E203" s="67"/>
      <c r="F203" s="70"/>
      <c r="G203" s="68"/>
      <c r="H203" s="70"/>
      <c r="I203" s="71"/>
      <c r="J203" s="65" t="str">
        <f t="shared" si="34"/>
        <v>-</v>
      </c>
      <c r="K203" s="26" t="str">
        <f t="shared" si="35"/>
        <v/>
      </c>
      <c r="L203" s="26" t="str">
        <f t="shared" si="32"/>
        <v/>
      </c>
      <c r="M203" s="26" t="str">
        <f t="shared" si="36"/>
        <v/>
      </c>
      <c r="N203" s="26" t="str">
        <f t="shared" si="37"/>
        <v/>
      </c>
      <c r="O203" s="26" t="str">
        <f t="shared" si="38"/>
        <v/>
      </c>
      <c r="P203" s="26" t="str">
        <f t="shared" si="39"/>
        <v/>
      </c>
      <c r="Q203" s="26" t="str">
        <f t="shared" si="40"/>
        <v/>
      </c>
      <c r="R203" s="64" t="str">
        <f>IF(OR(ISBLANK(Lieferung!$B$15),N203&lt;&gt;TRUE),"",IF(AND((Lieferung!$B$15-YEAR(G203))&gt;=20,(Lieferung!$B$15-YEAR(G203))&lt;=67),TRUE,FALSE))</f>
        <v/>
      </c>
      <c r="S203" s="64" t="str">
        <f>IF(OR(Q203&lt;&gt;TRUE,R203&lt;&gt;TRUE),"",IF((Lieferung!$B$15-YEAR(G203)-19)&gt;=I203,TRUE,FALSE))</f>
        <v/>
      </c>
      <c r="T203" s="26" t="str">
        <f>IF(ISBLANK(E203),"",IF(COUNTIF(Tätigkeit!$N$12:$N$611,J203)&gt;0,TRUE,FALSE))</f>
        <v/>
      </c>
      <c r="U203" s="72" t="str">
        <f t="shared" si="41"/>
        <v/>
      </c>
    </row>
    <row r="204" spans="1:21" x14ac:dyDescent="0.2">
      <c r="A204" s="129" t="str">
        <f t="shared" si="33"/>
        <v/>
      </c>
      <c r="B204" s="69"/>
      <c r="C204" s="69"/>
      <c r="D204" s="70"/>
      <c r="E204" s="67"/>
      <c r="F204" s="70"/>
      <c r="G204" s="68"/>
      <c r="H204" s="70"/>
      <c r="I204" s="71"/>
      <c r="J204" s="65" t="str">
        <f t="shared" si="34"/>
        <v>-</v>
      </c>
      <c r="K204" s="26" t="str">
        <f t="shared" si="35"/>
        <v/>
      </c>
      <c r="L204" s="26" t="str">
        <f t="shared" si="32"/>
        <v/>
      </c>
      <c r="M204" s="26" t="str">
        <f t="shared" si="36"/>
        <v/>
      </c>
      <c r="N204" s="26" t="str">
        <f t="shared" si="37"/>
        <v/>
      </c>
      <c r="O204" s="26" t="str">
        <f t="shared" si="38"/>
        <v/>
      </c>
      <c r="P204" s="26" t="str">
        <f t="shared" si="39"/>
        <v/>
      </c>
      <c r="Q204" s="26" t="str">
        <f t="shared" si="40"/>
        <v/>
      </c>
      <c r="R204" s="64" t="str">
        <f>IF(OR(ISBLANK(Lieferung!$B$15),N204&lt;&gt;TRUE),"",IF(AND((Lieferung!$B$15-YEAR(G204))&gt;=20,(Lieferung!$B$15-YEAR(G204))&lt;=67),TRUE,FALSE))</f>
        <v/>
      </c>
      <c r="S204" s="64" t="str">
        <f>IF(OR(Q204&lt;&gt;TRUE,R204&lt;&gt;TRUE),"",IF((Lieferung!$B$15-YEAR(G204)-19)&gt;=I204,TRUE,FALSE))</f>
        <v/>
      </c>
      <c r="T204" s="26" t="str">
        <f>IF(ISBLANK(E204),"",IF(COUNTIF(Tätigkeit!$N$12:$N$611,J204)&gt;0,TRUE,FALSE))</f>
        <v/>
      </c>
      <c r="U204" s="72" t="str">
        <f t="shared" si="41"/>
        <v/>
      </c>
    </row>
    <row r="205" spans="1:21" x14ac:dyDescent="0.2">
      <c r="A205" s="129" t="str">
        <f t="shared" si="33"/>
        <v/>
      </c>
      <c r="B205" s="69"/>
      <c r="C205" s="69"/>
      <c r="D205" s="70"/>
      <c r="E205" s="67"/>
      <c r="F205" s="70"/>
      <c r="G205" s="68"/>
      <c r="H205" s="70"/>
      <c r="I205" s="71"/>
      <c r="J205" s="65" t="str">
        <f t="shared" si="34"/>
        <v>-</v>
      </c>
      <c r="K205" s="26" t="str">
        <f t="shared" si="35"/>
        <v/>
      </c>
      <c r="L205" s="26" t="str">
        <f t="shared" ref="L205:L268" si="42">IF(OR(ISBLANK(E205)),"",NOT(COUNTIF($E$12:$E$411,$E205)&gt;1))</f>
        <v/>
      </c>
      <c r="M205" s="26" t="str">
        <f t="shared" si="36"/>
        <v/>
      </c>
      <c r="N205" s="26" t="str">
        <f t="shared" si="37"/>
        <v/>
      </c>
      <c r="O205" s="26" t="str">
        <f t="shared" si="38"/>
        <v/>
      </c>
      <c r="P205" s="26" t="str">
        <f t="shared" si="39"/>
        <v/>
      </c>
      <c r="Q205" s="26" t="str">
        <f t="shared" si="40"/>
        <v/>
      </c>
      <c r="R205" s="64" t="str">
        <f>IF(OR(ISBLANK(Lieferung!$B$15),N205&lt;&gt;TRUE),"",IF(AND((Lieferung!$B$15-YEAR(G205))&gt;=20,(Lieferung!$B$15-YEAR(G205))&lt;=67),TRUE,FALSE))</f>
        <v/>
      </c>
      <c r="S205" s="64" t="str">
        <f>IF(OR(Q205&lt;&gt;TRUE,R205&lt;&gt;TRUE),"",IF((Lieferung!$B$15-YEAR(G205)-19)&gt;=I205,TRUE,FALSE))</f>
        <v/>
      </c>
      <c r="T205" s="26" t="str">
        <f>IF(ISBLANK(E205),"",IF(COUNTIF(Tätigkeit!$N$12:$N$611,J205)&gt;0,TRUE,FALSE))</f>
        <v/>
      </c>
      <c r="U205" s="72" t="str">
        <f t="shared" si="41"/>
        <v/>
      </c>
    </row>
    <row r="206" spans="1:21" x14ac:dyDescent="0.2">
      <c r="A206" s="129" t="str">
        <f t="shared" si="33"/>
        <v/>
      </c>
      <c r="B206" s="69"/>
      <c r="C206" s="69"/>
      <c r="D206" s="70"/>
      <c r="E206" s="67"/>
      <c r="F206" s="70"/>
      <c r="G206" s="68"/>
      <c r="H206" s="70"/>
      <c r="I206" s="71"/>
      <c r="J206" s="65" t="str">
        <f t="shared" si="34"/>
        <v>-</v>
      </c>
      <c r="K206" s="26" t="str">
        <f t="shared" si="35"/>
        <v/>
      </c>
      <c r="L206" s="26" t="str">
        <f t="shared" si="42"/>
        <v/>
      </c>
      <c r="M206" s="26" t="str">
        <f t="shared" si="36"/>
        <v/>
      </c>
      <c r="N206" s="26" t="str">
        <f t="shared" si="37"/>
        <v/>
      </c>
      <c r="O206" s="26" t="str">
        <f t="shared" si="38"/>
        <v/>
      </c>
      <c r="P206" s="26" t="str">
        <f t="shared" si="39"/>
        <v/>
      </c>
      <c r="Q206" s="26" t="str">
        <f t="shared" si="40"/>
        <v/>
      </c>
      <c r="R206" s="64" t="str">
        <f>IF(OR(ISBLANK(Lieferung!$B$15),N206&lt;&gt;TRUE),"",IF(AND((Lieferung!$B$15-YEAR(G206))&gt;=20,(Lieferung!$B$15-YEAR(G206))&lt;=67),TRUE,FALSE))</f>
        <v/>
      </c>
      <c r="S206" s="64" t="str">
        <f>IF(OR(Q206&lt;&gt;TRUE,R206&lt;&gt;TRUE),"",IF((Lieferung!$B$15-YEAR(G206)-19)&gt;=I206,TRUE,FALSE))</f>
        <v/>
      </c>
      <c r="T206" s="26" t="str">
        <f>IF(ISBLANK(E206),"",IF(COUNTIF(Tätigkeit!$N$12:$N$611,J206)&gt;0,TRUE,FALSE))</f>
        <v/>
      </c>
      <c r="U206" s="72" t="str">
        <f t="shared" si="41"/>
        <v/>
      </c>
    </row>
    <row r="207" spans="1:21" x14ac:dyDescent="0.2">
      <c r="A207" s="129" t="str">
        <f t="shared" si="33"/>
        <v/>
      </c>
      <c r="B207" s="69"/>
      <c r="C207" s="69"/>
      <c r="D207" s="70"/>
      <c r="E207" s="67"/>
      <c r="F207" s="70"/>
      <c r="G207" s="68"/>
      <c r="H207" s="70"/>
      <c r="I207" s="71"/>
      <c r="J207" s="65" t="str">
        <f t="shared" si="34"/>
        <v>-</v>
      </c>
      <c r="K207" s="26" t="str">
        <f t="shared" si="35"/>
        <v/>
      </c>
      <c r="L207" s="26" t="str">
        <f t="shared" si="42"/>
        <v/>
      </c>
      <c r="M207" s="26" t="str">
        <f t="shared" si="36"/>
        <v/>
      </c>
      <c r="N207" s="26" t="str">
        <f t="shared" si="37"/>
        <v/>
      </c>
      <c r="O207" s="26" t="str">
        <f t="shared" si="38"/>
        <v/>
      </c>
      <c r="P207" s="26" t="str">
        <f t="shared" si="39"/>
        <v/>
      </c>
      <c r="Q207" s="26" t="str">
        <f t="shared" si="40"/>
        <v/>
      </c>
      <c r="R207" s="64" t="str">
        <f>IF(OR(ISBLANK(Lieferung!$B$15),N207&lt;&gt;TRUE),"",IF(AND((Lieferung!$B$15-YEAR(G207))&gt;=20,(Lieferung!$B$15-YEAR(G207))&lt;=67),TRUE,FALSE))</f>
        <v/>
      </c>
      <c r="S207" s="64" t="str">
        <f>IF(OR(Q207&lt;&gt;TRUE,R207&lt;&gt;TRUE),"",IF((Lieferung!$B$15-YEAR(G207)-19)&gt;=I207,TRUE,FALSE))</f>
        <v/>
      </c>
      <c r="T207" s="26" t="str">
        <f>IF(ISBLANK(E207),"",IF(COUNTIF(Tätigkeit!$N$12:$N$611,J207)&gt;0,TRUE,FALSE))</f>
        <v/>
      </c>
      <c r="U207" s="72" t="str">
        <f t="shared" si="41"/>
        <v/>
      </c>
    </row>
    <row r="208" spans="1:21" x14ac:dyDescent="0.2">
      <c r="A208" s="129" t="str">
        <f t="shared" si="33"/>
        <v/>
      </c>
      <c r="B208" s="69"/>
      <c r="C208" s="69"/>
      <c r="D208" s="70"/>
      <c r="E208" s="67"/>
      <c r="F208" s="70"/>
      <c r="G208" s="68"/>
      <c r="H208" s="70"/>
      <c r="I208" s="71"/>
      <c r="J208" s="65" t="str">
        <f t="shared" si="34"/>
        <v>-</v>
      </c>
      <c r="K208" s="26" t="str">
        <f t="shared" si="35"/>
        <v/>
      </c>
      <c r="L208" s="26" t="str">
        <f t="shared" si="42"/>
        <v/>
      </c>
      <c r="M208" s="26" t="str">
        <f t="shared" si="36"/>
        <v/>
      </c>
      <c r="N208" s="26" t="str">
        <f t="shared" si="37"/>
        <v/>
      </c>
      <c r="O208" s="26" t="str">
        <f t="shared" si="38"/>
        <v/>
      </c>
      <c r="P208" s="26" t="str">
        <f t="shared" si="39"/>
        <v/>
      </c>
      <c r="Q208" s="26" t="str">
        <f t="shared" si="40"/>
        <v/>
      </c>
      <c r="R208" s="64" t="str">
        <f>IF(OR(ISBLANK(Lieferung!$B$15),N208&lt;&gt;TRUE),"",IF(AND((Lieferung!$B$15-YEAR(G208))&gt;=20,(Lieferung!$B$15-YEAR(G208))&lt;=67),TRUE,FALSE))</f>
        <v/>
      </c>
      <c r="S208" s="64" t="str">
        <f>IF(OR(Q208&lt;&gt;TRUE,R208&lt;&gt;TRUE),"",IF((Lieferung!$B$15-YEAR(G208)-19)&gt;=I208,TRUE,FALSE))</f>
        <v/>
      </c>
      <c r="T208" s="26" t="str">
        <f>IF(ISBLANK(E208),"",IF(COUNTIF(Tätigkeit!$N$12:$N$611,J208)&gt;0,TRUE,FALSE))</f>
        <v/>
      </c>
      <c r="U208" s="72" t="str">
        <f t="shared" si="41"/>
        <v/>
      </c>
    </row>
    <row r="209" spans="1:21" x14ac:dyDescent="0.2">
      <c r="A209" s="129" t="str">
        <f t="shared" si="33"/>
        <v/>
      </c>
      <c r="B209" s="69"/>
      <c r="C209" s="69"/>
      <c r="D209" s="70"/>
      <c r="E209" s="67"/>
      <c r="F209" s="70"/>
      <c r="G209" s="68"/>
      <c r="H209" s="70"/>
      <c r="I209" s="71"/>
      <c r="J209" s="65" t="str">
        <f t="shared" si="34"/>
        <v>-</v>
      </c>
      <c r="K209" s="26" t="str">
        <f t="shared" si="35"/>
        <v/>
      </c>
      <c r="L209" s="26" t="str">
        <f t="shared" si="42"/>
        <v/>
      </c>
      <c r="M209" s="26" t="str">
        <f t="shared" si="36"/>
        <v/>
      </c>
      <c r="N209" s="26" t="str">
        <f t="shared" si="37"/>
        <v/>
      </c>
      <c r="O209" s="26" t="str">
        <f t="shared" si="38"/>
        <v/>
      </c>
      <c r="P209" s="26" t="str">
        <f t="shared" si="39"/>
        <v/>
      </c>
      <c r="Q209" s="26" t="str">
        <f t="shared" si="40"/>
        <v/>
      </c>
      <c r="R209" s="64" t="str">
        <f>IF(OR(ISBLANK(Lieferung!$B$15),N209&lt;&gt;TRUE),"",IF(AND((Lieferung!$B$15-YEAR(G209))&gt;=20,(Lieferung!$B$15-YEAR(G209))&lt;=67),TRUE,FALSE))</f>
        <v/>
      </c>
      <c r="S209" s="64" t="str">
        <f>IF(OR(Q209&lt;&gt;TRUE,R209&lt;&gt;TRUE),"",IF((Lieferung!$B$15-YEAR(G209)-19)&gt;=I209,TRUE,FALSE))</f>
        <v/>
      </c>
      <c r="T209" s="26" t="str">
        <f>IF(ISBLANK(E209),"",IF(COUNTIF(Tätigkeit!$N$12:$N$611,J209)&gt;0,TRUE,FALSE))</f>
        <v/>
      </c>
      <c r="U209" s="72" t="str">
        <f t="shared" si="41"/>
        <v/>
      </c>
    </row>
    <row r="210" spans="1:21" x14ac:dyDescent="0.2">
      <c r="A210" s="129" t="str">
        <f t="shared" si="33"/>
        <v/>
      </c>
      <c r="B210" s="69"/>
      <c r="C210" s="69"/>
      <c r="D210" s="70"/>
      <c r="E210" s="67"/>
      <c r="F210" s="70"/>
      <c r="G210" s="68"/>
      <c r="H210" s="70"/>
      <c r="I210" s="71"/>
      <c r="J210" s="65" t="str">
        <f t="shared" si="34"/>
        <v>-</v>
      </c>
      <c r="K210" s="26" t="str">
        <f t="shared" si="35"/>
        <v/>
      </c>
      <c r="L210" s="26" t="str">
        <f t="shared" si="42"/>
        <v/>
      </c>
      <c r="M210" s="26" t="str">
        <f t="shared" si="36"/>
        <v/>
      </c>
      <c r="N210" s="26" t="str">
        <f t="shared" si="37"/>
        <v/>
      </c>
      <c r="O210" s="26" t="str">
        <f t="shared" si="38"/>
        <v/>
      </c>
      <c r="P210" s="26" t="str">
        <f t="shared" si="39"/>
        <v/>
      </c>
      <c r="Q210" s="26" t="str">
        <f t="shared" si="40"/>
        <v/>
      </c>
      <c r="R210" s="64" t="str">
        <f>IF(OR(ISBLANK(Lieferung!$B$15),N210&lt;&gt;TRUE),"",IF(AND((Lieferung!$B$15-YEAR(G210))&gt;=20,(Lieferung!$B$15-YEAR(G210))&lt;=67),TRUE,FALSE))</f>
        <v/>
      </c>
      <c r="S210" s="64" t="str">
        <f>IF(OR(Q210&lt;&gt;TRUE,R210&lt;&gt;TRUE),"",IF((Lieferung!$B$15-YEAR(G210)-19)&gt;=I210,TRUE,FALSE))</f>
        <v/>
      </c>
      <c r="T210" s="26" t="str">
        <f>IF(ISBLANK(E210),"",IF(COUNTIF(Tätigkeit!$N$12:$N$611,J210)&gt;0,TRUE,FALSE))</f>
        <v/>
      </c>
      <c r="U210" s="72" t="str">
        <f t="shared" si="41"/>
        <v/>
      </c>
    </row>
    <row r="211" spans="1:21" x14ac:dyDescent="0.2">
      <c r="A211" s="129" t="str">
        <f t="shared" si="33"/>
        <v/>
      </c>
      <c r="B211" s="69"/>
      <c r="C211" s="69"/>
      <c r="D211" s="70"/>
      <c r="E211" s="67"/>
      <c r="F211" s="70"/>
      <c r="G211" s="68"/>
      <c r="H211" s="70"/>
      <c r="I211" s="71"/>
      <c r="J211" s="65" t="str">
        <f t="shared" si="34"/>
        <v>-</v>
      </c>
      <c r="K211" s="26" t="str">
        <f t="shared" si="35"/>
        <v/>
      </c>
      <c r="L211" s="26" t="str">
        <f t="shared" si="42"/>
        <v/>
      </c>
      <c r="M211" s="26" t="str">
        <f t="shared" si="36"/>
        <v/>
      </c>
      <c r="N211" s="26" t="str">
        <f t="shared" si="37"/>
        <v/>
      </c>
      <c r="O211" s="26" t="str">
        <f t="shared" si="38"/>
        <v/>
      </c>
      <c r="P211" s="26" t="str">
        <f t="shared" si="39"/>
        <v/>
      </c>
      <c r="Q211" s="26" t="str">
        <f t="shared" si="40"/>
        <v/>
      </c>
      <c r="R211" s="64" t="str">
        <f>IF(OR(ISBLANK(Lieferung!$B$15),N211&lt;&gt;TRUE),"",IF(AND((Lieferung!$B$15-YEAR(G211))&gt;=20,(Lieferung!$B$15-YEAR(G211))&lt;=67),TRUE,FALSE))</f>
        <v/>
      </c>
      <c r="S211" s="64" t="str">
        <f>IF(OR(Q211&lt;&gt;TRUE,R211&lt;&gt;TRUE),"",IF((Lieferung!$B$15-YEAR(G211)-19)&gt;=I211,TRUE,FALSE))</f>
        <v/>
      </c>
      <c r="T211" s="26" t="str">
        <f>IF(ISBLANK(E211),"",IF(COUNTIF(Tätigkeit!$N$12:$N$611,J211)&gt;0,TRUE,FALSE))</f>
        <v/>
      </c>
      <c r="U211" s="72" t="str">
        <f t="shared" si="41"/>
        <v/>
      </c>
    </row>
    <row r="212" spans="1:21" x14ac:dyDescent="0.2">
      <c r="A212" s="129" t="str">
        <f t="shared" si="33"/>
        <v/>
      </c>
      <c r="B212" s="69"/>
      <c r="C212" s="69"/>
      <c r="D212" s="70"/>
      <c r="E212" s="67"/>
      <c r="F212" s="70"/>
      <c r="G212" s="68"/>
      <c r="H212" s="70"/>
      <c r="I212" s="71"/>
      <c r="J212" s="65" t="str">
        <f t="shared" si="34"/>
        <v>-</v>
      </c>
      <c r="K212" s="26" t="str">
        <f t="shared" si="35"/>
        <v/>
      </c>
      <c r="L212" s="26" t="str">
        <f t="shared" si="42"/>
        <v/>
      </c>
      <c r="M212" s="26" t="str">
        <f t="shared" si="36"/>
        <v/>
      </c>
      <c r="N212" s="26" t="str">
        <f t="shared" si="37"/>
        <v/>
      </c>
      <c r="O212" s="26" t="str">
        <f t="shared" si="38"/>
        <v/>
      </c>
      <c r="P212" s="26" t="str">
        <f t="shared" si="39"/>
        <v/>
      </c>
      <c r="Q212" s="26" t="str">
        <f t="shared" si="40"/>
        <v/>
      </c>
      <c r="R212" s="64" t="str">
        <f>IF(OR(ISBLANK(Lieferung!$B$15),N212&lt;&gt;TRUE),"",IF(AND((Lieferung!$B$15-YEAR(G212))&gt;=20,(Lieferung!$B$15-YEAR(G212))&lt;=67),TRUE,FALSE))</f>
        <v/>
      </c>
      <c r="S212" s="64" t="str">
        <f>IF(OR(Q212&lt;&gt;TRUE,R212&lt;&gt;TRUE),"",IF((Lieferung!$B$15-YEAR(G212)-19)&gt;=I212,TRUE,FALSE))</f>
        <v/>
      </c>
      <c r="T212" s="26" t="str">
        <f>IF(ISBLANK(E212),"",IF(COUNTIF(Tätigkeit!$N$12:$N$611,J212)&gt;0,TRUE,FALSE))</f>
        <v/>
      </c>
      <c r="U212" s="72" t="str">
        <f t="shared" si="41"/>
        <v/>
      </c>
    </row>
    <row r="213" spans="1:21" x14ac:dyDescent="0.2">
      <c r="A213" s="129" t="str">
        <f t="shared" si="33"/>
        <v/>
      </c>
      <c r="B213" s="69"/>
      <c r="C213" s="69"/>
      <c r="D213" s="70"/>
      <c r="E213" s="67"/>
      <c r="F213" s="70"/>
      <c r="G213" s="68"/>
      <c r="H213" s="70"/>
      <c r="I213" s="71"/>
      <c r="J213" s="65" t="str">
        <f t="shared" si="34"/>
        <v>-</v>
      </c>
      <c r="K213" s="26" t="str">
        <f t="shared" si="35"/>
        <v/>
      </c>
      <c r="L213" s="26" t="str">
        <f t="shared" si="42"/>
        <v/>
      </c>
      <c r="M213" s="26" t="str">
        <f t="shared" si="36"/>
        <v/>
      </c>
      <c r="N213" s="26" t="str">
        <f t="shared" si="37"/>
        <v/>
      </c>
      <c r="O213" s="26" t="str">
        <f t="shared" si="38"/>
        <v/>
      </c>
      <c r="P213" s="26" t="str">
        <f t="shared" si="39"/>
        <v/>
      </c>
      <c r="Q213" s="26" t="str">
        <f t="shared" si="40"/>
        <v/>
      </c>
      <c r="R213" s="64" t="str">
        <f>IF(OR(ISBLANK(Lieferung!$B$15),N213&lt;&gt;TRUE),"",IF(AND((Lieferung!$B$15-YEAR(G213))&gt;=20,(Lieferung!$B$15-YEAR(G213))&lt;=67),TRUE,FALSE))</f>
        <v/>
      </c>
      <c r="S213" s="64" t="str">
        <f>IF(OR(Q213&lt;&gt;TRUE,R213&lt;&gt;TRUE),"",IF((Lieferung!$B$15-YEAR(G213)-19)&gt;=I213,TRUE,FALSE))</f>
        <v/>
      </c>
      <c r="T213" s="26" t="str">
        <f>IF(ISBLANK(E213),"",IF(COUNTIF(Tätigkeit!$N$12:$N$611,J213)&gt;0,TRUE,FALSE))</f>
        <v/>
      </c>
      <c r="U213" s="72" t="str">
        <f t="shared" si="41"/>
        <v/>
      </c>
    </row>
    <row r="214" spans="1:21" x14ac:dyDescent="0.2">
      <c r="A214" s="129" t="str">
        <f t="shared" si="33"/>
        <v/>
      </c>
      <c r="B214" s="69"/>
      <c r="C214" s="69"/>
      <c r="D214" s="70"/>
      <c r="E214" s="67"/>
      <c r="F214" s="70"/>
      <c r="G214" s="68"/>
      <c r="H214" s="70"/>
      <c r="I214" s="71"/>
      <c r="J214" s="65" t="str">
        <f t="shared" si="34"/>
        <v>-</v>
      </c>
      <c r="K214" s="26" t="str">
        <f t="shared" si="35"/>
        <v/>
      </c>
      <c r="L214" s="26" t="str">
        <f t="shared" si="42"/>
        <v/>
      </c>
      <c r="M214" s="26" t="str">
        <f t="shared" si="36"/>
        <v/>
      </c>
      <c r="N214" s="26" t="str">
        <f t="shared" si="37"/>
        <v/>
      </c>
      <c r="O214" s="26" t="str">
        <f t="shared" si="38"/>
        <v/>
      </c>
      <c r="P214" s="26" t="str">
        <f t="shared" si="39"/>
        <v/>
      </c>
      <c r="Q214" s="26" t="str">
        <f t="shared" si="40"/>
        <v/>
      </c>
      <c r="R214" s="64" t="str">
        <f>IF(OR(ISBLANK(Lieferung!$B$15),N214&lt;&gt;TRUE),"",IF(AND((Lieferung!$B$15-YEAR(G214))&gt;=20,(Lieferung!$B$15-YEAR(G214))&lt;=67),TRUE,FALSE))</f>
        <v/>
      </c>
      <c r="S214" s="64" t="str">
        <f>IF(OR(Q214&lt;&gt;TRUE,R214&lt;&gt;TRUE),"",IF((Lieferung!$B$15-YEAR(G214)-19)&gt;=I214,TRUE,FALSE))</f>
        <v/>
      </c>
      <c r="T214" s="26" t="str">
        <f>IF(ISBLANK(E214),"",IF(COUNTIF(Tätigkeit!$N$12:$N$611,J214)&gt;0,TRUE,FALSE))</f>
        <v/>
      </c>
      <c r="U214" s="72" t="str">
        <f t="shared" si="41"/>
        <v/>
      </c>
    </row>
    <row r="215" spans="1:21" x14ac:dyDescent="0.2">
      <c r="A215" s="129" t="str">
        <f t="shared" si="33"/>
        <v/>
      </c>
      <c r="B215" s="69"/>
      <c r="C215" s="69"/>
      <c r="D215" s="70"/>
      <c r="E215" s="67"/>
      <c r="F215" s="70"/>
      <c r="G215" s="68"/>
      <c r="H215" s="70"/>
      <c r="I215" s="71"/>
      <c r="J215" s="65" t="str">
        <f t="shared" si="34"/>
        <v>-</v>
      </c>
      <c r="K215" s="26" t="str">
        <f t="shared" si="35"/>
        <v/>
      </c>
      <c r="L215" s="26" t="str">
        <f t="shared" si="42"/>
        <v/>
      </c>
      <c r="M215" s="26" t="str">
        <f t="shared" si="36"/>
        <v/>
      </c>
      <c r="N215" s="26" t="str">
        <f t="shared" si="37"/>
        <v/>
      </c>
      <c r="O215" s="26" t="str">
        <f t="shared" si="38"/>
        <v/>
      </c>
      <c r="P215" s="26" t="str">
        <f t="shared" si="39"/>
        <v/>
      </c>
      <c r="Q215" s="26" t="str">
        <f t="shared" si="40"/>
        <v/>
      </c>
      <c r="R215" s="64" t="str">
        <f>IF(OR(ISBLANK(Lieferung!$B$15),N215&lt;&gt;TRUE),"",IF(AND((Lieferung!$B$15-YEAR(G215))&gt;=20,(Lieferung!$B$15-YEAR(G215))&lt;=67),TRUE,FALSE))</f>
        <v/>
      </c>
      <c r="S215" s="64" t="str">
        <f>IF(OR(Q215&lt;&gt;TRUE,R215&lt;&gt;TRUE),"",IF((Lieferung!$B$15-YEAR(G215)-19)&gt;=I215,TRUE,FALSE))</f>
        <v/>
      </c>
      <c r="T215" s="26" t="str">
        <f>IF(ISBLANK(E215),"",IF(COUNTIF(Tätigkeit!$N$12:$N$611,J215)&gt;0,TRUE,FALSE))</f>
        <v/>
      </c>
      <c r="U215" s="72" t="str">
        <f t="shared" si="41"/>
        <v/>
      </c>
    </row>
    <row r="216" spans="1:21" x14ac:dyDescent="0.2">
      <c r="A216" s="129" t="str">
        <f t="shared" si="33"/>
        <v/>
      </c>
      <c r="B216" s="69"/>
      <c r="C216" s="69"/>
      <c r="D216" s="70"/>
      <c r="E216" s="67"/>
      <c r="F216" s="70"/>
      <c r="G216" s="68"/>
      <c r="H216" s="70"/>
      <c r="I216" s="71"/>
      <c r="J216" s="65" t="str">
        <f t="shared" si="34"/>
        <v>-</v>
      </c>
      <c r="K216" s="26" t="str">
        <f t="shared" si="35"/>
        <v/>
      </c>
      <c r="L216" s="26" t="str">
        <f t="shared" si="42"/>
        <v/>
      </c>
      <c r="M216" s="26" t="str">
        <f t="shared" si="36"/>
        <v/>
      </c>
      <c r="N216" s="26" t="str">
        <f t="shared" si="37"/>
        <v/>
      </c>
      <c r="O216" s="26" t="str">
        <f t="shared" si="38"/>
        <v/>
      </c>
      <c r="P216" s="26" t="str">
        <f t="shared" si="39"/>
        <v/>
      </c>
      <c r="Q216" s="26" t="str">
        <f t="shared" si="40"/>
        <v/>
      </c>
      <c r="R216" s="64" t="str">
        <f>IF(OR(ISBLANK(Lieferung!$B$15),N216&lt;&gt;TRUE),"",IF(AND((Lieferung!$B$15-YEAR(G216))&gt;=20,(Lieferung!$B$15-YEAR(G216))&lt;=67),TRUE,FALSE))</f>
        <v/>
      </c>
      <c r="S216" s="64" t="str">
        <f>IF(OR(Q216&lt;&gt;TRUE,R216&lt;&gt;TRUE),"",IF((Lieferung!$B$15-YEAR(G216)-19)&gt;=I216,TRUE,FALSE))</f>
        <v/>
      </c>
      <c r="T216" s="26" t="str">
        <f>IF(ISBLANK(E216),"",IF(COUNTIF(Tätigkeit!$N$12:$N$611,J216)&gt;0,TRUE,FALSE))</f>
        <v/>
      </c>
      <c r="U216" s="72" t="str">
        <f t="shared" si="41"/>
        <v/>
      </c>
    </row>
    <row r="217" spans="1:21" x14ac:dyDescent="0.2">
      <c r="A217" s="129" t="str">
        <f t="shared" si="33"/>
        <v/>
      </c>
      <c r="B217" s="69"/>
      <c r="C217" s="69"/>
      <c r="D217" s="70"/>
      <c r="E217" s="67"/>
      <c r="F217" s="70"/>
      <c r="G217" s="68"/>
      <c r="H217" s="70"/>
      <c r="I217" s="71"/>
      <c r="J217" s="65" t="str">
        <f t="shared" si="34"/>
        <v>-</v>
      </c>
      <c r="K217" s="26" t="str">
        <f t="shared" si="35"/>
        <v/>
      </c>
      <c r="L217" s="26" t="str">
        <f t="shared" si="42"/>
        <v/>
      </c>
      <c r="M217" s="26" t="str">
        <f t="shared" si="36"/>
        <v/>
      </c>
      <c r="N217" s="26" t="str">
        <f t="shared" si="37"/>
        <v/>
      </c>
      <c r="O217" s="26" t="str">
        <f t="shared" si="38"/>
        <v/>
      </c>
      <c r="P217" s="26" t="str">
        <f t="shared" si="39"/>
        <v/>
      </c>
      <c r="Q217" s="26" t="str">
        <f t="shared" si="40"/>
        <v/>
      </c>
      <c r="R217" s="64" t="str">
        <f>IF(OR(ISBLANK(Lieferung!$B$15),N217&lt;&gt;TRUE),"",IF(AND((Lieferung!$B$15-YEAR(G217))&gt;=20,(Lieferung!$B$15-YEAR(G217))&lt;=67),TRUE,FALSE))</f>
        <v/>
      </c>
      <c r="S217" s="64" t="str">
        <f>IF(OR(Q217&lt;&gt;TRUE,R217&lt;&gt;TRUE),"",IF((Lieferung!$B$15-YEAR(G217)-19)&gt;=I217,TRUE,FALSE))</f>
        <v/>
      </c>
      <c r="T217" s="26" t="str">
        <f>IF(ISBLANK(E217),"",IF(COUNTIF(Tätigkeit!$N$12:$N$611,J217)&gt;0,TRUE,FALSE))</f>
        <v/>
      </c>
      <c r="U217" s="72" t="str">
        <f t="shared" si="41"/>
        <v/>
      </c>
    </row>
    <row r="218" spans="1:21" x14ac:dyDescent="0.2">
      <c r="A218" s="129" t="str">
        <f t="shared" si="33"/>
        <v/>
      </c>
      <c r="B218" s="69"/>
      <c r="C218" s="69"/>
      <c r="D218" s="70"/>
      <c r="E218" s="67"/>
      <c r="F218" s="70"/>
      <c r="G218" s="68"/>
      <c r="H218" s="70"/>
      <c r="I218" s="71"/>
      <c r="J218" s="65" t="str">
        <f t="shared" si="34"/>
        <v>-</v>
      </c>
      <c r="K218" s="26" t="str">
        <f t="shared" si="35"/>
        <v/>
      </c>
      <c r="L218" s="26" t="str">
        <f t="shared" si="42"/>
        <v/>
      </c>
      <c r="M218" s="26" t="str">
        <f t="shared" si="36"/>
        <v/>
      </c>
      <c r="N218" s="26" t="str">
        <f t="shared" si="37"/>
        <v/>
      </c>
      <c r="O218" s="26" t="str">
        <f t="shared" si="38"/>
        <v/>
      </c>
      <c r="P218" s="26" t="str">
        <f t="shared" si="39"/>
        <v/>
      </c>
      <c r="Q218" s="26" t="str">
        <f t="shared" si="40"/>
        <v/>
      </c>
      <c r="R218" s="64" t="str">
        <f>IF(OR(ISBLANK(Lieferung!$B$15),N218&lt;&gt;TRUE),"",IF(AND((Lieferung!$B$15-YEAR(G218))&gt;=20,(Lieferung!$B$15-YEAR(G218))&lt;=67),TRUE,FALSE))</f>
        <v/>
      </c>
      <c r="S218" s="64" t="str">
        <f>IF(OR(Q218&lt;&gt;TRUE,R218&lt;&gt;TRUE),"",IF((Lieferung!$B$15-YEAR(G218)-19)&gt;=I218,TRUE,FALSE))</f>
        <v/>
      </c>
      <c r="T218" s="26" t="str">
        <f>IF(ISBLANK(E218),"",IF(COUNTIF(Tätigkeit!$N$12:$N$611,J218)&gt;0,TRUE,FALSE))</f>
        <v/>
      </c>
      <c r="U218" s="72" t="str">
        <f t="shared" si="41"/>
        <v/>
      </c>
    </row>
    <row r="219" spans="1:21" x14ac:dyDescent="0.2">
      <c r="A219" s="129" t="str">
        <f t="shared" si="33"/>
        <v/>
      </c>
      <c r="B219" s="69"/>
      <c r="C219" s="69"/>
      <c r="D219" s="70"/>
      <c r="E219" s="67"/>
      <c r="F219" s="70"/>
      <c r="G219" s="68"/>
      <c r="H219" s="70"/>
      <c r="I219" s="71"/>
      <c r="J219" s="65" t="str">
        <f t="shared" si="34"/>
        <v>-</v>
      </c>
      <c r="K219" s="26" t="str">
        <f t="shared" si="35"/>
        <v/>
      </c>
      <c r="L219" s="26" t="str">
        <f t="shared" si="42"/>
        <v/>
      </c>
      <c r="M219" s="26" t="str">
        <f t="shared" si="36"/>
        <v/>
      </c>
      <c r="N219" s="26" t="str">
        <f t="shared" si="37"/>
        <v/>
      </c>
      <c r="O219" s="26" t="str">
        <f t="shared" si="38"/>
        <v/>
      </c>
      <c r="P219" s="26" t="str">
        <f t="shared" si="39"/>
        <v/>
      </c>
      <c r="Q219" s="26" t="str">
        <f t="shared" si="40"/>
        <v/>
      </c>
      <c r="R219" s="64" t="str">
        <f>IF(OR(ISBLANK(Lieferung!$B$15),N219&lt;&gt;TRUE),"",IF(AND((Lieferung!$B$15-YEAR(G219))&gt;=20,(Lieferung!$B$15-YEAR(G219))&lt;=67),TRUE,FALSE))</f>
        <v/>
      </c>
      <c r="S219" s="64" t="str">
        <f>IF(OR(Q219&lt;&gt;TRUE,R219&lt;&gt;TRUE),"",IF((Lieferung!$B$15-YEAR(G219)-19)&gt;=I219,TRUE,FALSE))</f>
        <v/>
      </c>
      <c r="T219" s="26" t="str">
        <f>IF(ISBLANK(E219),"",IF(COUNTIF(Tätigkeit!$N$12:$N$611,J219)&gt;0,TRUE,FALSE))</f>
        <v/>
      </c>
      <c r="U219" s="72" t="str">
        <f t="shared" si="41"/>
        <v/>
      </c>
    </row>
    <row r="220" spans="1:21" x14ac:dyDescent="0.2">
      <c r="A220" s="129" t="str">
        <f t="shared" si="33"/>
        <v/>
      </c>
      <c r="B220" s="69"/>
      <c r="C220" s="69"/>
      <c r="D220" s="70"/>
      <c r="E220" s="67"/>
      <c r="F220" s="70"/>
      <c r="G220" s="68"/>
      <c r="H220" s="70"/>
      <c r="I220" s="71"/>
      <c r="J220" s="65" t="str">
        <f t="shared" si="34"/>
        <v>-</v>
      </c>
      <c r="K220" s="26" t="str">
        <f t="shared" si="35"/>
        <v/>
      </c>
      <c r="L220" s="26" t="str">
        <f t="shared" si="42"/>
        <v/>
      </c>
      <c r="M220" s="26" t="str">
        <f t="shared" si="36"/>
        <v/>
      </c>
      <c r="N220" s="26" t="str">
        <f t="shared" si="37"/>
        <v/>
      </c>
      <c r="O220" s="26" t="str">
        <f t="shared" si="38"/>
        <v/>
      </c>
      <c r="P220" s="26" t="str">
        <f t="shared" si="39"/>
        <v/>
      </c>
      <c r="Q220" s="26" t="str">
        <f t="shared" si="40"/>
        <v/>
      </c>
      <c r="R220" s="64" t="str">
        <f>IF(OR(ISBLANK(Lieferung!$B$15),N220&lt;&gt;TRUE),"",IF(AND((Lieferung!$B$15-YEAR(G220))&gt;=20,(Lieferung!$B$15-YEAR(G220))&lt;=67),TRUE,FALSE))</f>
        <v/>
      </c>
      <c r="S220" s="64" t="str">
        <f>IF(OR(Q220&lt;&gt;TRUE,R220&lt;&gt;TRUE),"",IF((Lieferung!$B$15-YEAR(G220)-19)&gt;=I220,TRUE,FALSE))</f>
        <v/>
      </c>
      <c r="T220" s="26" t="str">
        <f>IF(ISBLANK(E220),"",IF(COUNTIF(Tätigkeit!$N$12:$N$611,J220)&gt;0,TRUE,FALSE))</f>
        <v/>
      </c>
      <c r="U220" s="72" t="str">
        <f t="shared" si="41"/>
        <v/>
      </c>
    </row>
    <row r="221" spans="1:21" x14ac:dyDescent="0.2">
      <c r="A221" s="129" t="str">
        <f t="shared" si="33"/>
        <v/>
      </c>
      <c r="B221" s="69"/>
      <c r="C221" s="69"/>
      <c r="D221" s="70"/>
      <c r="E221" s="67"/>
      <c r="F221" s="70"/>
      <c r="G221" s="68"/>
      <c r="H221" s="70"/>
      <c r="I221" s="71"/>
      <c r="J221" s="65" t="str">
        <f t="shared" si="34"/>
        <v>-</v>
      </c>
      <c r="K221" s="26" t="str">
        <f t="shared" si="35"/>
        <v/>
      </c>
      <c r="L221" s="26" t="str">
        <f t="shared" si="42"/>
        <v/>
      </c>
      <c r="M221" s="26" t="str">
        <f t="shared" si="36"/>
        <v/>
      </c>
      <c r="N221" s="26" t="str">
        <f t="shared" si="37"/>
        <v/>
      </c>
      <c r="O221" s="26" t="str">
        <f t="shared" si="38"/>
        <v/>
      </c>
      <c r="P221" s="26" t="str">
        <f t="shared" si="39"/>
        <v/>
      </c>
      <c r="Q221" s="26" t="str">
        <f t="shared" si="40"/>
        <v/>
      </c>
      <c r="R221" s="64" t="str">
        <f>IF(OR(ISBLANK(Lieferung!$B$15),N221&lt;&gt;TRUE),"",IF(AND((Lieferung!$B$15-YEAR(G221))&gt;=20,(Lieferung!$B$15-YEAR(G221))&lt;=67),TRUE,FALSE))</f>
        <v/>
      </c>
      <c r="S221" s="64" t="str">
        <f>IF(OR(Q221&lt;&gt;TRUE,R221&lt;&gt;TRUE),"",IF((Lieferung!$B$15-YEAR(G221)-19)&gt;=I221,TRUE,FALSE))</f>
        <v/>
      </c>
      <c r="T221" s="26" t="str">
        <f>IF(ISBLANK(E221),"",IF(COUNTIF(Tätigkeit!$N$12:$N$611,J221)&gt;0,TRUE,FALSE))</f>
        <v/>
      </c>
      <c r="U221" s="72" t="str">
        <f t="shared" si="41"/>
        <v/>
      </c>
    </row>
    <row r="222" spans="1:21" x14ac:dyDescent="0.2">
      <c r="A222" s="129" t="str">
        <f t="shared" si="33"/>
        <v/>
      </c>
      <c r="B222" s="69"/>
      <c r="C222" s="69"/>
      <c r="D222" s="70"/>
      <c r="E222" s="67"/>
      <c r="F222" s="70"/>
      <c r="G222" s="68"/>
      <c r="H222" s="70"/>
      <c r="I222" s="71"/>
      <c r="J222" s="65" t="str">
        <f t="shared" si="34"/>
        <v>-</v>
      </c>
      <c r="K222" s="26" t="str">
        <f t="shared" si="35"/>
        <v/>
      </c>
      <c r="L222" s="26" t="str">
        <f t="shared" si="42"/>
        <v/>
      </c>
      <c r="M222" s="26" t="str">
        <f t="shared" si="36"/>
        <v/>
      </c>
      <c r="N222" s="26" t="str">
        <f t="shared" si="37"/>
        <v/>
      </c>
      <c r="O222" s="26" t="str">
        <f t="shared" si="38"/>
        <v/>
      </c>
      <c r="P222" s="26" t="str">
        <f t="shared" si="39"/>
        <v/>
      </c>
      <c r="Q222" s="26" t="str">
        <f t="shared" si="40"/>
        <v/>
      </c>
      <c r="R222" s="64" t="str">
        <f>IF(OR(ISBLANK(Lieferung!$B$15),N222&lt;&gt;TRUE),"",IF(AND((Lieferung!$B$15-YEAR(G222))&gt;=20,(Lieferung!$B$15-YEAR(G222))&lt;=67),TRUE,FALSE))</f>
        <v/>
      </c>
      <c r="S222" s="64" t="str">
        <f>IF(OR(Q222&lt;&gt;TRUE,R222&lt;&gt;TRUE),"",IF((Lieferung!$B$15-YEAR(G222)-19)&gt;=I222,TRUE,FALSE))</f>
        <v/>
      </c>
      <c r="T222" s="26" t="str">
        <f>IF(ISBLANK(E222),"",IF(COUNTIF(Tätigkeit!$N$12:$N$611,J222)&gt;0,TRUE,FALSE))</f>
        <v/>
      </c>
      <c r="U222" s="72" t="str">
        <f t="shared" si="41"/>
        <v/>
      </c>
    </row>
    <row r="223" spans="1:21" x14ac:dyDescent="0.2">
      <c r="A223" s="129" t="str">
        <f t="shared" si="33"/>
        <v/>
      </c>
      <c r="B223" s="69"/>
      <c r="C223" s="69"/>
      <c r="D223" s="70"/>
      <c r="E223" s="67"/>
      <c r="F223" s="70"/>
      <c r="G223" s="68"/>
      <c r="H223" s="70"/>
      <c r="I223" s="71"/>
      <c r="J223" s="65" t="str">
        <f t="shared" si="34"/>
        <v>-</v>
      </c>
      <c r="K223" s="26" t="str">
        <f t="shared" si="35"/>
        <v/>
      </c>
      <c r="L223" s="26" t="str">
        <f t="shared" si="42"/>
        <v/>
      </c>
      <c r="M223" s="26" t="str">
        <f t="shared" si="36"/>
        <v/>
      </c>
      <c r="N223" s="26" t="str">
        <f t="shared" si="37"/>
        <v/>
      </c>
      <c r="O223" s="26" t="str">
        <f t="shared" si="38"/>
        <v/>
      </c>
      <c r="P223" s="26" t="str">
        <f t="shared" si="39"/>
        <v/>
      </c>
      <c r="Q223" s="26" t="str">
        <f t="shared" si="40"/>
        <v/>
      </c>
      <c r="R223" s="64" t="str">
        <f>IF(OR(ISBLANK(Lieferung!$B$15),N223&lt;&gt;TRUE),"",IF(AND((Lieferung!$B$15-YEAR(G223))&gt;=20,(Lieferung!$B$15-YEAR(G223))&lt;=67),TRUE,FALSE))</f>
        <v/>
      </c>
      <c r="S223" s="64" t="str">
        <f>IF(OR(Q223&lt;&gt;TRUE,R223&lt;&gt;TRUE),"",IF((Lieferung!$B$15-YEAR(G223)-19)&gt;=I223,TRUE,FALSE))</f>
        <v/>
      </c>
      <c r="T223" s="26" t="str">
        <f>IF(ISBLANK(E223),"",IF(COUNTIF(Tätigkeit!$N$12:$N$611,J223)&gt;0,TRUE,FALSE))</f>
        <v/>
      </c>
      <c r="U223" s="72" t="str">
        <f t="shared" si="41"/>
        <v/>
      </c>
    </row>
    <row r="224" spans="1:21" x14ac:dyDescent="0.2">
      <c r="A224" s="129" t="str">
        <f t="shared" si="33"/>
        <v/>
      </c>
      <c r="B224" s="69"/>
      <c r="C224" s="69"/>
      <c r="D224" s="70"/>
      <c r="E224" s="67"/>
      <c r="F224" s="70"/>
      <c r="G224" s="68"/>
      <c r="H224" s="70"/>
      <c r="I224" s="71"/>
      <c r="J224" s="65" t="str">
        <f t="shared" si="34"/>
        <v>-</v>
      </c>
      <c r="K224" s="26" t="str">
        <f t="shared" si="35"/>
        <v/>
      </c>
      <c r="L224" s="26" t="str">
        <f t="shared" si="42"/>
        <v/>
      </c>
      <c r="M224" s="26" t="str">
        <f t="shared" si="36"/>
        <v/>
      </c>
      <c r="N224" s="26" t="str">
        <f t="shared" si="37"/>
        <v/>
      </c>
      <c r="O224" s="26" t="str">
        <f t="shared" si="38"/>
        <v/>
      </c>
      <c r="P224" s="26" t="str">
        <f t="shared" si="39"/>
        <v/>
      </c>
      <c r="Q224" s="26" t="str">
        <f t="shared" si="40"/>
        <v/>
      </c>
      <c r="R224" s="64" t="str">
        <f>IF(OR(ISBLANK(Lieferung!$B$15),N224&lt;&gt;TRUE),"",IF(AND((Lieferung!$B$15-YEAR(G224))&gt;=20,(Lieferung!$B$15-YEAR(G224))&lt;=67),TRUE,FALSE))</f>
        <v/>
      </c>
      <c r="S224" s="64" t="str">
        <f>IF(OR(Q224&lt;&gt;TRUE,R224&lt;&gt;TRUE),"",IF((Lieferung!$B$15-YEAR(G224)-19)&gt;=I224,TRUE,FALSE))</f>
        <v/>
      </c>
      <c r="T224" s="26" t="str">
        <f>IF(ISBLANK(E224),"",IF(COUNTIF(Tätigkeit!$N$12:$N$611,J224)&gt;0,TRUE,FALSE))</f>
        <v/>
      </c>
      <c r="U224" s="72" t="str">
        <f t="shared" si="41"/>
        <v/>
      </c>
    </row>
    <row r="225" spans="1:21" x14ac:dyDescent="0.2">
      <c r="A225" s="129" t="str">
        <f t="shared" si="33"/>
        <v/>
      </c>
      <c r="B225" s="69"/>
      <c r="C225" s="69"/>
      <c r="D225" s="70"/>
      <c r="E225" s="67"/>
      <c r="F225" s="70"/>
      <c r="G225" s="68"/>
      <c r="H225" s="70"/>
      <c r="I225" s="71"/>
      <c r="J225" s="65" t="str">
        <f t="shared" si="34"/>
        <v>-</v>
      </c>
      <c r="K225" s="26" t="str">
        <f t="shared" si="35"/>
        <v/>
      </c>
      <c r="L225" s="26" t="str">
        <f t="shared" si="42"/>
        <v/>
      </c>
      <c r="M225" s="26" t="str">
        <f t="shared" si="36"/>
        <v/>
      </c>
      <c r="N225" s="26" t="str">
        <f t="shared" si="37"/>
        <v/>
      </c>
      <c r="O225" s="26" t="str">
        <f t="shared" si="38"/>
        <v/>
      </c>
      <c r="P225" s="26" t="str">
        <f t="shared" si="39"/>
        <v/>
      </c>
      <c r="Q225" s="26" t="str">
        <f t="shared" si="40"/>
        <v/>
      </c>
      <c r="R225" s="64" t="str">
        <f>IF(OR(ISBLANK(Lieferung!$B$15),N225&lt;&gt;TRUE),"",IF(AND((Lieferung!$B$15-YEAR(G225))&gt;=20,(Lieferung!$B$15-YEAR(G225))&lt;=67),TRUE,FALSE))</f>
        <v/>
      </c>
      <c r="S225" s="64" t="str">
        <f>IF(OR(Q225&lt;&gt;TRUE,R225&lt;&gt;TRUE),"",IF((Lieferung!$B$15-YEAR(G225)-19)&gt;=I225,TRUE,FALSE))</f>
        <v/>
      </c>
      <c r="T225" s="26" t="str">
        <f>IF(ISBLANK(E225),"",IF(COUNTIF(Tätigkeit!$N$12:$N$611,J225)&gt;0,TRUE,FALSE))</f>
        <v/>
      </c>
      <c r="U225" s="72" t="str">
        <f t="shared" si="41"/>
        <v/>
      </c>
    </row>
    <row r="226" spans="1:21" x14ac:dyDescent="0.2">
      <c r="A226" s="129" t="str">
        <f t="shared" si="33"/>
        <v/>
      </c>
      <c r="B226" s="69"/>
      <c r="C226" s="69"/>
      <c r="D226" s="70"/>
      <c r="E226" s="67"/>
      <c r="F226" s="70"/>
      <c r="G226" s="68"/>
      <c r="H226" s="70"/>
      <c r="I226" s="71"/>
      <c r="J226" s="65" t="str">
        <f t="shared" si="34"/>
        <v>-</v>
      </c>
      <c r="K226" s="26" t="str">
        <f t="shared" si="35"/>
        <v/>
      </c>
      <c r="L226" s="26" t="str">
        <f t="shared" si="42"/>
        <v/>
      </c>
      <c r="M226" s="26" t="str">
        <f t="shared" si="36"/>
        <v/>
      </c>
      <c r="N226" s="26" t="str">
        <f t="shared" si="37"/>
        <v/>
      </c>
      <c r="O226" s="26" t="str">
        <f t="shared" si="38"/>
        <v/>
      </c>
      <c r="P226" s="26" t="str">
        <f t="shared" si="39"/>
        <v/>
      </c>
      <c r="Q226" s="26" t="str">
        <f t="shared" si="40"/>
        <v/>
      </c>
      <c r="R226" s="64" t="str">
        <f>IF(OR(ISBLANK(Lieferung!$B$15),N226&lt;&gt;TRUE),"",IF(AND((Lieferung!$B$15-YEAR(G226))&gt;=20,(Lieferung!$B$15-YEAR(G226))&lt;=67),TRUE,FALSE))</f>
        <v/>
      </c>
      <c r="S226" s="64" t="str">
        <f>IF(OR(Q226&lt;&gt;TRUE,R226&lt;&gt;TRUE),"",IF((Lieferung!$B$15-YEAR(G226)-19)&gt;=I226,TRUE,FALSE))</f>
        <v/>
      </c>
      <c r="T226" s="26" t="str">
        <f>IF(ISBLANK(E226),"",IF(COUNTIF(Tätigkeit!$N$12:$N$611,J226)&gt;0,TRUE,FALSE))</f>
        <v/>
      </c>
      <c r="U226" s="72" t="str">
        <f t="shared" si="41"/>
        <v/>
      </c>
    </row>
    <row r="227" spans="1:21" x14ac:dyDescent="0.2">
      <c r="A227" s="129" t="str">
        <f t="shared" si="33"/>
        <v/>
      </c>
      <c r="B227" s="69"/>
      <c r="C227" s="69"/>
      <c r="D227" s="70"/>
      <c r="E227" s="67"/>
      <c r="F227" s="70"/>
      <c r="G227" s="68"/>
      <c r="H227" s="70"/>
      <c r="I227" s="71"/>
      <c r="J227" s="65" t="str">
        <f t="shared" si="34"/>
        <v>-</v>
      </c>
      <c r="K227" s="26" t="str">
        <f t="shared" si="35"/>
        <v/>
      </c>
      <c r="L227" s="26" t="str">
        <f t="shared" si="42"/>
        <v/>
      </c>
      <c r="M227" s="26" t="str">
        <f t="shared" si="36"/>
        <v/>
      </c>
      <c r="N227" s="26" t="str">
        <f t="shared" si="37"/>
        <v/>
      </c>
      <c r="O227" s="26" t="str">
        <f t="shared" si="38"/>
        <v/>
      </c>
      <c r="P227" s="26" t="str">
        <f t="shared" si="39"/>
        <v/>
      </c>
      <c r="Q227" s="26" t="str">
        <f t="shared" si="40"/>
        <v/>
      </c>
      <c r="R227" s="64" t="str">
        <f>IF(OR(ISBLANK(Lieferung!$B$15),N227&lt;&gt;TRUE),"",IF(AND((Lieferung!$B$15-YEAR(G227))&gt;=20,(Lieferung!$B$15-YEAR(G227))&lt;=67),TRUE,FALSE))</f>
        <v/>
      </c>
      <c r="S227" s="64" t="str">
        <f>IF(OR(Q227&lt;&gt;TRUE,R227&lt;&gt;TRUE),"",IF((Lieferung!$B$15-YEAR(G227)-19)&gt;=I227,TRUE,FALSE))</f>
        <v/>
      </c>
      <c r="T227" s="26" t="str">
        <f>IF(ISBLANK(E227),"",IF(COUNTIF(Tätigkeit!$N$12:$N$611,J227)&gt;0,TRUE,FALSE))</f>
        <v/>
      </c>
      <c r="U227" s="72" t="str">
        <f t="shared" si="41"/>
        <v/>
      </c>
    </row>
    <row r="228" spans="1:21" x14ac:dyDescent="0.2">
      <c r="A228" s="129" t="str">
        <f t="shared" si="33"/>
        <v/>
      </c>
      <c r="B228" s="69"/>
      <c r="C228" s="69"/>
      <c r="D228" s="70"/>
      <c r="E228" s="67"/>
      <c r="F228" s="70"/>
      <c r="G228" s="68"/>
      <c r="H228" s="70"/>
      <c r="I228" s="71"/>
      <c r="J228" s="65" t="str">
        <f t="shared" si="34"/>
        <v>-</v>
      </c>
      <c r="K228" s="26" t="str">
        <f t="shared" si="35"/>
        <v/>
      </c>
      <c r="L228" s="26" t="str">
        <f t="shared" si="42"/>
        <v/>
      </c>
      <c r="M228" s="26" t="str">
        <f t="shared" si="36"/>
        <v/>
      </c>
      <c r="N228" s="26" t="str">
        <f t="shared" si="37"/>
        <v/>
      </c>
      <c r="O228" s="26" t="str">
        <f t="shared" si="38"/>
        <v/>
      </c>
      <c r="P228" s="26" t="str">
        <f t="shared" si="39"/>
        <v/>
      </c>
      <c r="Q228" s="26" t="str">
        <f t="shared" si="40"/>
        <v/>
      </c>
      <c r="R228" s="64" t="str">
        <f>IF(OR(ISBLANK(Lieferung!$B$15),N228&lt;&gt;TRUE),"",IF(AND((Lieferung!$B$15-YEAR(G228))&gt;=20,(Lieferung!$B$15-YEAR(G228))&lt;=67),TRUE,FALSE))</f>
        <v/>
      </c>
      <c r="S228" s="64" t="str">
        <f>IF(OR(Q228&lt;&gt;TRUE,R228&lt;&gt;TRUE),"",IF((Lieferung!$B$15-YEAR(G228)-19)&gt;=I228,TRUE,FALSE))</f>
        <v/>
      </c>
      <c r="T228" s="26" t="str">
        <f>IF(ISBLANK(E228),"",IF(COUNTIF(Tätigkeit!$N$12:$N$611,J228)&gt;0,TRUE,FALSE))</f>
        <v/>
      </c>
      <c r="U228" s="72" t="str">
        <f t="shared" si="41"/>
        <v/>
      </c>
    </row>
    <row r="229" spans="1:21" x14ac:dyDescent="0.2">
      <c r="A229" s="129" t="str">
        <f t="shared" si="33"/>
        <v/>
      </c>
      <c r="B229" s="69"/>
      <c r="C229" s="69"/>
      <c r="D229" s="70"/>
      <c r="E229" s="67"/>
      <c r="F229" s="70"/>
      <c r="G229" s="68"/>
      <c r="H229" s="70"/>
      <c r="I229" s="71"/>
      <c r="J229" s="65" t="str">
        <f t="shared" si="34"/>
        <v>-</v>
      </c>
      <c r="K229" s="26" t="str">
        <f t="shared" si="35"/>
        <v/>
      </c>
      <c r="L229" s="26" t="str">
        <f t="shared" si="42"/>
        <v/>
      </c>
      <c r="M229" s="26" t="str">
        <f t="shared" si="36"/>
        <v/>
      </c>
      <c r="N229" s="26" t="str">
        <f t="shared" si="37"/>
        <v/>
      </c>
      <c r="O229" s="26" t="str">
        <f t="shared" si="38"/>
        <v/>
      </c>
      <c r="P229" s="26" t="str">
        <f t="shared" si="39"/>
        <v/>
      </c>
      <c r="Q229" s="26" t="str">
        <f t="shared" si="40"/>
        <v/>
      </c>
      <c r="R229" s="64" t="str">
        <f>IF(OR(ISBLANK(Lieferung!$B$15),N229&lt;&gt;TRUE),"",IF(AND((Lieferung!$B$15-YEAR(G229))&gt;=20,(Lieferung!$B$15-YEAR(G229))&lt;=67),TRUE,FALSE))</f>
        <v/>
      </c>
      <c r="S229" s="64" t="str">
        <f>IF(OR(Q229&lt;&gt;TRUE,R229&lt;&gt;TRUE),"",IF((Lieferung!$B$15-YEAR(G229)-19)&gt;=I229,TRUE,FALSE))</f>
        <v/>
      </c>
      <c r="T229" s="26" t="str">
        <f>IF(ISBLANK(E229),"",IF(COUNTIF(Tätigkeit!$N$12:$N$611,J229)&gt;0,TRUE,FALSE))</f>
        <v/>
      </c>
      <c r="U229" s="72" t="str">
        <f t="shared" si="41"/>
        <v/>
      </c>
    </row>
    <row r="230" spans="1:21" x14ac:dyDescent="0.2">
      <c r="A230" s="129" t="str">
        <f t="shared" si="33"/>
        <v/>
      </c>
      <c r="B230" s="69"/>
      <c r="C230" s="69"/>
      <c r="D230" s="70"/>
      <c r="E230" s="67"/>
      <c r="F230" s="70"/>
      <c r="G230" s="68"/>
      <c r="H230" s="70"/>
      <c r="I230" s="71"/>
      <c r="J230" s="65" t="str">
        <f t="shared" si="34"/>
        <v>-</v>
      </c>
      <c r="K230" s="26" t="str">
        <f t="shared" si="35"/>
        <v/>
      </c>
      <c r="L230" s="26" t="str">
        <f t="shared" si="42"/>
        <v/>
      </c>
      <c r="M230" s="26" t="str">
        <f t="shared" si="36"/>
        <v/>
      </c>
      <c r="N230" s="26" t="str">
        <f t="shared" si="37"/>
        <v/>
      </c>
      <c r="O230" s="26" t="str">
        <f t="shared" si="38"/>
        <v/>
      </c>
      <c r="P230" s="26" t="str">
        <f t="shared" si="39"/>
        <v/>
      </c>
      <c r="Q230" s="26" t="str">
        <f t="shared" si="40"/>
        <v/>
      </c>
      <c r="R230" s="64" t="str">
        <f>IF(OR(ISBLANK(Lieferung!$B$15),N230&lt;&gt;TRUE),"",IF(AND((Lieferung!$B$15-YEAR(G230))&gt;=20,(Lieferung!$B$15-YEAR(G230))&lt;=67),TRUE,FALSE))</f>
        <v/>
      </c>
      <c r="S230" s="64" t="str">
        <f>IF(OR(Q230&lt;&gt;TRUE,R230&lt;&gt;TRUE),"",IF((Lieferung!$B$15-YEAR(G230)-19)&gt;=I230,TRUE,FALSE))</f>
        <v/>
      </c>
      <c r="T230" s="26" t="str">
        <f>IF(ISBLANK(E230),"",IF(COUNTIF(Tätigkeit!$N$12:$N$611,J230)&gt;0,TRUE,FALSE))</f>
        <v/>
      </c>
      <c r="U230" s="72" t="str">
        <f t="shared" si="41"/>
        <v/>
      </c>
    </row>
    <row r="231" spans="1:21" x14ac:dyDescent="0.2">
      <c r="A231" s="129" t="str">
        <f t="shared" si="33"/>
        <v/>
      </c>
      <c r="B231" s="69"/>
      <c r="C231" s="69"/>
      <c r="D231" s="70"/>
      <c r="E231" s="67"/>
      <c r="F231" s="70"/>
      <c r="G231" s="68"/>
      <c r="H231" s="70"/>
      <c r="I231" s="71"/>
      <c r="J231" s="65" t="str">
        <f t="shared" si="34"/>
        <v>-</v>
      </c>
      <c r="K231" s="26" t="str">
        <f t="shared" si="35"/>
        <v/>
      </c>
      <c r="L231" s="26" t="str">
        <f t="shared" si="42"/>
        <v/>
      </c>
      <c r="M231" s="26" t="str">
        <f t="shared" si="36"/>
        <v/>
      </c>
      <c r="N231" s="26" t="str">
        <f t="shared" si="37"/>
        <v/>
      </c>
      <c r="O231" s="26" t="str">
        <f t="shared" si="38"/>
        <v/>
      </c>
      <c r="P231" s="26" t="str">
        <f t="shared" si="39"/>
        <v/>
      </c>
      <c r="Q231" s="26" t="str">
        <f t="shared" si="40"/>
        <v/>
      </c>
      <c r="R231" s="64" t="str">
        <f>IF(OR(ISBLANK(Lieferung!$B$15),N231&lt;&gt;TRUE),"",IF(AND((Lieferung!$B$15-YEAR(G231))&gt;=20,(Lieferung!$B$15-YEAR(G231))&lt;=67),TRUE,FALSE))</f>
        <v/>
      </c>
      <c r="S231" s="64" t="str">
        <f>IF(OR(Q231&lt;&gt;TRUE,R231&lt;&gt;TRUE),"",IF((Lieferung!$B$15-YEAR(G231)-19)&gt;=I231,TRUE,FALSE))</f>
        <v/>
      </c>
      <c r="T231" s="26" t="str">
        <f>IF(ISBLANK(E231),"",IF(COUNTIF(Tätigkeit!$N$12:$N$611,J231)&gt;0,TRUE,FALSE))</f>
        <v/>
      </c>
      <c r="U231" s="72" t="str">
        <f t="shared" si="41"/>
        <v/>
      </c>
    </row>
    <row r="232" spans="1:21" x14ac:dyDescent="0.2">
      <c r="A232" s="129" t="str">
        <f t="shared" si="33"/>
        <v/>
      </c>
      <c r="B232" s="69"/>
      <c r="C232" s="69"/>
      <c r="D232" s="70"/>
      <c r="E232" s="67"/>
      <c r="F232" s="70"/>
      <c r="G232" s="68"/>
      <c r="H232" s="70"/>
      <c r="I232" s="71"/>
      <c r="J232" s="65" t="str">
        <f t="shared" si="34"/>
        <v>-</v>
      </c>
      <c r="K232" s="26" t="str">
        <f t="shared" si="35"/>
        <v/>
      </c>
      <c r="L232" s="26" t="str">
        <f t="shared" si="42"/>
        <v/>
      </c>
      <c r="M232" s="26" t="str">
        <f t="shared" si="36"/>
        <v/>
      </c>
      <c r="N232" s="26" t="str">
        <f t="shared" si="37"/>
        <v/>
      </c>
      <c r="O232" s="26" t="str">
        <f t="shared" si="38"/>
        <v/>
      </c>
      <c r="P232" s="26" t="str">
        <f t="shared" si="39"/>
        <v/>
      </c>
      <c r="Q232" s="26" t="str">
        <f t="shared" si="40"/>
        <v/>
      </c>
      <c r="R232" s="64" t="str">
        <f>IF(OR(ISBLANK(Lieferung!$B$15),N232&lt;&gt;TRUE),"",IF(AND((Lieferung!$B$15-YEAR(G232))&gt;=20,(Lieferung!$B$15-YEAR(G232))&lt;=67),TRUE,FALSE))</f>
        <v/>
      </c>
      <c r="S232" s="64" t="str">
        <f>IF(OR(Q232&lt;&gt;TRUE,R232&lt;&gt;TRUE),"",IF((Lieferung!$B$15-YEAR(G232)-19)&gt;=I232,TRUE,FALSE))</f>
        <v/>
      </c>
      <c r="T232" s="26" t="str">
        <f>IF(ISBLANK(E232),"",IF(COUNTIF(Tätigkeit!$N$12:$N$611,J232)&gt;0,TRUE,FALSE))</f>
        <v/>
      </c>
      <c r="U232" s="72" t="str">
        <f t="shared" si="41"/>
        <v/>
      </c>
    </row>
    <row r="233" spans="1:21" x14ac:dyDescent="0.2">
      <c r="A233" s="129" t="str">
        <f t="shared" si="33"/>
        <v/>
      </c>
      <c r="B233" s="69"/>
      <c r="C233" s="69"/>
      <c r="D233" s="70"/>
      <c r="E233" s="67"/>
      <c r="F233" s="70"/>
      <c r="G233" s="68"/>
      <c r="H233" s="70"/>
      <c r="I233" s="71"/>
      <c r="J233" s="65" t="str">
        <f t="shared" si="34"/>
        <v>-</v>
      </c>
      <c r="K233" s="26" t="str">
        <f t="shared" si="35"/>
        <v/>
      </c>
      <c r="L233" s="26" t="str">
        <f t="shared" si="42"/>
        <v/>
      </c>
      <c r="M233" s="26" t="str">
        <f t="shared" si="36"/>
        <v/>
      </c>
      <c r="N233" s="26" t="str">
        <f t="shared" si="37"/>
        <v/>
      </c>
      <c r="O233" s="26" t="str">
        <f t="shared" si="38"/>
        <v/>
      </c>
      <c r="P233" s="26" t="str">
        <f t="shared" si="39"/>
        <v/>
      </c>
      <c r="Q233" s="26" t="str">
        <f t="shared" si="40"/>
        <v/>
      </c>
      <c r="R233" s="64" t="str">
        <f>IF(OR(ISBLANK(Lieferung!$B$15),N233&lt;&gt;TRUE),"",IF(AND((Lieferung!$B$15-YEAR(G233))&gt;=20,(Lieferung!$B$15-YEAR(G233))&lt;=67),TRUE,FALSE))</f>
        <v/>
      </c>
      <c r="S233" s="64" t="str">
        <f>IF(OR(Q233&lt;&gt;TRUE,R233&lt;&gt;TRUE),"",IF((Lieferung!$B$15-YEAR(G233)-19)&gt;=I233,TRUE,FALSE))</f>
        <v/>
      </c>
      <c r="T233" s="26" t="str">
        <f>IF(ISBLANK(E233),"",IF(COUNTIF(Tätigkeit!$N$12:$N$611,J233)&gt;0,TRUE,FALSE))</f>
        <v/>
      </c>
      <c r="U233" s="72" t="str">
        <f t="shared" si="41"/>
        <v/>
      </c>
    </row>
    <row r="234" spans="1:21" x14ac:dyDescent="0.2">
      <c r="A234" s="129" t="str">
        <f t="shared" si="33"/>
        <v/>
      </c>
      <c r="B234" s="69"/>
      <c r="C234" s="69"/>
      <c r="D234" s="70"/>
      <c r="E234" s="67"/>
      <c r="F234" s="70"/>
      <c r="G234" s="68"/>
      <c r="H234" s="70"/>
      <c r="I234" s="71"/>
      <c r="J234" s="65" t="str">
        <f t="shared" si="34"/>
        <v>-</v>
      </c>
      <c r="K234" s="26" t="str">
        <f t="shared" si="35"/>
        <v/>
      </c>
      <c r="L234" s="26" t="str">
        <f t="shared" si="42"/>
        <v/>
      </c>
      <c r="M234" s="26" t="str">
        <f t="shared" si="36"/>
        <v/>
      </c>
      <c r="N234" s="26" t="str">
        <f t="shared" si="37"/>
        <v/>
      </c>
      <c r="O234" s="26" t="str">
        <f t="shared" si="38"/>
        <v/>
      </c>
      <c r="P234" s="26" t="str">
        <f t="shared" si="39"/>
        <v/>
      </c>
      <c r="Q234" s="26" t="str">
        <f t="shared" si="40"/>
        <v/>
      </c>
      <c r="R234" s="64" t="str">
        <f>IF(OR(ISBLANK(Lieferung!$B$15),N234&lt;&gt;TRUE),"",IF(AND((Lieferung!$B$15-YEAR(G234))&gt;=20,(Lieferung!$B$15-YEAR(G234))&lt;=67),TRUE,FALSE))</f>
        <v/>
      </c>
      <c r="S234" s="64" t="str">
        <f>IF(OR(Q234&lt;&gt;TRUE,R234&lt;&gt;TRUE),"",IF((Lieferung!$B$15-YEAR(G234)-19)&gt;=I234,TRUE,FALSE))</f>
        <v/>
      </c>
      <c r="T234" s="26" t="str">
        <f>IF(ISBLANK(E234),"",IF(COUNTIF(Tätigkeit!$N$12:$N$611,J234)&gt;0,TRUE,FALSE))</f>
        <v/>
      </c>
      <c r="U234" s="72" t="str">
        <f t="shared" si="41"/>
        <v/>
      </c>
    </row>
    <row r="235" spans="1:21" x14ac:dyDescent="0.2">
      <c r="A235" s="129" t="str">
        <f t="shared" si="33"/>
        <v/>
      </c>
      <c r="B235" s="69"/>
      <c r="C235" s="69"/>
      <c r="D235" s="70"/>
      <c r="E235" s="67"/>
      <c r="F235" s="70"/>
      <c r="G235" s="68"/>
      <c r="H235" s="70"/>
      <c r="I235" s="71"/>
      <c r="J235" s="65" t="str">
        <f t="shared" si="34"/>
        <v>-</v>
      </c>
      <c r="K235" s="26" t="str">
        <f t="shared" si="35"/>
        <v/>
      </c>
      <c r="L235" s="26" t="str">
        <f t="shared" si="42"/>
        <v/>
      </c>
      <c r="M235" s="26" t="str">
        <f t="shared" si="36"/>
        <v/>
      </c>
      <c r="N235" s="26" t="str">
        <f t="shared" si="37"/>
        <v/>
      </c>
      <c r="O235" s="26" t="str">
        <f t="shared" si="38"/>
        <v/>
      </c>
      <c r="P235" s="26" t="str">
        <f t="shared" si="39"/>
        <v/>
      </c>
      <c r="Q235" s="26" t="str">
        <f t="shared" si="40"/>
        <v/>
      </c>
      <c r="R235" s="64" t="str">
        <f>IF(OR(ISBLANK(Lieferung!$B$15),N235&lt;&gt;TRUE),"",IF(AND((Lieferung!$B$15-YEAR(G235))&gt;=20,(Lieferung!$B$15-YEAR(G235))&lt;=67),TRUE,FALSE))</f>
        <v/>
      </c>
      <c r="S235" s="64" t="str">
        <f>IF(OR(Q235&lt;&gt;TRUE,R235&lt;&gt;TRUE),"",IF((Lieferung!$B$15-YEAR(G235)-19)&gt;=I235,TRUE,FALSE))</f>
        <v/>
      </c>
      <c r="T235" s="26" t="str">
        <f>IF(ISBLANK(E235),"",IF(COUNTIF(Tätigkeit!$N$12:$N$611,J235)&gt;0,TRUE,FALSE))</f>
        <v/>
      </c>
      <c r="U235" s="72" t="str">
        <f t="shared" si="41"/>
        <v/>
      </c>
    </row>
    <row r="236" spans="1:21" x14ac:dyDescent="0.2">
      <c r="A236" s="129" t="str">
        <f t="shared" si="33"/>
        <v/>
      </c>
      <c r="B236" s="69"/>
      <c r="C236" s="69"/>
      <c r="D236" s="70"/>
      <c r="E236" s="67"/>
      <c r="F236" s="70"/>
      <c r="G236" s="68"/>
      <c r="H236" s="70"/>
      <c r="I236" s="71"/>
      <c r="J236" s="65" t="str">
        <f t="shared" si="34"/>
        <v>-</v>
      </c>
      <c r="K236" s="26" t="str">
        <f t="shared" si="35"/>
        <v/>
      </c>
      <c r="L236" s="26" t="str">
        <f t="shared" si="42"/>
        <v/>
      </c>
      <c r="M236" s="26" t="str">
        <f t="shared" si="36"/>
        <v/>
      </c>
      <c r="N236" s="26" t="str">
        <f t="shared" si="37"/>
        <v/>
      </c>
      <c r="O236" s="26" t="str">
        <f t="shared" si="38"/>
        <v/>
      </c>
      <c r="P236" s="26" t="str">
        <f t="shared" si="39"/>
        <v/>
      </c>
      <c r="Q236" s="26" t="str">
        <f t="shared" si="40"/>
        <v/>
      </c>
      <c r="R236" s="64" t="str">
        <f>IF(OR(ISBLANK(Lieferung!$B$15),N236&lt;&gt;TRUE),"",IF(AND((Lieferung!$B$15-YEAR(G236))&gt;=20,(Lieferung!$B$15-YEAR(G236))&lt;=67),TRUE,FALSE))</f>
        <v/>
      </c>
      <c r="S236" s="64" t="str">
        <f>IF(OR(Q236&lt;&gt;TRUE,R236&lt;&gt;TRUE),"",IF((Lieferung!$B$15-YEAR(G236)-19)&gt;=I236,TRUE,FALSE))</f>
        <v/>
      </c>
      <c r="T236" s="26" t="str">
        <f>IF(ISBLANK(E236),"",IF(COUNTIF(Tätigkeit!$N$12:$N$611,J236)&gt;0,TRUE,FALSE))</f>
        <v/>
      </c>
      <c r="U236" s="72" t="str">
        <f t="shared" si="41"/>
        <v/>
      </c>
    </row>
    <row r="237" spans="1:21" x14ac:dyDescent="0.2">
      <c r="A237" s="129" t="str">
        <f t="shared" si="33"/>
        <v/>
      </c>
      <c r="B237" s="69"/>
      <c r="C237" s="69"/>
      <c r="D237" s="70"/>
      <c r="E237" s="67"/>
      <c r="F237" s="70"/>
      <c r="G237" s="68"/>
      <c r="H237" s="70"/>
      <c r="I237" s="71"/>
      <c r="J237" s="65" t="str">
        <f t="shared" si="34"/>
        <v>-</v>
      </c>
      <c r="K237" s="26" t="str">
        <f t="shared" si="35"/>
        <v/>
      </c>
      <c r="L237" s="26" t="str">
        <f t="shared" si="42"/>
        <v/>
      </c>
      <c r="M237" s="26" t="str">
        <f t="shared" si="36"/>
        <v/>
      </c>
      <c r="N237" s="26" t="str">
        <f t="shared" si="37"/>
        <v/>
      </c>
      <c r="O237" s="26" t="str">
        <f t="shared" si="38"/>
        <v/>
      </c>
      <c r="P237" s="26" t="str">
        <f t="shared" si="39"/>
        <v/>
      </c>
      <c r="Q237" s="26" t="str">
        <f t="shared" si="40"/>
        <v/>
      </c>
      <c r="R237" s="64" t="str">
        <f>IF(OR(ISBLANK(Lieferung!$B$15),N237&lt;&gt;TRUE),"",IF(AND((Lieferung!$B$15-YEAR(G237))&gt;=20,(Lieferung!$B$15-YEAR(G237))&lt;=67),TRUE,FALSE))</f>
        <v/>
      </c>
      <c r="S237" s="64" t="str">
        <f>IF(OR(Q237&lt;&gt;TRUE,R237&lt;&gt;TRUE),"",IF((Lieferung!$B$15-YEAR(G237)-19)&gt;=I237,TRUE,FALSE))</f>
        <v/>
      </c>
      <c r="T237" s="26" t="str">
        <f>IF(ISBLANK(E237),"",IF(COUNTIF(Tätigkeit!$N$12:$N$611,J237)&gt;0,TRUE,FALSE))</f>
        <v/>
      </c>
      <c r="U237" s="72" t="str">
        <f t="shared" si="41"/>
        <v/>
      </c>
    </row>
    <row r="238" spans="1:21" x14ac:dyDescent="0.2">
      <c r="A238" s="129" t="str">
        <f t="shared" si="33"/>
        <v/>
      </c>
      <c r="B238" s="69"/>
      <c r="C238" s="69"/>
      <c r="D238" s="70"/>
      <c r="E238" s="67"/>
      <c r="F238" s="70"/>
      <c r="G238" s="68"/>
      <c r="H238" s="70"/>
      <c r="I238" s="71"/>
      <c r="J238" s="65" t="str">
        <f t="shared" si="34"/>
        <v>-</v>
      </c>
      <c r="K238" s="26" t="str">
        <f t="shared" si="35"/>
        <v/>
      </c>
      <c r="L238" s="26" t="str">
        <f t="shared" si="42"/>
        <v/>
      </c>
      <c r="M238" s="26" t="str">
        <f t="shared" si="36"/>
        <v/>
      </c>
      <c r="N238" s="26" t="str">
        <f t="shared" si="37"/>
        <v/>
      </c>
      <c r="O238" s="26" t="str">
        <f t="shared" si="38"/>
        <v/>
      </c>
      <c r="P238" s="26" t="str">
        <f t="shared" si="39"/>
        <v/>
      </c>
      <c r="Q238" s="26" t="str">
        <f t="shared" si="40"/>
        <v/>
      </c>
      <c r="R238" s="64" t="str">
        <f>IF(OR(ISBLANK(Lieferung!$B$15),N238&lt;&gt;TRUE),"",IF(AND((Lieferung!$B$15-YEAR(G238))&gt;=20,(Lieferung!$B$15-YEAR(G238))&lt;=67),TRUE,FALSE))</f>
        <v/>
      </c>
      <c r="S238" s="64" t="str">
        <f>IF(OR(Q238&lt;&gt;TRUE,R238&lt;&gt;TRUE),"",IF((Lieferung!$B$15-YEAR(G238)-19)&gt;=I238,TRUE,FALSE))</f>
        <v/>
      </c>
      <c r="T238" s="26" t="str">
        <f>IF(ISBLANK(E238),"",IF(COUNTIF(Tätigkeit!$N$12:$N$611,J238)&gt;0,TRUE,FALSE))</f>
        <v/>
      </c>
      <c r="U238" s="72" t="str">
        <f t="shared" si="41"/>
        <v/>
      </c>
    </row>
    <row r="239" spans="1:21" x14ac:dyDescent="0.2">
      <c r="A239" s="129" t="str">
        <f t="shared" si="33"/>
        <v/>
      </c>
      <c r="B239" s="69"/>
      <c r="C239" s="69"/>
      <c r="D239" s="70"/>
      <c r="E239" s="67"/>
      <c r="F239" s="70"/>
      <c r="G239" s="68"/>
      <c r="H239" s="70"/>
      <c r="I239" s="71"/>
      <c r="J239" s="65" t="str">
        <f t="shared" si="34"/>
        <v>-</v>
      </c>
      <c r="K239" s="26" t="str">
        <f t="shared" si="35"/>
        <v/>
      </c>
      <c r="L239" s="26" t="str">
        <f t="shared" si="42"/>
        <v/>
      </c>
      <c r="M239" s="26" t="str">
        <f t="shared" si="36"/>
        <v/>
      </c>
      <c r="N239" s="26" t="str">
        <f t="shared" si="37"/>
        <v/>
      </c>
      <c r="O239" s="26" t="str">
        <f t="shared" si="38"/>
        <v/>
      </c>
      <c r="P239" s="26" t="str">
        <f t="shared" si="39"/>
        <v/>
      </c>
      <c r="Q239" s="26" t="str">
        <f t="shared" si="40"/>
        <v/>
      </c>
      <c r="R239" s="64" t="str">
        <f>IF(OR(ISBLANK(Lieferung!$B$15),N239&lt;&gt;TRUE),"",IF(AND((Lieferung!$B$15-YEAR(G239))&gt;=20,(Lieferung!$B$15-YEAR(G239))&lt;=67),TRUE,FALSE))</f>
        <v/>
      </c>
      <c r="S239" s="64" t="str">
        <f>IF(OR(Q239&lt;&gt;TRUE,R239&lt;&gt;TRUE),"",IF((Lieferung!$B$15-YEAR(G239)-19)&gt;=I239,TRUE,FALSE))</f>
        <v/>
      </c>
      <c r="T239" s="26" t="str">
        <f>IF(ISBLANK(E239),"",IF(COUNTIF(Tätigkeit!$N$12:$N$611,J239)&gt;0,TRUE,FALSE))</f>
        <v/>
      </c>
      <c r="U239" s="72" t="str">
        <f t="shared" si="41"/>
        <v/>
      </c>
    </row>
    <row r="240" spans="1:21" x14ac:dyDescent="0.2">
      <c r="A240" s="129" t="str">
        <f t="shared" ref="A240:A303" si="43">IF(ISBLANK(D240),"",IF(COUNTA(D240:I240)&lt;&gt;6,"Unvollständig",IF(OR(COUNTIF(K240:S240,FALSE)&gt;0,COUNTIF(K240:S240,#N/A)&gt;0),"Fehler",IF(NOT(R240),"Achtung",IF(NOT(T240),"Nicht benutzt","OK")))))</f>
        <v/>
      </c>
      <c r="B240" s="69"/>
      <c r="C240" s="69"/>
      <c r="D240" s="70"/>
      <c r="E240" s="67"/>
      <c r="F240" s="70"/>
      <c r="G240" s="68"/>
      <c r="H240" s="70"/>
      <c r="I240" s="71"/>
      <c r="J240" s="65" t="str">
        <f t="shared" ref="J240:J303" si="44">IF(ISBLANK(E240),"-",TRIM(CONCATENATE(E240," ",B240," ",C240)))</f>
        <v>-</v>
      </c>
      <c r="K240" s="26" t="str">
        <f t="shared" ref="K240:K303" si="45">IF(D240="CH.AHV",IF(LEN(E240)=13,IF((MID(E240,13,1)+1-1)=MOD(10-(MID(E240,1,1)+3*MID(E240,2,1)+MID(E240,3,1)+3*MID(E240,4,1)+MID(E240,5,1)+3*MID(E240,6,1)+MID(E240,7,1)+3*MID(E240,8,1)+MID(E240,9,1)+3*MID(E240,10,1)+MID(E240,11,1)+3*MID(E240,12,1)),10),TRUE,FALSE),FALSE),"")</f>
        <v/>
      </c>
      <c r="L240" s="26" t="str">
        <f t="shared" si="42"/>
        <v/>
      </c>
      <c r="M240" s="26" t="str">
        <f t="shared" ref="M240:M303" si="46">IF(ISBLANK(D240),"",IF(OR(ISNA(MATCH(D240,codecatidpers,0)),D240="-"),FALSE,TRUE))</f>
        <v/>
      </c>
      <c r="N240" s="26" t="str">
        <f t="shared" ref="N240:N303" si="47">IF(ISBLANK(G240),"",IF(AND(G240 &gt; DATE(1925,1,1),G240 &lt; DATE(2100,1,1)),TRUE,FALSE))</f>
        <v/>
      </c>
      <c r="O240" s="26" t="str">
        <f t="shared" ref="O240:O303" si="48">IF(ISBLANK(F240),"",IF(OR(ISNA(MATCH(F240,libsex,0)),F240="-"),FALSE,TRUE))</f>
        <v/>
      </c>
      <c r="P240" s="26" t="str">
        <f t="shared" ref="P240:P303" si="49">IF(ISBLANK(H240),"",IF(OR(ISNA(MATCH(H240,libnat,0)),H240="-"),FALSE,TRUE))</f>
        <v/>
      </c>
      <c r="Q240" s="26" t="str">
        <f t="shared" ref="Q240:Q303" si="50">IF(ISBLANK(I240),"",IF(AND(I240&gt;=0,I240&lt;=47),TRUE,FALSE))</f>
        <v/>
      </c>
      <c r="R240" s="64" t="str">
        <f>IF(OR(ISBLANK(Lieferung!$B$15),N240&lt;&gt;TRUE),"",IF(AND((Lieferung!$B$15-YEAR(G240))&gt;=20,(Lieferung!$B$15-YEAR(G240))&lt;=67),TRUE,FALSE))</f>
        <v/>
      </c>
      <c r="S240" s="64" t="str">
        <f>IF(OR(Q240&lt;&gt;TRUE,R240&lt;&gt;TRUE),"",IF((Lieferung!$B$15-YEAR(G240)-19)&gt;=I240,TRUE,FALSE))</f>
        <v/>
      </c>
      <c r="T240" s="26" t="str">
        <f>IF(ISBLANK(E240),"",IF(COUNTIF(Tätigkeit!$N$12:$N$611,J240)&gt;0,TRUE,FALSE))</f>
        <v/>
      </c>
      <c r="U240" s="72" t="str">
        <f t="shared" ref="U240:U303" si="51">IF(A240="","",IF(A240&lt;&gt;"Nicht verwendet",1,0))</f>
        <v/>
      </c>
    </row>
    <row r="241" spans="1:21" x14ac:dyDescent="0.2">
      <c r="A241" s="129" t="str">
        <f t="shared" si="43"/>
        <v/>
      </c>
      <c r="B241" s="69"/>
      <c r="C241" s="69"/>
      <c r="D241" s="70"/>
      <c r="E241" s="67"/>
      <c r="F241" s="70"/>
      <c r="G241" s="68"/>
      <c r="H241" s="70"/>
      <c r="I241" s="71"/>
      <c r="J241" s="65" t="str">
        <f t="shared" si="44"/>
        <v>-</v>
      </c>
      <c r="K241" s="26" t="str">
        <f t="shared" si="45"/>
        <v/>
      </c>
      <c r="L241" s="26" t="str">
        <f t="shared" si="42"/>
        <v/>
      </c>
      <c r="M241" s="26" t="str">
        <f t="shared" si="46"/>
        <v/>
      </c>
      <c r="N241" s="26" t="str">
        <f t="shared" si="47"/>
        <v/>
      </c>
      <c r="O241" s="26" t="str">
        <f t="shared" si="48"/>
        <v/>
      </c>
      <c r="P241" s="26" t="str">
        <f t="shared" si="49"/>
        <v/>
      </c>
      <c r="Q241" s="26" t="str">
        <f t="shared" si="50"/>
        <v/>
      </c>
      <c r="R241" s="64" t="str">
        <f>IF(OR(ISBLANK(Lieferung!$B$15),N241&lt;&gt;TRUE),"",IF(AND((Lieferung!$B$15-YEAR(G241))&gt;=20,(Lieferung!$B$15-YEAR(G241))&lt;=67),TRUE,FALSE))</f>
        <v/>
      </c>
      <c r="S241" s="64" t="str">
        <f>IF(OR(Q241&lt;&gt;TRUE,R241&lt;&gt;TRUE),"",IF((Lieferung!$B$15-YEAR(G241)-19)&gt;=I241,TRUE,FALSE))</f>
        <v/>
      </c>
      <c r="T241" s="26" t="str">
        <f>IF(ISBLANK(E241),"",IF(COUNTIF(Tätigkeit!$N$12:$N$611,J241)&gt;0,TRUE,FALSE))</f>
        <v/>
      </c>
      <c r="U241" s="72" t="str">
        <f t="shared" si="51"/>
        <v/>
      </c>
    </row>
    <row r="242" spans="1:21" x14ac:dyDescent="0.2">
      <c r="A242" s="129" t="str">
        <f t="shared" si="43"/>
        <v/>
      </c>
      <c r="B242" s="69"/>
      <c r="C242" s="69"/>
      <c r="D242" s="70"/>
      <c r="E242" s="67"/>
      <c r="F242" s="70"/>
      <c r="G242" s="68"/>
      <c r="H242" s="70"/>
      <c r="I242" s="71"/>
      <c r="J242" s="65" t="str">
        <f t="shared" si="44"/>
        <v>-</v>
      </c>
      <c r="K242" s="26" t="str">
        <f t="shared" si="45"/>
        <v/>
      </c>
      <c r="L242" s="26" t="str">
        <f t="shared" si="42"/>
        <v/>
      </c>
      <c r="M242" s="26" t="str">
        <f t="shared" si="46"/>
        <v/>
      </c>
      <c r="N242" s="26" t="str">
        <f t="shared" si="47"/>
        <v/>
      </c>
      <c r="O242" s="26" t="str">
        <f t="shared" si="48"/>
        <v/>
      </c>
      <c r="P242" s="26" t="str">
        <f t="shared" si="49"/>
        <v/>
      </c>
      <c r="Q242" s="26" t="str">
        <f t="shared" si="50"/>
        <v/>
      </c>
      <c r="R242" s="64" t="str">
        <f>IF(OR(ISBLANK(Lieferung!$B$15),N242&lt;&gt;TRUE),"",IF(AND((Lieferung!$B$15-YEAR(G242))&gt;=20,(Lieferung!$B$15-YEAR(G242))&lt;=67),TRUE,FALSE))</f>
        <v/>
      </c>
      <c r="S242" s="64" t="str">
        <f>IF(OR(Q242&lt;&gt;TRUE,R242&lt;&gt;TRUE),"",IF((Lieferung!$B$15-YEAR(G242)-19)&gt;=I242,TRUE,FALSE))</f>
        <v/>
      </c>
      <c r="T242" s="26" t="str">
        <f>IF(ISBLANK(E242),"",IF(COUNTIF(Tätigkeit!$N$12:$N$611,J242)&gt;0,TRUE,FALSE))</f>
        <v/>
      </c>
      <c r="U242" s="72" t="str">
        <f t="shared" si="51"/>
        <v/>
      </c>
    </row>
    <row r="243" spans="1:21" x14ac:dyDescent="0.2">
      <c r="A243" s="129" t="str">
        <f t="shared" si="43"/>
        <v/>
      </c>
      <c r="B243" s="69"/>
      <c r="C243" s="69"/>
      <c r="D243" s="70"/>
      <c r="E243" s="67"/>
      <c r="F243" s="70"/>
      <c r="G243" s="68"/>
      <c r="H243" s="70"/>
      <c r="I243" s="71"/>
      <c r="J243" s="65" t="str">
        <f t="shared" si="44"/>
        <v>-</v>
      </c>
      <c r="K243" s="26" t="str">
        <f t="shared" si="45"/>
        <v/>
      </c>
      <c r="L243" s="26" t="str">
        <f t="shared" si="42"/>
        <v/>
      </c>
      <c r="M243" s="26" t="str">
        <f t="shared" si="46"/>
        <v/>
      </c>
      <c r="N243" s="26" t="str">
        <f t="shared" si="47"/>
        <v/>
      </c>
      <c r="O243" s="26" t="str">
        <f t="shared" si="48"/>
        <v/>
      </c>
      <c r="P243" s="26" t="str">
        <f t="shared" si="49"/>
        <v/>
      </c>
      <c r="Q243" s="26" t="str">
        <f t="shared" si="50"/>
        <v/>
      </c>
      <c r="R243" s="64" t="str">
        <f>IF(OR(ISBLANK(Lieferung!$B$15),N243&lt;&gt;TRUE),"",IF(AND((Lieferung!$B$15-YEAR(G243))&gt;=20,(Lieferung!$B$15-YEAR(G243))&lt;=67),TRUE,FALSE))</f>
        <v/>
      </c>
      <c r="S243" s="64" t="str">
        <f>IF(OR(Q243&lt;&gt;TRUE,R243&lt;&gt;TRUE),"",IF((Lieferung!$B$15-YEAR(G243)-19)&gt;=I243,TRUE,FALSE))</f>
        <v/>
      </c>
      <c r="T243" s="26" t="str">
        <f>IF(ISBLANK(E243),"",IF(COUNTIF(Tätigkeit!$N$12:$N$611,J243)&gt;0,TRUE,FALSE))</f>
        <v/>
      </c>
      <c r="U243" s="72" t="str">
        <f t="shared" si="51"/>
        <v/>
      </c>
    </row>
    <row r="244" spans="1:21" x14ac:dyDescent="0.2">
      <c r="A244" s="129" t="str">
        <f t="shared" si="43"/>
        <v/>
      </c>
      <c r="B244" s="69"/>
      <c r="C244" s="69"/>
      <c r="D244" s="70"/>
      <c r="E244" s="67"/>
      <c r="F244" s="70"/>
      <c r="G244" s="68"/>
      <c r="H244" s="70"/>
      <c r="I244" s="71"/>
      <c r="J244" s="65" t="str">
        <f t="shared" si="44"/>
        <v>-</v>
      </c>
      <c r="K244" s="26" t="str">
        <f t="shared" si="45"/>
        <v/>
      </c>
      <c r="L244" s="26" t="str">
        <f t="shared" si="42"/>
        <v/>
      </c>
      <c r="M244" s="26" t="str">
        <f t="shared" si="46"/>
        <v/>
      </c>
      <c r="N244" s="26" t="str">
        <f t="shared" si="47"/>
        <v/>
      </c>
      <c r="O244" s="26" t="str">
        <f t="shared" si="48"/>
        <v/>
      </c>
      <c r="P244" s="26" t="str">
        <f t="shared" si="49"/>
        <v/>
      </c>
      <c r="Q244" s="26" t="str">
        <f t="shared" si="50"/>
        <v/>
      </c>
      <c r="R244" s="64" t="str">
        <f>IF(OR(ISBLANK(Lieferung!$B$15),N244&lt;&gt;TRUE),"",IF(AND((Lieferung!$B$15-YEAR(G244))&gt;=20,(Lieferung!$B$15-YEAR(G244))&lt;=67),TRUE,FALSE))</f>
        <v/>
      </c>
      <c r="S244" s="64" t="str">
        <f>IF(OR(Q244&lt;&gt;TRUE,R244&lt;&gt;TRUE),"",IF((Lieferung!$B$15-YEAR(G244)-19)&gt;=I244,TRUE,FALSE))</f>
        <v/>
      </c>
      <c r="T244" s="26" t="str">
        <f>IF(ISBLANK(E244),"",IF(COUNTIF(Tätigkeit!$N$12:$N$611,J244)&gt;0,TRUE,FALSE))</f>
        <v/>
      </c>
      <c r="U244" s="72" t="str">
        <f t="shared" si="51"/>
        <v/>
      </c>
    </row>
    <row r="245" spans="1:21" x14ac:dyDescent="0.2">
      <c r="A245" s="129" t="str">
        <f t="shared" si="43"/>
        <v/>
      </c>
      <c r="B245" s="69"/>
      <c r="C245" s="69"/>
      <c r="D245" s="70"/>
      <c r="E245" s="67"/>
      <c r="F245" s="70"/>
      <c r="G245" s="68"/>
      <c r="H245" s="70"/>
      <c r="I245" s="71"/>
      <c r="J245" s="65" t="str">
        <f t="shared" si="44"/>
        <v>-</v>
      </c>
      <c r="K245" s="26" t="str">
        <f t="shared" si="45"/>
        <v/>
      </c>
      <c r="L245" s="26" t="str">
        <f t="shared" si="42"/>
        <v/>
      </c>
      <c r="M245" s="26" t="str">
        <f t="shared" si="46"/>
        <v/>
      </c>
      <c r="N245" s="26" t="str">
        <f t="shared" si="47"/>
        <v/>
      </c>
      <c r="O245" s="26" t="str">
        <f t="shared" si="48"/>
        <v/>
      </c>
      <c r="P245" s="26" t="str">
        <f t="shared" si="49"/>
        <v/>
      </c>
      <c r="Q245" s="26" t="str">
        <f t="shared" si="50"/>
        <v/>
      </c>
      <c r="R245" s="64" t="str">
        <f>IF(OR(ISBLANK(Lieferung!$B$15),N245&lt;&gt;TRUE),"",IF(AND((Lieferung!$B$15-YEAR(G245))&gt;=20,(Lieferung!$B$15-YEAR(G245))&lt;=67),TRUE,FALSE))</f>
        <v/>
      </c>
      <c r="S245" s="64" t="str">
        <f>IF(OR(Q245&lt;&gt;TRUE,R245&lt;&gt;TRUE),"",IF((Lieferung!$B$15-YEAR(G245)-19)&gt;=I245,TRUE,FALSE))</f>
        <v/>
      </c>
      <c r="T245" s="26" t="str">
        <f>IF(ISBLANK(E245),"",IF(COUNTIF(Tätigkeit!$N$12:$N$611,J245)&gt;0,TRUE,FALSE))</f>
        <v/>
      </c>
      <c r="U245" s="72" t="str">
        <f t="shared" si="51"/>
        <v/>
      </c>
    </row>
    <row r="246" spans="1:21" x14ac:dyDescent="0.2">
      <c r="A246" s="129" t="str">
        <f t="shared" si="43"/>
        <v/>
      </c>
      <c r="B246" s="69"/>
      <c r="C246" s="69"/>
      <c r="D246" s="70"/>
      <c r="E246" s="67"/>
      <c r="F246" s="70"/>
      <c r="G246" s="68"/>
      <c r="H246" s="70"/>
      <c r="I246" s="71"/>
      <c r="J246" s="65" t="str">
        <f t="shared" si="44"/>
        <v>-</v>
      </c>
      <c r="K246" s="26" t="str">
        <f t="shared" si="45"/>
        <v/>
      </c>
      <c r="L246" s="26" t="str">
        <f t="shared" si="42"/>
        <v/>
      </c>
      <c r="M246" s="26" t="str">
        <f t="shared" si="46"/>
        <v/>
      </c>
      <c r="N246" s="26" t="str">
        <f t="shared" si="47"/>
        <v/>
      </c>
      <c r="O246" s="26" t="str">
        <f t="shared" si="48"/>
        <v/>
      </c>
      <c r="P246" s="26" t="str">
        <f t="shared" si="49"/>
        <v/>
      </c>
      <c r="Q246" s="26" t="str">
        <f t="shared" si="50"/>
        <v/>
      </c>
      <c r="R246" s="64" t="str">
        <f>IF(OR(ISBLANK(Lieferung!$B$15),N246&lt;&gt;TRUE),"",IF(AND((Lieferung!$B$15-YEAR(G246))&gt;=20,(Lieferung!$B$15-YEAR(G246))&lt;=67),TRUE,FALSE))</f>
        <v/>
      </c>
      <c r="S246" s="64" t="str">
        <f>IF(OR(Q246&lt;&gt;TRUE,R246&lt;&gt;TRUE),"",IF((Lieferung!$B$15-YEAR(G246)-19)&gt;=I246,TRUE,FALSE))</f>
        <v/>
      </c>
      <c r="T246" s="26" t="str">
        <f>IF(ISBLANK(E246),"",IF(COUNTIF(Tätigkeit!$N$12:$N$611,J246)&gt;0,TRUE,FALSE))</f>
        <v/>
      </c>
      <c r="U246" s="72" t="str">
        <f t="shared" si="51"/>
        <v/>
      </c>
    </row>
    <row r="247" spans="1:21" x14ac:dyDescent="0.2">
      <c r="A247" s="129" t="str">
        <f t="shared" si="43"/>
        <v/>
      </c>
      <c r="B247" s="69"/>
      <c r="C247" s="69"/>
      <c r="D247" s="70"/>
      <c r="E247" s="67"/>
      <c r="F247" s="70"/>
      <c r="G247" s="68"/>
      <c r="H247" s="70"/>
      <c r="I247" s="71"/>
      <c r="J247" s="65" t="str">
        <f t="shared" si="44"/>
        <v>-</v>
      </c>
      <c r="K247" s="26" t="str">
        <f t="shared" si="45"/>
        <v/>
      </c>
      <c r="L247" s="26" t="str">
        <f t="shared" si="42"/>
        <v/>
      </c>
      <c r="M247" s="26" t="str">
        <f t="shared" si="46"/>
        <v/>
      </c>
      <c r="N247" s="26" t="str">
        <f t="shared" si="47"/>
        <v/>
      </c>
      <c r="O247" s="26" t="str">
        <f t="shared" si="48"/>
        <v/>
      </c>
      <c r="P247" s="26" t="str">
        <f t="shared" si="49"/>
        <v/>
      </c>
      <c r="Q247" s="26" t="str">
        <f t="shared" si="50"/>
        <v/>
      </c>
      <c r="R247" s="64" t="str">
        <f>IF(OR(ISBLANK(Lieferung!$B$15),N247&lt;&gt;TRUE),"",IF(AND((Lieferung!$B$15-YEAR(G247))&gt;=20,(Lieferung!$B$15-YEAR(G247))&lt;=67),TRUE,FALSE))</f>
        <v/>
      </c>
      <c r="S247" s="64" t="str">
        <f>IF(OR(Q247&lt;&gt;TRUE,R247&lt;&gt;TRUE),"",IF((Lieferung!$B$15-YEAR(G247)-19)&gt;=I247,TRUE,FALSE))</f>
        <v/>
      </c>
      <c r="T247" s="26" t="str">
        <f>IF(ISBLANK(E247),"",IF(COUNTIF(Tätigkeit!$N$12:$N$611,J247)&gt;0,TRUE,FALSE))</f>
        <v/>
      </c>
      <c r="U247" s="72" t="str">
        <f t="shared" si="51"/>
        <v/>
      </c>
    </row>
    <row r="248" spans="1:21" x14ac:dyDescent="0.2">
      <c r="A248" s="129" t="str">
        <f t="shared" si="43"/>
        <v/>
      </c>
      <c r="B248" s="69"/>
      <c r="C248" s="69"/>
      <c r="D248" s="70"/>
      <c r="E248" s="67"/>
      <c r="F248" s="70"/>
      <c r="G248" s="68"/>
      <c r="H248" s="70"/>
      <c r="I248" s="71"/>
      <c r="J248" s="65" t="str">
        <f t="shared" si="44"/>
        <v>-</v>
      </c>
      <c r="K248" s="26" t="str">
        <f t="shared" si="45"/>
        <v/>
      </c>
      <c r="L248" s="26" t="str">
        <f t="shared" si="42"/>
        <v/>
      </c>
      <c r="M248" s="26" t="str">
        <f t="shared" si="46"/>
        <v/>
      </c>
      <c r="N248" s="26" t="str">
        <f t="shared" si="47"/>
        <v/>
      </c>
      <c r="O248" s="26" t="str">
        <f t="shared" si="48"/>
        <v/>
      </c>
      <c r="P248" s="26" t="str">
        <f t="shared" si="49"/>
        <v/>
      </c>
      <c r="Q248" s="26" t="str">
        <f t="shared" si="50"/>
        <v/>
      </c>
      <c r="R248" s="64" t="str">
        <f>IF(OR(ISBLANK(Lieferung!$B$15),N248&lt;&gt;TRUE),"",IF(AND((Lieferung!$B$15-YEAR(G248))&gt;=20,(Lieferung!$B$15-YEAR(G248))&lt;=67),TRUE,FALSE))</f>
        <v/>
      </c>
      <c r="S248" s="64" t="str">
        <f>IF(OR(Q248&lt;&gt;TRUE,R248&lt;&gt;TRUE),"",IF((Lieferung!$B$15-YEAR(G248)-19)&gt;=I248,TRUE,FALSE))</f>
        <v/>
      </c>
      <c r="T248" s="26" t="str">
        <f>IF(ISBLANK(E248),"",IF(COUNTIF(Tätigkeit!$N$12:$N$611,J248)&gt;0,TRUE,FALSE))</f>
        <v/>
      </c>
      <c r="U248" s="72" t="str">
        <f t="shared" si="51"/>
        <v/>
      </c>
    </row>
    <row r="249" spans="1:21" x14ac:dyDescent="0.2">
      <c r="A249" s="129" t="str">
        <f t="shared" si="43"/>
        <v/>
      </c>
      <c r="B249" s="69"/>
      <c r="C249" s="69"/>
      <c r="D249" s="70"/>
      <c r="E249" s="67"/>
      <c r="F249" s="70"/>
      <c r="G249" s="68"/>
      <c r="H249" s="70"/>
      <c r="I249" s="71"/>
      <c r="J249" s="65" t="str">
        <f t="shared" si="44"/>
        <v>-</v>
      </c>
      <c r="K249" s="26" t="str">
        <f t="shared" si="45"/>
        <v/>
      </c>
      <c r="L249" s="26" t="str">
        <f t="shared" si="42"/>
        <v/>
      </c>
      <c r="M249" s="26" t="str">
        <f t="shared" si="46"/>
        <v/>
      </c>
      <c r="N249" s="26" t="str">
        <f t="shared" si="47"/>
        <v/>
      </c>
      <c r="O249" s="26" t="str">
        <f t="shared" si="48"/>
        <v/>
      </c>
      <c r="P249" s="26" t="str">
        <f t="shared" si="49"/>
        <v/>
      </c>
      <c r="Q249" s="26" t="str">
        <f t="shared" si="50"/>
        <v/>
      </c>
      <c r="R249" s="64" t="str">
        <f>IF(OR(ISBLANK(Lieferung!$B$15),N249&lt;&gt;TRUE),"",IF(AND((Lieferung!$B$15-YEAR(G249))&gt;=20,(Lieferung!$B$15-YEAR(G249))&lt;=67),TRUE,FALSE))</f>
        <v/>
      </c>
      <c r="S249" s="64" t="str">
        <f>IF(OR(Q249&lt;&gt;TRUE,R249&lt;&gt;TRUE),"",IF((Lieferung!$B$15-YEAR(G249)-19)&gt;=I249,TRUE,FALSE))</f>
        <v/>
      </c>
      <c r="T249" s="26" t="str">
        <f>IF(ISBLANK(E249),"",IF(COUNTIF(Tätigkeit!$N$12:$N$611,J249)&gt;0,TRUE,FALSE))</f>
        <v/>
      </c>
      <c r="U249" s="72" t="str">
        <f t="shared" si="51"/>
        <v/>
      </c>
    </row>
    <row r="250" spans="1:21" x14ac:dyDescent="0.2">
      <c r="A250" s="129" t="str">
        <f t="shared" si="43"/>
        <v/>
      </c>
      <c r="B250" s="69"/>
      <c r="C250" s="69"/>
      <c r="D250" s="70"/>
      <c r="E250" s="67"/>
      <c r="F250" s="70"/>
      <c r="G250" s="68"/>
      <c r="H250" s="70"/>
      <c r="I250" s="71"/>
      <c r="J250" s="65" t="str">
        <f t="shared" si="44"/>
        <v>-</v>
      </c>
      <c r="K250" s="26" t="str">
        <f t="shared" si="45"/>
        <v/>
      </c>
      <c r="L250" s="26" t="str">
        <f t="shared" si="42"/>
        <v/>
      </c>
      <c r="M250" s="26" t="str">
        <f t="shared" si="46"/>
        <v/>
      </c>
      <c r="N250" s="26" t="str">
        <f t="shared" si="47"/>
        <v/>
      </c>
      <c r="O250" s="26" t="str">
        <f t="shared" si="48"/>
        <v/>
      </c>
      <c r="P250" s="26" t="str">
        <f t="shared" si="49"/>
        <v/>
      </c>
      <c r="Q250" s="26" t="str">
        <f t="shared" si="50"/>
        <v/>
      </c>
      <c r="R250" s="64" t="str">
        <f>IF(OR(ISBLANK(Lieferung!$B$15),N250&lt;&gt;TRUE),"",IF(AND((Lieferung!$B$15-YEAR(G250))&gt;=20,(Lieferung!$B$15-YEAR(G250))&lt;=67),TRUE,FALSE))</f>
        <v/>
      </c>
      <c r="S250" s="64" t="str">
        <f>IF(OR(Q250&lt;&gt;TRUE,R250&lt;&gt;TRUE),"",IF((Lieferung!$B$15-YEAR(G250)-19)&gt;=I250,TRUE,FALSE))</f>
        <v/>
      </c>
      <c r="T250" s="26" t="str">
        <f>IF(ISBLANK(E250),"",IF(COUNTIF(Tätigkeit!$N$12:$N$611,J250)&gt;0,TRUE,FALSE))</f>
        <v/>
      </c>
      <c r="U250" s="72" t="str">
        <f t="shared" si="51"/>
        <v/>
      </c>
    </row>
    <row r="251" spans="1:21" x14ac:dyDescent="0.2">
      <c r="A251" s="129" t="str">
        <f t="shared" si="43"/>
        <v/>
      </c>
      <c r="B251" s="69"/>
      <c r="C251" s="69"/>
      <c r="D251" s="70"/>
      <c r="E251" s="67"/>
      <c r="F251" s="70"/>
      <c r="G251" s="68"/>
      <c r="H251" s="70"/>
      <c r="I251" s="71"/>
      <c r="J251" s="65" t="str">
        <f t="shared" si="44"/>
        <v>-</v>
      </c>
      <c r="K251" s="26" t="str">
        <f t="shared" si="45"/>
        <v/>
      </c>
      <c r="L251" s="26" t="str">
        <f t="shared" si="42"/>
        <v/>
      </c>
      <c r="M251" s="26" t="str">
        <f t="shared" si="46"/>
        <v/>
      </c>
      <c r="N251" s="26" t="str">
        <f t="shared" si="47"/>
        <v/>
      </c>
      <c r="O251" s="26" t="str">
        <f t="shared" si="48"/>
        <v/>
      </c>
      <c r="P251" s="26" t="str">
        <f t="shared" si="49"/>
        <v/>
      </c>
      <c r="Q251" s="26" t="str">
        <f t="shared" si="50"/>
        <v/>
      </c>
      <c r="R251" s="64" t="str">
        <f>IF(OR(ISBLANK(Lieferung!$B$15),N251&lt;&gt;TRUE),"",IF(AND((Lieferung!$B$15-YEAR(G251))&gt;=20,(Lieferung!$B$15-YEAR(G251))&lt;=67),TRUE,FALSE))</f>
        <v/>
      </c>
      <c r="S251" s="64" t="str">
        <f>IF(OR(Q251&lt;&gt;TRUE,R251&lt;&gt;TRUE),"",IF((Lieferung!$B$15-YEAR(G251)-19)&gt;=I251,TRUE,FALSE))</f>
        <v/>
      </c>
      <c r="T251" s="26" t="str">
        <f>IF(ISBLANK(E251),"",IF(COUNTIF(Tätigkeit!$N$12:$N$611,J251)&gt;0,TRUE,FALSE))</f>
        <v/>
      </c>
      <c r="U251" s="72" t="str">
        <f t="shared" si="51"/>
        <v/>
      </c>
    </row>
    <row r="252" spans="1:21" x14ac:dyDescent="0.2">
      <c r="A252" s="129" t="str">
        <f t="shared" si="43"/>
        <v/>
      </c>
      <c r="B252" s="69"/>
      <c r="C252" s="69"/>
      <c r="D252" s="70"/>
      <c r="E252" s="67"/>
      <c r="F252" s="70"/>
      <c r="G252" s="68"/>
      <c r="H252" s="70"/>
      <c r="I252" s="71"/>
      <c r="J252" s="65" t="str">
        <f t="shared" si="44"/>
        <v>-</v>
      </c>
      <c r="K252" s="26" t="str">
        <f t="shared" si="45"/>
        <v/>
      </c>
      <c r="L252" s="26" t="str">
        <f t="shared" si="42"/>
        <v/>
      </c>
      <c r="M252" s="26" t="str">
        <f t="shared" si="46"/>
        <v/>
      </c>
      <c r="N252" s="26" t="str">
        <f t="shared" si="47"/>
        <v/>
      </c>
      <c r="O252" s="26" t="str">
        <f t="shared" si="48"/>
        <v/>
      </c>
      <c r="P252" s="26" t="str">
        <f t="shared" si="49"/>
        <v/>
      </c>
      <c r="Q252" s="26" t="str">
        <f t="shared" si="50"/>
        <v/>
      </c>
      <c r="R252" s="64" t="str">
        <f>IF(OR(ISBLANK(Lieferung!$B$15),N252&lt;&gt;TRUE),"",IF(AND((Lieferung!$B$15-YEAR(G252))&gt;=20,(Lieferung!$B$15-YEAR(G252))&lt;=67),TRUE,FALSE))</f>
        <v/>
      </c>
      <c r="S252" s="64" t="str">
        <f>IF(OR(Q252&lt;&gt;TRUE,R252&lt;&gt;TRUE),"",IF((Lieferung!$B$15-YEAR(G252)-19)&gt;=I252,TRUE,FALSE))</f>
        <v/>
      </c>
      <c r="T252" s="26" t="str">
        <f>IF(ISBLANK(E252),"",IF(COUNTIF(Tätigkeit!$N$12:$N$611,J252)&gt;0,TRUE,FALSE))</f>
        <v/>
      </c>
      <c r="U252" s="72" t="str">
        <f t="shared" si="51"/>
        <v/>
      </c>
    </row>
    <row r="253" spans="1:21" x14ac:dyDescent="0.2">
      <c r="A253" s="129" t="str">
        <f t="shared" si="43"/>
        <v/>
      </c>
      <c r="B253" s="69"/>
      <c r="C253" s="69"/>
      <c r="D253" s="70"/>
      <c r="E253" s="67"/>
      <c r="F253" s="70"/>
      <c r="G253" s="68"/>
      <c r="H253" s="70"/>
      <c r="I253" s="71"/>
      <c r="J253" s="65" t="str">
        <f t="shared" si="44"/>
        <v>-</v>
      </c>
      <c r="K253" s="26" t="str">
        <f t="shared" si="45"/>
        <v/>
      </c>
      <c r="L253" s="26" t="str">
        <f t="shared" si="42"/>
        <v/>
      </c>
      <c r="M253" s="26" t="str">
        <f t="shared" si="46"/>
        <v/>
      </c>
      <c r="N253" s="26" t="str">
        <f t="shared" si="47"/>
        <v/>
      </c>
      <c r="O253" s="26" t="str">
        <f t="shared" si="48"/>
        <v/>
      </c>
      <c r="P253" s="26" t="str">
        <f t="shared" si="49"/>
        <v/>
      </c>
      <c r="Q253" s="26" t="str">
        <f t="shared" si="50"/>
        <v/>
      </c>
      <c r="R253" s="64" t="str">
        <f>IF(OR(ISBLANK(Lieferung!$B$15),N253&lt;&gt;TRUE),"",IF(AND((Lieferung!$B$15-YEAR(G253))&gt;=20,(Lieferung!$B$15-YEAR(G253))&lt;=67),TRUE,FALSE))</f>
        <v/>
      </c>
      <c r="S253" s="64" t="str">
        <f>IF(OR(Q253&lt;&gt;TRUE,R253&lt;&gt;TRUE),"",IF((Lieferung!$B$15-YEAR(G253)-19)&gt;=I253,TRUE,FALSE))</f>
        <v/>
      </c>
      <c r="T253" s="26" t="str">
        <f>IF(ISBLANK(E253),"",IF(COUNTIF(Tätigkeit!$N$12:$N$611,J253)&gt;0,TRUE,FALSE))</f>
        <v/>
      </c>
      <c r="U253" s="72" t="str">
        <f t="shared" si="51"/>
        <v/>
      </c>
    </row>
    <row r="254" spans="1:21" x14ac:dyDescent="0.2">
      <c r="A254" s="129" t="str">
        <f t="shared" si="43"/>
        <v/>
      </c>
      <c r="B254" s="69"/>
      <c r="C254" s="69"/>
      <c r="D254" s="70"/>
      <c r="E254" s="67"/>
      <c r="F254" s="70"/>
      <c r="G254" s="68"/>
      <c r="H254" s="70"/>
      <c r="I254" s="71"/>
      <c r="J254" s="65" t="str">
        <f t="shared" si="44"/>
        <v>-</v>
      </c>
      <c r="K254" s="26" t="str">
        <f t="shared" si="45"/>
        <v/>
      </c>
      <c r="L254" s="26" t="str">
        <f t="shared" si="42"/>
        <v/>
      </c>
      <c r="M254" s="26" t="str">
        <f t="shared" si="46"/>
        <v/>
      </c>
      <c r="N254" s="26" t="str">
        <f t="shared" si="47"/>
        <v/>
      </c>
      <c r="O254" s="26" t="str">
        <f t="shared" si="48"/>
        <v/>
      </c>
      <c r="P254" s="26" t="str">
        <f t="shared" si="49"/>
        <v/>
      </c>
      <c r="Q254" s="26" t="str">
        <f t="shared" si="50"/>
        <v/>
      </c>
      <c r="R254" s="64" t="str">
        <f>IF(OR(ISBLANK(Lieferung!$B$15),N254&lt;&gt;TRUE),"",IF(AND((Lieferung!$B$15-YEAR(G254))&gt;=20,(Lieferung!$B$15-YEAR(G254))&lt;=67),TRUE,FALSE))</f>
        <v/>
      </c>
      <c r="S254" s="64" t="str">
        <f>IF(OR(Q254&lt;&gt;TRUE,R254&lt;&gt;TRUE),"",IF((Lieferung!$B$15-YEAR(G254)-19)&gt;=I254,TRUE,FALSE))</f>
        <v/>
      </c>
      <c r="T254" s="26" t="str">
        <f>IF(ISBLANK(E254),"",IF(COUNTIF(Tätigkeit!$N$12:$N$611,J254)&gt;0,TRUE,FALSE))</f>
        <v/>
      </c>
      <c r="U254" s="72" t="str">
        <f t="shared" si="51"/>
        <v/>
      </c>
    </row>
    <row r="255" spans="1:21" x14ac:dyDescent="0.2">
      <c r="A255" s="129" t="str">
        <f t="shared" si="43"/>
        <v/>
      </c>
      <c r="B255" s="69"/>
      <c r="C255" s="69"/>
      <c r="D255" s="70"/>
      <c r="E255" s="67"/>
      <c r="F255" s="70"/>
      <c r="G255" s="68"/>
      <c r="H255" s="70"/>
      <c r="I255" s="71"/>
      <c r="J255" s="65" t="str">
        <f t="shared" si="44"/>
        <v>-</v>
      </c>
      <c r="K255" s="26" t="str">
        <f t="shared" si="45"/>
        <v/>
      </c>
      <c r="L255" s="26" t="str">
        <f t="shared" si="42"/>
        <v/>
      </c>
      <c r="M255" s="26" t="str">
        <f t="shared" si="46"/>
        <v/>
      </c>
      <c r="N255" s="26" t="str">
        <f t="shared" si="47"/>
        <v/>
      </c>
      <c r="O255" s="26" t="str">
        <f t="shared" si="48"/>
        <v/>
      </c>
      <c r="P255" s="26" t="str">
        <f t="shared" si="49"/>
        <v/>
      </c>
      <c r="Q255" s="26" t="str">
        <f t="shared" si="50"/>
        <v/>
      </c>
      <c r="R255" s="64" t="str">
        <f>IF(OR(ISBLANK(Lieferung!$B$15),N255&lt;&gt;TRUE),"",IF(AND((Lieferung!$B$15-YEAR(G255))&gt;=20,(Lieferung!$B$15-YEAR(G255))&lt;=67),TRUE,FALSE))</f>
        <v/>
      </c>
      <c r="S255" s="64" t="str">
        <f>IF(OR(Q255&lt;&gt;TRUE,R255&lt;&gt;TRUE),"",IF((Lieferung!$B$15-YEAR(G255)-19)&gt;=I255,TRUE,FALSE))</f>
        <v/>
      </c>
      <c r="T255" s="26" t="str">
        <f>IF(ISBLANK(E255),"",IF(COUNTIF(Tätigkeit!$N$12:$N$611,J255)&gt;0,TRUE,FALSE))</f>
        <v/>
      </c>
      <c r="U255" s="72" t="str">
        <f t="shared" si="51"/>
        <v/>
      </c>
    </row>
    <row r="256" spans="1:21" x14ac:dyDescent="0.2">
      <c r="A256" s="129" t="str">
        <f t="shared" si="43"/>
        <v/>
      </c>
      <c r="B256" s="69"/>
      <c r="C256" s="69"/>
      <c r="D256" s="70"/>
      <c r="E256" s="67"/>
      <c r="F256" s="70"/>
      <c r="G256" s="68"/>
      <c r="H256" s="70"/>
      <c r="I256" s="71"/>
      <c r="J256" s="65" t="str">
        <f t="shared" si="44"/>
        <v>-</v>
      </c>
      <c r="K256" s="26" t="str">
        <f t="shared" si="45"/>
        <v/>
      </c>
      <c r="L256" s="26" t="str">
        <f t="shared" si="42"/>
        <v/>
      </c>
      <c r="M256" s="26" t="str">
        <f t="shared" si="46"/>
        <v/>
      </c>
      <c r="N256" s="26" t="str">
        <f t="shared" si="47"/>
        <v/>
      </c>
      <c r="O256" s="26" t="str">
        <f t="shared" si="48"/>
        <v/>
      </c>
      <c r="P256" s="26" t="str">
        <f t="shared" si="49"/>
        <v/>
      </c>
      <c r="Q256" s="26" t="str">
        <f t="shared" si="50"/>
        <v/>
      </c>
      <c r="R256" s="64" t="str">
        <f>IF(OR(ISBLANK(Lieferung!$B$15),N256&lt;&gt;TRUE),"",IF(AND((Lieferung!$B$15-YEAR(G256))&gt;=20,(Lieferung!$B$15-YEAR(G256))&lt;=67),TRUE,FALSE))</f>
        <v/>
      </c>
      <c r="S256" s="64" t="str">
        <f>IF(OR(Q256&lt;&gt;TRUE,R256&lt;&gt;TRUE),"",IF((Lieferung!$B$15-YEAR(G256)-19)&gt;=I256,TRUE,FALSE))</f>
        <v/>
      </c>
      <c r="T256" s="26" t="str">
        <f>IF(ISBLANK(E256),"",IF(COUNTIF(Tätigkeit!$N$12:$N$611,J256)&gt;0,TRUE,FALSE))</f>
        <v/>
      </c>
      <c r="U256" s="72" t="str">
        <f t="shared" si="51"/>
        <v/>
      </c>
    </row>
    <row r="257" spans="1:21" x14ac:dyDescent="0.2">
      <c r="A257" s="129" t="str">
        <f t="shared" si="43"/>
        <v/>
      </c>
      <c r="B257" s="69"/>
      <c r="C257" s="69"/>
      <c r="D257" s="70"/>
      <c r="E257" s="67"/>
      <c r="F257" s="70"/>
      <c r="G257" s="68"/>
      <c r="H257" s="70"/>
      <c r="I257" s="71"/>
      <c r="J257" s="65" t="str">
        <f t="shared" si="44"/>
        <v>-</v>
      </c>
      <c r="K257" s="26" t="str">
        <f t="shared" si="45"/>
        <v/>
      </c>
      <c r="L257" s="26" t="str">
        <f t="shared" si="42"/>
        <v/>
      </c>
      <c r="M257" s="26" t="str">
        <f t="shared" si="46"/>
        <v/>
      </c>
      <c r="N257" s="26" t="str">
        <f t="shared" si="47"/>
        <v/>
      </c>
      <c r="O257" s="26" t="str">
        <f t="shared" si="48"/>
        <v/>
      </c>
      <c r="P257" s="26" t="str">
        <f t="shared" si="49"/>
        <v/>
      </c>
      <c r="Q257" s="26" t="str">
        <f t="shared" si="50"/>
        <v/>
      </c>
      <c r="R257" s="64" t="str">
        <f>IF(OR(ISBLANK(Lieferung!$B$15),N257&lt;&gt;TRUE),"",IF(AND((Lieferung!$B$15-YEAR(G257))&gt;=20,(Lieferung!$B$15-YEAR(G257))&lt;=67),TRUE,FALSE))</f>
        <v/>
      </c>
      <c r="S257" s="64" t="str">
        <f>IF(OR(Q257&lt;&gt;TRUE,R257&lt;&gt;TRUE),"",IF((Lieferung!$B$15-YEAR(G257)-19)&gt;=I257,TRUE,FALSE))</f>
        <v/>
      </c>
      <c r="T257" s="26" t="str">
        <f>IF(ISBLANK(E257),"",IF(COUNTIF(Tätigkeit!$N$12:$N$611,J257)&gt;0,TRUE,FALSE))</f>
        <v/>
      </c>
      <c r="U257" s="72" t="str">
        <f t="shared" si="51"/>
        <v/>
      </c>
    </row>
    <row r="258" spans="1:21" x14ac:dyDescent="0.2">
      <c r="A258" s="129" t="str">
        <f t="shared" si="43"/>
        <v/>
      </c>
      <c r="B258" s="69"/>
      <c r="C258" s="69"/>
      <c r="D258" s="70"/>
      <c r="E258" s="67"/>
      <c r="F258" s="70"/>
      <c r="G258" s="68"/>
      <c r="H258" s="70"/>
      <c r="I258" s="71"/>
      <c r="J258" s="65" t="str">
        <f t="shared" si="44"/>
        <v>-</v>
      </c>
      <c r="K258" s="26" t="str">
        <f t="shared" si="45"/>
        <v/>
      </c>
      <c r="L258" s="26" t="str">
        <f t="shared" si="42"/>
        <v/>
      </c>
      <c r="M258" s="26" t="str">
        <f t="shared" si="46"/>
        <v/>
      </c>
      <c r="N258" s="26" t="str">
        <f t="shared" si="47"/>
        <v/>
      </c>
      <c r="O258" s="26" t="str">
        <f t="shared" si="48"/>
        <v/>
      </c>
      <c r="P258" s="26" t="str">
        <f t="shared" si="49"/>
        <v/>
      </c>
      <c r="Q258" s="26" t="str">
        <f t="shared" si="50"/>
        <v/>
      </c>
      <c r="R258" s="64" t="str">
        <f>IF(OR(ISBLANK(Lieferung!$B$15),N258&lt;&gt;TRUE),"",IF(AND((Lieferung!$B$15-YEAR(G258))&gt;=20,(Lieferung!$B$15-YEAR(G258))&lt;=67),TRUE,FALSE))</f>
        <v/>
      </c>
      <c r="S258" s="64" t="str">
        <f>IF(OR(Q258&lt;&gt;TRUE,R258&lt;&gt;TRUE),"",IF((Lieferung!$B$15-YEAR(G258)-19)&gt;=I258,TRUE,FALSE))</f>
        <v/>
      </c>
      <c r="T258" s="26" t="str">
        <f>IF(ISBLANK(E258),"",IF(COUNTIF(Tätigkeit!$N$12:$N$611,J258)&gt;0,TRUE,FALSE))</f>
        <v/>
      </c>
      <c r="U258" s="72" t="str">
        <f t="shared" si="51"/>
        <v/>
      </c>
    </row>
    <row r="259" spans="1:21" x14ac:dyDescent="0.2">
      <c r="A259" s="129" t="str">
        <f t="shared" si="43"/>
        <v/>
      </c>
      <c r="B259" s="69"/>
      <c r="C259" s="69"/>
      <c r="D259" s="70"/>
      <c r="E259" s="67"/>
      <c r="F259" s="70"/>
      <c r="G259" s="68"/>
      <c r="H259" s="70"/>
      <c r="I259" s="71"/>
      <c r="J259" s="65" t="str">
        <f t="shared" si="44"/>
        <v>-</v>
      </c>
      <c r="K259" s="26" t="str">
        <f t="shared" si="45"/>
        <v/>
      </c>
      <c r="L259" s="26" t="str">
        <f t="shared" si="42"/>
        <v/>
      </c>
      <c r="M259" s="26" t="str">
        <f t="shared" si="46"/>
        <v/>
      </c>
      <c r="N259" s="26" t="str">
        <f t="shared" si="47"/>
        <v/>
      </c>
      <c r="O259" s="26" t="str">
        <f t="shared" si="48"/>
        <v/>
      </c>
      <c r="P259" s="26" t="str">
        <f t="shared" si="49"/>
        <v/>
      </c>
      <c r="Q259" s="26" t="str">
        <f t="shared" si="50"/>
        <v/>
      </c>
      <c r="R259" s="64" t="str">
        <f>IF(OR(ISBLANK(Lieferung!$B$15),N259&lt;&gt;TRUE),"",IF(AND((Lieferung!$B$15-YEAR(G259))&gt;=20,(Lieferung!$B$15-YEAR(G259))&lt;=67),TRUE,FALSE))</f>
        <v/>
      </c>
      <c r="S259" s="64" t="str">
        <f>IF(OR(Q259&lt;&gt;TRUE,R259&lt;&gt;TRUE),"",IF((Lieferung!$B$15-YEAR(G259)-19)&gt;=I259,TRUE,FALSE))</f>
        <v/>
      </c>
      <c r="T259" s="26" t="str">
        <f>IF(ISBLANK(E259),"",IF(COUNTIF(Tätigkeit!$N$12:$N$611,J259)&gt;0,TRUE,FALSE))</f>
        <v/>
      </c>
      <c r="U259" s="72" t="str">
        <f t="shared" si="51"/>
        <v/>
      </c>
    </row>
    <row r="260" spans="1:21" x14ac:dyDescent="0.2">
      <c r="A260" s="129" t="str">
        <f t="shared" si="43"/>
        <v/>
      </c>
      <c r="B260" s="69"/>
      <c r="C260" s="69"/>
      <c r="D260" s="70"/>
      <c r="E260" s="67"/>
      <c r="F260" s="70"/>
      <c r="G260" s="68"/>
      <c r="H260" s="70"/>
      <c r="I260" s="71"/>
      <c r="J260" s="65" t="str">
        <f t="shared" si="44"/>
        <v>-</v>
      </c>
      <c r="K260" s="26" t="str">
        <f t="shared" si="45"/>
        <v/>
      </c>
      <c r="L260" s="26" t="str">
        <f t="shared" si="42"/>
        <v/>
      </c>
      <c r="M260" s="26" t="str">
        <f t="shared" si="46"/>
        <v/>
      </c>
      <c r="N260" s="26" t="str">
        <f t="shared" si="47"/>
        <v/>
      </c>
      <c r="O260" s="26" t="str">
        <f t="shared" si="48"/>
        <v/>
      </c>
      <c r="P260" s="26" t="str">
        <f t="shared" si="49"/>
        <v/>
      </c>
      <c r="Q260" s="26" t="str">
        <f t="shared" si="50"/>
        <v/>
      </c>
      <c r="R260" s="64" t="str">
        <f>IF(OR(ISBLANK(Lieferung!$B$15),N260&lt;&gt;TRUE),"",IF(AND((Lieferung!$B$15-YEAR(G260))&gt;=20,(Lieferung!$B$15-YEAR(G260))&lt;=67),TRUE,FALSE))</f>
        <v/>
      </c>
      <c r="S260" s="64" t="str">
        <f>IF(OR(Q260&lt;&gt;TRUE,R260&lt;&gt;TRUE),"",IF((Lieferung!$B$15-YEAR(G260)-19)&gt;=I260,TRUE,FALSE))</f>
        <v/>
      </c>
      <c r="T260" s="26" t="str">
        <f>IF(ISBLANK(E260),"",IF(COUNTIF(Tätigkeit!$N$12:$N$611,J260)&gt;0,TRUE,FALSE))</f>
        <v/>
      </c>
      <c r="U260" s="72" t="str">
        <f t="shared" si="51"/>
        <v/>
      </c>
    </row>
    <row r="261" spans="1:21" x14ac:dyDescent="0.2">
      <c r="A261" s="129" t="str">
        <f t="shared" si="43"/>
        <v/>
      </c>
      <c r="B261" s="69"/>
      <c r="C261" s="69"/>
      <c r="D261" s="70"/>
      <c r="E261" s="67"/>
      <c r="F261" s="70"/>
      <c r="G261" s="68"/>
      <c r="H261" s="70"/>
      <c r="I261" s="71"/>
      <c r="J261" s="65" t="str">
        <f t="shared" si="44"/>
        <v>-</v>
      </c>
      <c r="K261" s="26" t="str">
        <f t="shared" si="45"/>
        <v/>
      </c>
      <c r="L261" s="26" t="str">
        <f t="shared" si="42"/>
        <v/>
      </c>
      <c r="M261" s="26" t="str">
        <f t="shared" si="46"/>
        <v/>
      </c>
      <c r="N261" s="26" t="str">
        <f t="shared" si="47"/>
        <v/>
      </c>
      <c r="O261" s="26" t="str">
        <f t="shared" si="48"/>
        <v/>
      </c>
      <c r="P261" s="26" t="str">
        <f t="shared" si="49"/>
        <v/>
      </c>
      <c r="Q261" s="26" t="str">
        <f t="shared" si="50"/>
        <v/>
      </c>
      <c r="R261" s="64" t="str">
        <f>IF(OR(ISBLANK(Lieferung!$B$15),N261&lt;&gt;TRUE),"",IF(AND((Lieferung!$B$15-YEAR(G261))&gt;=20,(Lieferung!$B$15-YEAR(G261))&lt;=67),TRUE,FALSE))</f>
        <v/>
      </c>
      <c r="S261" s="64" t="str">
        <f>IF(OR(Q261&lt;&gt;TRUE,R261&lt;&gt;TRUE),"",IF((Lieferung!$B$15-YEAR(G261)-19)&gt;=I261,TRUE,FALSE))</f>
        <v/>
      </c>
      <c r="T261" s="26" t="str">
        <f>IF(ISBLANK(E261),"",IF(COUNTIF(Tätigkeit!$N$12:$N$611,J261)&gt;0,TRUE,FALSE))</f>
        <v/>
      </c>
      <c r="U261" s="72" t="str">
        <f t="shared" si="51"/>
        <v/>
      </c>
    </row>
    <row r="262" spans="1:21" x14ac:dyDescent="0.2">
      <c r="A262" s="129" t="str">
        <f t="shared" si="43"/>
        <v/>
      </c>
      <c r="B262" s="69"/>
      <c r="C262" s="69"/>
      <c r="D262" s="70"/>
      <c r="E262" s="67"/>
      <c r="F262" s="70"/>
      <c r="G262" s="68"/>
      <c r="H262" s="70"/>
      <c r="I262" s="71"/>
      <c r="J262" s="65" t="str">
        <f t="shared" si="44"/>
        <v>-</v>
      </c>
      <c r="K262" s="26" t="str">
        <f t="shared" si="45"/>
        <v/>
      </c>
      <c r="L262" s="26" t="str">
        <f t="shared" si="42"/>
        <v/>
      </c>
      <c r="M262" s="26" t="str">
        <f t="shared" si="46"/>
        <v/>
      </c>
      <c r="N262" s="26" t="str">
        <f t="shared" si="47"/>
        <v/>
      </c>
      <c r="O262" s="26" t="str">
        <f t="shared" si="48"/>
        <v/>
      </c>
      <c r="P262" s="26" t="str">
        <f t="shared" si="49"/>
        <v/>
      </c>
      <c r="Q262" s="26" t="str">
        <f t="shared" si="50"/>
        <v/>
      </c>
      <c r="R262" s="64" t="str">
        <f>IF(OR(ISBLANK(Lieferung!$B$15),N262&lt;&gt;TRUE),"",IF(AND((Lieferung!$B$15-YEAR(G262))&gt;=20,(Lieferung!$B$15-YEAR(G262))&lt;=67),TRUE,FALSE))</f>
        <v/>
      </c>
      <c r="S262" s="64" t="str">
        <f>IF(OR(Q262&lt;&gt;TRUE,R262&lt;&gt;TRUE),"",IF((Lieferung!$B$15-YEAR(G262)-19)&gt;=I262,TRUE,FALSE))</f>
        <v/>
      </c>
      <c r="T262" s="26" t="str">
        <f>IF(ISBLANK(E262),"",IF(COUNTIF(Tätigkeit!$N$12:$N$611,J262)&gt;0,TRUE,FALSE))</f>
        <v/>
      </c>
      <c r="U262" s="72" t="str">
        <f t="shared" si="51"/>
        <v/>
      </c>
    </row>
    <row r="263" spans="1:21" x14ac:dyDescent="0.2">
      <c r="A263" s="129" t="str">
        <f t="shared" si="43"/>
        <v/>
      </c>
      <c r="B263" s="69"/>
      <c r="C263" s="69"/>
      <c r="D263" s="70"/>
      <c r="E263" s="67"/>
      <c r="F263" s="70"/>
      <c r="G263" s="68"/>
      <c r="H263" s="70"/>
      <c r="I263" s="71"/>
      <c r="J263" s="65" t="str">
        <f t="shared" si="44"/>
        <v>-</v>
      </c>
      <c r="K263" s="26" t="str">
        <f t="shared" si="45"/>
        <v/>
      </c>
      <c r="L263" s="26" t="str">
        <f t="shared" si="42"/>
        <v/>
      </c>
      <c r="M263" s="26" t="str">
        <f t="shared" si="46"/>
        <v/>
      </c>
      <c r="N263" s="26" t="str">
        <f t="shared" si="47"/>
        <v/>
      </c>
      <c r="O263" s="26" t="str">
        <f t="shared" si="48"/>
        <v/>
      </c>
      <c r="P263" s="26" t="str">
        <f t="shared" si="49"/>
        <v/>
      </c>
      <c r="Q263" s="26" t="str">
        <f t="shared" si="50"/>
        <v/>
      </c>
      <c r="R263" s="64" t="str">
        <f>IF(OR(ISBLANK(Lieferung!$B$15),N263&lt;&gt;TRUE),"",IF(AND((Lieferung!$B$15-YEAR(G263))&gt;=20,(Lieferung!$B$15-YEAR(G263))&lt;=67),TRUE,FALSE))</f>
        <v/>
      </c>
      <c r="S263" s="64" t="str">
        <f>IF(OR(Q263&lt;&gt;TRUE,R263&lt;&gt;TRUE),"",IF((Lieferung!$B$15-YEAR(G263)-19)&gt;=I263,TRUE,FALSE))</f>
        <v/>
      </c>
      <c r="T263" s="26" t="str">
        <f>IF(ISBLANK(E263),"",IF(COUNTIF(Tätigkeit!$N$12:$N$611,J263)&gt;0,TRUE,FALSE))</f>
        <v/>
      </c>
      <c r="U263" s="72" t="str">
        <f t="shared" si="51"/>
        <v/>
      </c>
    </row>
    <row r="264" spans="1:21" x14ac:dyDescent="0.2">
      <c r="A264" s="129" t="str">
        <f t="shared" si="43"/>
        <v/>
      </c>
      <c r="B264" s="69"/>
      <c r="C264" s="69"/>
      <c r="D264" s="70"/>
      <c r="E264" s="67"/>
      <c r="F264" s="70"/>
      <c r="G264" s="68"/>
      <c r="H264" s="70"/>
      <c r="I264" s="71"/>
      <c r="J264" s="65" t="str">
        <f t="shared" si="44"/>
        <v>-</v>
      </c>
      <c r="K264" s="26" t="str">
        <f t="shared" si="45"/>
        <v/>
      </c>
      <c r="L264" s="26" t="str">
        <f t="shared" si="42"/>
        <v/>
      </c>
      <c r="M264" s="26" t="str">
        <f t="shared" si="46"/>
        <v/>
      </c>
      <c r="N264" s="26" t="str">
        <f t="shared" si="47"/>
        <v/>
      </c>
      <c r="O264" s="26" t="str">
        <f t="shared" si="48"/>
        <v/>
      </c>
      <c r="P264" s="26" t="str">
        <f t="shared" si="49"/>
        <v/>
      </c>
      <c r="Q264" s="26" t="str">
        <f t="shared" si="50"/>
        <v/>
      </c>
      <c r="R264" s="64" t="str">
        <f>IF(OR(ISBLANK(Lieferung!$B$15),N264&lt;&gt;TRUE),"",IF(AND((Lieferung!$B$15-YEAR(G264))&gt;=20,(Lieferung!$B$15-YEAR(G264))&lt;=67),TRUE,FALSE))</f>
        <v/>
      </c>
      <c r="S264" s="64" t="str">
        <f>IF(OR(Q264&lt;&gt;TRUE,R264&lt;&gt;TRUE),"",IF((Lieferung!$B$15-YEAR(G264)-19)&gt;=I264,TRUE,FALSE))</f>
        <v/>
      </c>
      <c r="T264" s="26" t="str">
        <f>IF(ISBLANK(E264),"",IF(COUNTIF(Tätigkeit!$N$12:$N$611,J264)&gt;0,TRUE,FALSE))</f>
        <v/>
      </c>
      <c r="U264" s="72" t="str">
        <f t="shared" si="51"/>
        <v/>
      </c>
    </row>
    <row r="265" spans="1:21" x14ac:dyDescent="0.2">
      <c r="A265" s="129" t="str">
        <f t="shared" si="43"/>
        <v/>
      </c>
      <c r="B265" s="69"/>
      <c r="C265" s="69"/>
      <c r="D265" s="70"/>
      <c r="E265" s="67"/>
      <c r="F265" s="70"/>
      <c r="G265" s="68"/>
      <c r="H265" s="70"/>
      <c r="I265" s="71"/>
      <c r="J265" s="65" t="str">
        <f t="shared" si="44"/>
        <v>-</v>
      </c>
      <c r="K265" s="26" t="str">
        <f t="shared" si="45"/>
        <v/>
      </c>
      <c r="L265" s="26" t="str">
        <f t="shared" si="42"/>
        <v/>
      </c>
      <c r="M265" s="26" t="str">
        <f t="shared" si="46"/>
        <v/>
      </c>
      <c r="N265" s="26" t="str">
        <f t="shared" si="47"/>
        <v/>
      </c>
      <c r="O265" s="26" t="str">
        <f t="shared" si="48"/>
        <v/>
      </c>
      <c r="P265" s="26" t="str">
        <f t="shared" si="49"/>
        <v/>
      </c>
      <c r="Q265" s="26" t="str">
        <f t="shared" si="50"/>
        <v/>
      </c>
      <c r="R265" s="64" t="str">
        <f>IF(OR(ISBLANK(Lieferung!$B$15),N265&lt;&gt;TRUE),"",IF(AND((Lieferung!$B$15-YEAR(G265))&gt;=20,(Lieferung!$B$15-YEAR(G265))&lt;=67),TRUE,FALSE))</f>
        <v/>
      </c>
      <c r="S265" s="64" t="str">
        <f>IF(OR(Q265&lt;&gt;TRUE,R265&lt;&gt;TRUE),"",IF((Lieferung!$B$15-YEAR(G265)-19)&gt;=I265,TRUE,FALSE))</f>
        <v/>
      </c>
      <c r="T265" s="26" t="str">
        <f>IF(ISBLANK(E265),"",IF(COUNTIF(Tätigkeit!$N$12:$N$611,J265)&gt;0,TRUE,FALSE))</f>
        <v/>
      </c>
      <c r="U265" s="72" t="str">
        <f t="shared" si="51"/>
        <v/>
      </c>
    </row>
    <row r="266" spans="1:21" x14ac:dyDescent="0.2">
      <c r="A266" s="129" t="str">
        <f t="shared" si="43"/>
        <v/>
      </c>
      <c r="B266" s="69"/>
      <c r="C266" s="69"/>
      <c r="D266" s="70"/>
      <c r="E266" s="67"/>
      <c r="F266" s="70"/>
      <c r="G266" s="68"/>
      <c r="H266" s="70"/>
      <c r="I266" s="71"/>
      <c r="J266" s="65" t="str">
        <f t="shared" si="44"/>
        <v>-</v>
      </c>
      <c r="K266" s="26" t="str">
        <f t="shared" si="45"/>
        <v/>
      </c>
      <c r="L266" s="26" t="str">
        <f t="shared" si="42"/>
        <v/>
      </c>
      <c r="M266" s="26" t="str">
        <f t="shared" si="46"/>
        <v/>
      </c>
      <c r="N266" s="26" t="str">
        <f t="shared" si="47"/>
        <v/>
      </c>
      <c r="O266" s="26" t="str">
        <f t="shared" si="48"/>
        <v/>
      </c>
      <c r="P266" s="26" t="str">
        <f t="shared" si="49"/>
        <v/>
      </c>
      <c r="Q266" s="26" t="str">
        <f t="shared" si="50"/>
        <v/>
      </c>
      <c r="R266" s="64" t="str">
        <f>IF(OR(ISBLANK(Lieferung!$B$15),N266&lt;&gt;TRUE),"",IF(AND((Lieferung!$B$15-YEAR(G266))&gt;=20,(Lieferung!$B$15-YEAR(G266))&lt;=67),TRUE,FALSE))</f>
        <v/>
      </c>
      <c r="S266" s="64" t="str">
        <f>IF(OR(Q266&lt;&gt;TRUE,R266&lt;&gt;TRUE),"",IF((Lieferung!$B$15-YEAR(G266)-19)&gt;=I266,TRUE,FALSE))</f>
        <v/>
      </c>
      <c r="T266" s="26" t="str">
        <f>IF(ISBLANK(E266),"",IF(COUNTIF(Tätigkeit!$N$12:$N$611,J266)&gt;0,TRUE,FALSE))</f>
        <v/>
      </c>
      <c r="U266" s="72" t="str">
        <f t="shared" si="51"/>
        <v/>
      </c>
    </row>
    <row r="267" spans="1:21" x14ac:dyDescent="0.2">
      <c r="A267" s="129" t="str">
        <f t="shared" si="43"/>
        <v/>
      </c>
      <c r="B267" s="69"/>
      <c r="C267" s="69"/>
      <c r="D267" s="70"/>
      <c r="E267" s="67"/>
      <c r="F267" s="70"/>
      <c r="G267" s="68"/>
      <c r="H267" s="70"/>
      <c r="I267" s="71"/>
      <c r="J267" s="65" t="str">
        <f t="shared" si="44"/>
        <v>-</v>
      </c>
      <c r="K267" s="26" t="str">
        <f t="shared" si="45"/>
        <v/>
      </c>
      <c r="L267" s="26" t="str">
        <f t="shared" si="42"/>
        <v/>
      </c>
      <c r="M267" s="26" t="str">
        <f t="shared" si="46"/>
        <v/>
      </c>
      <c r="N267" s="26" t="str">
        <f t="shared" si="47"/>
        <v/>
      </c>
      <c r="O267" s="26" t="str">
        <f t="shared" si="48"/>
        <v/>
      </c>
      <c r="P267" s="26" t="str">
        <f t="shared" si="49"/>
        <v/>
      </c>
      <c r="Q267" s="26" t="str">
        <f t="shared" si="50"/>
        <v/>
      </c>
      <c r="R267" s="64" t="str">
        <f>IF(OR(ISBLANK(Lieferung!$B$15),N267&lt;&gt;TRUE),"",IF(AND((Lieferung!$B$15-YEAR(G267))&gt;=20,(Lieferung!$B$15-YEAR(G267))&lt;=67),TRUE,FALSE))</f>
        <v/>
      </c>
      <c r="S267" s="64" t="str">
        <f>IF(OR(Q267&lt;&gt;TRUE,R267&lt;&gt;TRUE),"",IF((Lieferung!$B$15-YEAR(G267)-19)&gt;=I267,TRUE,FALSE))</f>
        <v/>
      </c>
      <c r="T267" s="26" t="str">
        <f>IF(ISBLANK(E267),"",IF(COUNTIF(Tätigkeit!$N$12:$N$611,J267)&gt;0,TRUE,FALSE))</f>
        <v/>
      </c>
      <c r="U267" s="72" t="str">
        <f t="shared" si="51"/>
        <v/>
      </c>
    </row>
    <row r="268" spans="1:21" x14ac:dyDescent="0.2">
      <c r="A268" s="129" t="str">
        <f t="shared" si="43"/>
        <v/>
      </c>
      <c r="B268" s="69"/>
      <c r="C268" s="69"/>
      <c r="D268" s="70"/>
      <c r="E268" s="67"/>
      <c r="F268" s="70"/>
      <c r="G268" s="68"/>
      <c r="H268" s="70"/>
      <c r="I268" s="71"/>
      <c r="J268" s="65" t="str">
        <f t="shared" si="44"/>
        <v>-</v>
      </c>
      <c r="K268" s="26" t="str">
        <f t="shared" si="45"/>
        <v/>
      </c>
      <c r="L268" s="26" t="str">
        <f t="shared" si="42"/>
        <v/>
      </c>
      <c r="M268" s="26" t="str">
        <f t="shared" si="46"/>
        <v/>
      </c>
      <c r="N268" s="26" t="str">
        <f t="shared" si="47"/>
        <v/>
      </c>
      <c r="O268" s="26" t="str">
        <f t="shared" si="48"/>
        <v/>
      </c>
      <c r="P268" s="26" t="str">
        <f t="shared" si="49"/>
        <v/>
      </c>
      <c r="Q268" s="26" t="str">
        <f t="shared" si="50"/>
        <v/>
      </c>
      <c r="R268" s="64" t="str">
        <f>IF(OR(ISBLANK(Lieferung!$B$15),N268&lt;&gt;TRUE),"",IF(AND((Lieferung!$B$15-YEAR(G268))&gt;=20,(Lieferung!$B$15-YEAR(G268))&lt;=67),TRUE,FALSE))</f>
        <v/>
      </c>
      <c r="S268" s="64" t="str">
        <f>IF(OR(Q268&lt;&gt;TRUE,R268&lt;&gt;TRUE),"",IF((Lieferung!$B$15-YEAR(G268)-19)&gt;=I268,TRUE,FALSE))</f>
        <v/>
      </c>
      <c r="T268" s="26" t="str">
        <f>IF(ISBLANK(E268),"",IF(COUNTIF(Tätigkeit!$N$12:$N$611,J268)&gt;0,TRUE,FALSE))</f>
        <v/>
      </c>
      <c r="U268" s="72" t="str">
        <f t="shared" si="51"/>
        <v/>
      </c>
    </row>
    <row r="269" spans="1:21" x14ac:dyDescent="0.2">
      <c r="A269" s="129" t="str">
        <f t="shared" si="43"/>
        <v/>
      </c>
      <c r="B269" s="69"/>
      <c r="C269" s="69"/>
      <c r="D269" s="70"/>
      <c r="E269" s="67"/>
      <c r="F269" s="70"/>
      <c r="G269" s="68"/>
      <c r="H269" s="70"/>
      <c r="I269" s="71"/>
      <c r="J269" s="65" t="str">
        <f t="shared" si="44"/>
        <v>-</v>
      </c>
      <c r="K269" s="26" t="str">
        <f t="shared" si="45"/>
        <v/>
      </c>
      <c r="L269" s="26" t="str">
        <f t="shared" ref="L269:L332" si="52">IF(OR(ISBLANK(E269)),"",NOT(COUNTIF($E$12:$E$411,$E269)&gt;1))</f>
        <v/>
      </c>
      <c r="M269" s="26" t="str">
        <f t="shared" si="46"/>
        <v/>
      </c>
      <c r="N269" s="26" t="str">
        <f t="shared" si="47"/>
        <v/>
      </c>
      <c r="O269" s="26" t="str">
        <f t="shared" si="48"/>
        <v/>
      </c>
      <c r="P269" s="26" t="str">
        <f t="shared" si="49"/>
        <v/>
      </c>
      <c r="Q269" s="26" t="str">
        <f t="shared" si="50"/>
        <v/>
      </c>
      <c r="R269" s="64" t="str">
        <f>IF(OR(ISBLANK(Lieferung!$B$15),N269&lt;&gt;TRUE),"",IF(AND((Lieferung!$B$15-YEAR(G269))&gt;=20,(Lieferung!$B$15-YEAR(G269))&lt;=67),TRUE,FALSE))</f>
        <v/>
      </c>
      <c r="S269" s="64" t="str">
        <f>IF(OR(Q269&lt;&gt;TRUE,R269&lt;&gt;TRUE),"",IF((Lieferung!$B$15-YEAR(G269)-19)&gt;=I269,TRUE,FALSE))</f>
        <v/>
      </c>
      <c r="T269" s="26" t="str">
        <f>IF(ISBLANK(E269),"",IF(COUNTIF(Tätigkeit!$N$12:$N$611,J269)&gt;0,TRUE,FALSE))</f>
        <v/>
      </c>
      <c r="U269" s="72" t="str">
        <f t="shared" si="51"/>
        <v/>
      </c>
    </row>
    <row r="270" spans="1:21" x14ac:dyDescent="0.2">
      <c r="A270" s="129" t="str">
        <f t="shared" si="43"/>
        <v/>
      </c>
      <c r="B270" s="69"/>
      <c r="C270" s="69"/>
      <c r="D270" s="70"/>
      <c r="E270" s="67"/>
      <c r="F270" s="70"/>
      <c r="G270" s="68"/>
      <c r="H270" s="70"/>
      <c r="I270" s="71"/>
      <c r="J270" s="65" t="str">
        <f t="shared" si="44"/>
        <v>-</v>
      </c>
      <c r="K270" s="26" t="str">
        <f t="shared" si="45"/>
        <v/>
      </c>
      <c r="L270" s="26" t="str">
        <f t="shared" si="52"/>
        <v/>
      </c>
      <c r="M270" s="26" t="str">
        <f t="shared" si="46"/>
        <v/>
      </c>
      <c r="N270" s="26" t="str">
        <f t="shared" si="47"/>
        <v/>
      </c>
      <c r="O270" s="26" t="str">
        <f t="shared" si="48"/>
        <v/>
      </c>
      <c r="P270" s="26" t="str">
        <f t="shared" si="49"/>
        <v/>
      </c>
      <c r="Q270" s="26" t="str">
        <f t="shared" si="50"/>
        <v/>
      </c>
      <c r="R270" s="64" t="str">
        <f>IF(OR(ISBLANK(Lieferung!$B$15),N270&lt;&gt;TRUE),"",IF(AND((Lieferung!$B$15-YEAR(G270))&gt;=20,(Lieferung!$B$15-YEAR(G270))&lt;=67),TRUE,FALSE))</f>
        <v/>
      </c>
      <c r="S270" s="64" t="str">
        <f>IF(OR(Q270&lt;&gt;TRUE,R270&lt;&gt;TRUE),"",IF((Lieferung!$B$15-YEAR(G270)-19)&gt;=I270,TRUE,FALSE))</f>
        <v/>
      </c>
      <c r="T270" s="26" t="str">
        <f>IF(ISBLANK(E270),"",IF(COUNTIF(Tätigkeit!$N$12:$N$611,J270)&gt;0,TRUE,FALSE))</f>
        <v/>
      </c>
      <c r="U270" s="72" t="str">
        <f t="shared" si="51"/>
        <v/>
      </c>
    </row>
    <row r="271" spans="1:21" x14ac:dyDescent="0.2">
      <c r="A271" s="129" t="str">
        <f t="shared" si="43"/>
        <v/>
      </c>
      <c r="B271" s="69"/>
      <c r="C271" s="69"/>
      <c r="D271" s="70"/>
      <c r="E271" s="67"/>
      <c r="F271" s="70"/>
      <c r="G271" s="68"/>
      <c r="H271" s="70"/>
      <c r="I271" s="71"/>
      <c r="J271" s="65" t="str">
        <f t="shared" si="44"/>
        <v>-</v>
      </c>
      <c r="K271" s="26" t="str">
        <f t="shared" si="45"/>
        <v/>
      </c>
      <c r="L271" s="26" t="str">
        <f t="shared" si="52"/>
        <v/>
      </c>
      <c r="M271" s="26" t="str">
        <f t="shared" si="46"/>
        <v/>
      </c>
      <c r="N271" s="26" t="str">
        <f t="shared" si="47"/>
        <v/>
      </c>
      <c r="O271" s="26" t="str">
        <f t="shared" si="48"/>
        <v/>
      </c>
      <c r="P271" s="26" t="str">
        <f t="shared" si="49"/>
        <v/>
      </c>
      <c r="Q271" s="26" t="str">
        <f t="shared" si="50"/>
        <v/>
      </c>
      <c r="R271" s="64" t="str">
        <f>IF(OR(ISBLANK(Lieferung!$B$15),N271&lt;&gt;TRUE),"",IF(AND((Lieferung!$B$15-YEAR(G271))&gt;=20,(Lieferung!$B$15-YEAR(G271))&lt;=67),TRUE,FALSE))</f>
        <v/>
      </c>
      <c r="S271" s="64" t="str">
        <f>IF(OR(Q271&lt;&gt;TRUE,R271&lt;&gt;TRUE),"",IF((Lieferung!$B$15-YEAR(G271)-19)&gt;=I271,TRUE,FALSE))</f>
        <v/>
      </c>
      <c r="T271" s="26" t="str">
        <f>IF(ISBLANK(E271),"",IF(COUNTIF(Tätigkeit!$N$12:$N$611,J271)&gt;0,TRUE,FALSE))</f>
        <v/>
      </c>
      <c r="U271" s="72" t="str">
        <f t="shared" si="51"/>
        <v/>
      </c>
    </row>
    <row r="272" spans="1:21" x14ac:dyDescent="0.2">
      <c r="A272" s="129" t="str">
        <f t="shared" si="43"/>
        <v/>
      </c>
      <c r="B272" s="69"/>
      <c r="C272" s="69"/>
      <c r="D272" s="70"/>
      <c r="E272" s="67"/>
      <c r="F272" s="70"/>
      <c r="G272" s="68"/>
      <c r="H272" s="70"/>
      <c r="I272" s="71"/>
      <c r="J272" s="65" t="str">
        <f t="shared" si="44"/>
        <v>-</v>
      </c>
      <c r="K272" s="26" t="str">
        <f t="shared" si="45"/>
        <v/>
      </c>
      <c r="L272" s="26" t="str">
        <f t="shared" si="52"/>
        <v/>
      </c>
      <c r="M272" s="26" t="str">
        <f t="shared" si="46"/>
        <v/>
      </c>
      <c r="N272" s="26" t="str">
        <f t="shared" si="47"/>
        <v/>
      </c>
      <c r="O272" s="26" t="str">
        <f t="shared" si="48"/>
        <v/>
      </c>
      <c r="P272" s="26" t="str">
        <f t="shared" si="49"/>
        <v/>
      </c>
      <c r="Q272" s="26" t="str">
        <f t="shared" si="50"/>
        <v/>
      </c>
      <c r="R272" s="64" t="str">
        <f>IF(OR(ISBLANK(Lieferung!$B$15),N272&lt;&gt;TRUE),"",IF(AND((Lieferung!$B$15-YEAR(G272))&gt;=20,(Lieferung!$B$15-YEAR(G272))&lt;=67),TRUE,FALSE))</f>
        <v/>
      </c>
      <c r="S272" s="64" t="str">
        <f>IF(OR(Q272&lt;&gt;TRUE,R272&lt;&gt;TRUE),"",IF((Lieferung!$B$15-YEAR(G272)-19)&gt;=I272,TRUE,FALSE))</f>
        <v/>
      </c>
      <c r="T272" s="26" t="str">
        <f>IF(ISBLANK(E272),"",IF(COUNTIF(Tätigkeit!$N$12:$N$611,J272)&gt;0,TRUE,FALSE))</f>
        <v/>
      </c>
      <c r="U272" s="72" t="str">
        <f t="shared" si="51"/>
        <v/>
      </c>
    </row>
    <row r="273" spans="1:21" x14ac:dyDescent="0.2">
      <c r="A273" s="129" t="str">
        <f t="shared" si="43"/>
        <v/>
      </c>
      <c r="B273" s="69"/>
      <c r="C273" s="69"/>
      <c r="D273" s="70"/>
      <c r="E273" s="67"/>
      <c r="F273" s="70"/>
      <c r="G273" s="68"/>
      <c r="H273" s="70"/>
      <c r="I273" s="71"/>
      <c r="J273" s="65" t="str">
        <f t="shared" si="44"/>
        <v>-</v>
      </c>
      <c r="K273" s="26" t="str">
        <f t="shared" si="45"/>
        <v/>
      </c>
      <c r="L273" s="26" t="str">
        <f t="shared" si="52"/>
        <v/>
      </c>
      <c r="M273" s="26" t="str">
        <f t="shared" si="46"/>
        <v/>
      </c>
      <c r="N273" s="26" t="str">
        <f t="shared" si="47"/>
        <v/>
      </c>
      <c r="O273" s="26" t="str">
        <f t="shared" si="48"/>
        <v/>
      </c>
      <c r="P273" s="26" t="str">
        <f t="shared" si="49"/>
        <v/>
      </c>
      <c r="Q273" s="26" t="str">
        <f t="shared" si="50"/>
        <v/>
      </c>
      <c r="R273" s="64" t="str">
        <f>IF(OR(ISBLANK(Lieferung!$B$15),N273&lt;&gt;TRUE),"",IF(AND((Lieferung!$B$15-YEAR(G273))&gt;=20,(Lieferung!$B$15-YEAR(G273))&lt;=67),TRUE,FALSE))</f>
        <v/>
      </c>
      <c r="S273" s="64" t="str">
        <f>IF(OR(Q273&lt;&gt;TRUE,R273&lt;&gt;TRUE),"",IF((Lieferung!$B$15-YEAR(G273)-19)&gt;=I273,TRUE,FALSE))</f>
        <v/>
      </c>
      <c r="T273" s="26" t="str">
        <f>IF(ISBLANK(E273),"",IF(COUNTIF(Tätigkeit!$N$12:$N$611,J273)&gt;0,TRUE,FALSE))</f>
        <v/>
      </c>
      <c r="U273" s="72" t="str">
        <f t="shared" si="51"/>
        <v/>
      </c>
    </row>
    <row r="274" spans="1:21" x14ac:dyDescent="0.2">
      <c r="A274" s="129" t="str">
        <f t="shared" si="43"/>
        <v/>
      </c>
      <c r="B274" s="69"/>
      <c r="C274" s="69"/>
      <c r="D274" s="70"/>
      <c r="E274" s="67"/>
      <c r="F274" s="70"/>
      <c r="G274" s="68"/>
      <c r="H274" s="70"/>
      <c r="I274" s="71"/>
      <c r="J274" s="65" t="str">
        <f t="shared" si="44"/>
        <v>-</v>
      </c>
      <c r="K274" s="26" t="str">
        <f t="shared" si="45"/>
        <v/>
      </c>
      <c r="L274" s="26" t="str">
        <f t="shared" si="52"/>
        <v/>
      </c>
      <c r="M274" s="26" t="str">
        <f t="shared" si="46"/>
        <v/>
      </c>
      <c r="N274" s="26" t="str">
        <f t="shared" si="47"/>
        <v/>
      </c>
      <c r="O274" s="26" t="str">
        <f t="shared" si="48"/>
        <v/>
      </c>
      <c r="P274" s="26" t="str">
        <f t="shared" si="49"/>
        <v/>
      </c>
      <c r="Q274" s="26" t="str">
        <f t="shared" si="50"/>
        <v/>
      </c>
      <c r="R274" s="64" t="str">
        <f>IF(OR(ISBLANK(Lieferung!$B$15),N274&lt;&gt;TRUE),"",IF(AND((Lieferung!$B$15-YEAR(G274))&gt;=20,(Lieferung!$B$15-YEAR(G274))&lt;=67),TRUE,FALSE))</f>
        <v/>
      </c>
      <c r="S274" s="64" t="str">
        <f>IF(OR(Q274&lt;&gt;TRUE,R274&lt;&gt;TRUE),"",IF((Lieferung!$B$15-YEAR(G274)-19)&gt;=I274,TRUE,FALSE))</f>
        <v/>
      </c>
      <c r="T274" s="26" t="str">
        <f>IF(ISBLANK(E274),"",IF(COUNTIF(Tätigkeit!$N$12:$N$611,J274)&gt;0,TRUE,FALSE))</f>
        <v/>
      </c>
      <c r="U274" s="72" t="str">
        <f t="shared" si="51"/>
        <v/>
      </c>
    </row>
    <row r="275" spans="1:21" x14ac:dyDescent="0.2">
      <c r="A275" s="129" t="str">
        <f t="shared" si="43"/>
        <v/>
      </c>
      <c r="B275" s="69"/>
      <c r="C275" s="69"/>
      <c r="D275" s="70"/>
      <c r="E275" s="67"/>
      <c r="F275" s="70"/>
      <c r="G275" s="68"/>
      <c r="H275" s="70"/>
      <c r="I275" s="71"/>
      <c r="J275" s="65" t="str">
        <f t="shared" si="44"/>
        <v>-</v>
      </c>
      <c r="K275" s="26" t="str">
        <f t="shared" si="45"/>
        <v/>
      </c>
      <c r="L275" s="26" t="str">
        <f t="shared" si="52"/>
        <v/>
      </c>
      <c r="M275" s="26" t="str">
        <f t="shared" si="46"/>
        <v/>
      </c>
      <c r="N275" s="26" t="str">
        <f t="shared" si="47"/>
        <v/>
      </c>
      <c r="O275" s="26" t="str">
        <f t="shared" si="48"/>
        <v/>
      </c>
      <c r="P275" s="26" t="str">
        <f t="shared" si="49"/>
        <v/>
      </c>
      <c r="Q275" s="26" t="str">
        <f t="shared" si="50"/>
        <v/>
      </c>
      <c r="R275" s="64" t="str">
        <f>IF(OR(ISBLANK(Lieferung!$B$15),N275&lt;&gt;TRUE),"",IF(AND((Lieferung!$B$15-YEAR(G275))&gt;=20,(Lieferung!$B$15-YEAR(G275))&lt;=67),TRUE,FALSE))</f>
        <v/>
      </c>
      <c r="S275" s="64" t="str">
        <f>IF(OR(Q275&lt;&gt;TRUE,R275&lt;&gt;TRUE),"",IF((Lieferung!$B$15-YEAR(G275)-19)&gt;=I275,TRUE,FALSE))</f>
        <v/>
      </c>
      <c r="T275" s="26" t="str">
        <f>IF(ISBLANK(E275),"",IF(COUNTIF(Tätigkeit!$N$12:$N$611,J275)&gt;0,TRUE,FALSE))</f>
        <v/>
      </c>
      <c r="U275" s="72" t="str">
        <f t="shared" si="51"/>
        <v/>
      </c>
    </row>
    <row r="276" spans="1:21" x14ac:dyDescent="0.2">
      <c r="A276" s="129" t="str">
        <f t="shared" si="43"/>
        <v/>
      </c>
      <c r="B276" s="69"/>
      <c r="C276" s="69"/>
      <c r="D276" s="70"/>
      <c r="E276" s="67"/>
      <c r="F276" s="70"/>
      <c r="G276" s="68"/>
      <c r="H276" s="70"/>
      <c r="I276" s="71"/>
      <c r="J276" s="65" t="str">
        <f t="shared" si="44"/>
        <v>-</v>
      </c>
      <c r="K276" s="26" t="str">
        <f t="shared" si="45"/>
        <v/>
      </c>
      <c r="L276" s="26" t="str">
        <f t="shared" si="52"/>
        <v/>
      </c>
      <c r="M276" s="26" t="str">
        <f t="shared" si="46"/>
        <v/>
      </c>
      <c r="N276" s="26" t="str">
        <f t="shared" si="47"/>
        <v/>
      </c>
      <c r="O276" s="26" t="str">
        <f t="shared" si="48"/>
        <v/>
      </c>
      <c r="P276" s="26" t="str">
        <f t="shared" si="49"/>
        <v/>
      </c>
      <c r="Q276" s="26" t="str">
        <f t="shared" si="50"/>
        <v/>
      </c>
      <c r="R276" s="64" t="str">
        <f>IF(OR(ISBLANK(Lieferung!$B$15),N276&lt;&gt;TRUE),"",IF(AND((Lieferung!$B$15-YEAR(G276))&gt;=20,(Lieferung!$B$15-YEAR(G276))&lt;=67),TRUE,FALSE))</f>
        <v/>
      </c>
      <c r="S276" s="64" t="str">
        <f>IF(OR(Q276&lt;&gt;TRUE,R276&lt;&gt;TRUE),"",IF((Lieferung!$B$15-YEAR(G276)-19)&gt;=I276,TRUE,FALSE))</f>
        <v/>
      </c>
      <c r="T276" s="26" t="str">
        <f>IF(ISBLANK(E276),"",IF(COUNTIF(Tätigkeit!$N$12:$N$611,J276)&gt;0,TRUE,FALSE))</f>
        <v/>
      </c>
      <c r="U276" s="72" t="str">
        <f t="shared" si="51"/>
        <v/>
      </c>
    </row>
    <row r="277" spans="1:21" x14ac:dyDescent="0.2">
      <c r="A277" s="129" t="str">
        <f t="shared" si="43"/>
        <v/>
      </c>
      <c r="B277" s="69"/>
      <c r="C277" s="69"/>
      <c r="D277" s="70"/>
      <c r="E277" s="67"/>
      <c r="F277" s="70"/>
      <c r="G277" s="68"/>
      <c r="H277" s="70"/>
      <c r="I277" s="71"/>
      <c r="J277" s="65" t="str">
        <f t="shared" si="44"/>
        <v>-</v>
      </c>
      <c r="K277" s="26" t="str">
        <f t="shared" si="45"/>
        <v/>
      </c>
      <c r="L277" s="26" t="str">
        <f t="shared" si="52"/>
        <v/>
      </c>
      <c r="M277" s="26" t="str">
        <f t="shared" si="46"/>
        <v/>
      </c>
      <c r="N277" s="26" t="str">
        <f t="shared" si="47"/>
        <v/>
      </c>
      <c r="O277" s="26" t="str">
        <f t="shared" si="48"/>
        <v/>
      </c>
      <c r="P277" s="26" t="str">
        <f t="shared" si="49"/>
        <v/>
      </c>
      <c r="Q277" s="26" t="str">
        <f t="shared" si="50"/>
        <v/>
      </c>
      <c r="R277" s="64" t="str">
        <f>IF(OR(ISBLANK(Lieferung!$B$15),N277&lt;&gt;TRUE),"",IF(AND((Lieferung!$B$15-YEAR(G277))&gt;=20,(Lieferung!$B$15-YEAR(G277))&lt;=67),TRUE,FALSE))</f>
        <v/>
      </c>
      <c r="S277" s="64" t="str">
        <f>IF(OR(Q277&lt;&gt;TRUE,R277&lt;&gt;TRUE),"",IF((Lieferung!$B$15-YEAR(G277)-19)&gt;=I277,TRUE,FALSE))</f>
        <v/>
      </c>
      <c r="T277" s="26" t="str">
        <f>IF(ISBLANK(E277),"",IF(COUNTIF(Tätigkeit!$N$12:$N$611,J277)&gt;0,TRUE,FALSE))</f>
        <v/>
      </c>
      <c r="U277" s="72" t="str">
        <f t="shared" si="51"/>
        <v/>
      </c>
    </row>
    <row r="278" spans="1:21" x14ac:dyDescent="0.2">
      <c r="A278" s="129" t="str">
        <f t="shared" si="43"/>
        <v/>
      </c>
      <c r="B278" s="69"/>
      <c r="C278" s="69"/>
      <c r="D278" s="70"/>
      <c r="E278" s="67"/>
      <c r="F278" s="70"/>
      <c r="G278" s="68"/>
      <c r="H278" s="70"/>
      <c r="I278" s="71"/>
      <c r="J278" s="65" t="str">
        <f t="shared" si="44"/>
        <v>-</v>
      </c>
      <c r="K278" s="26" t="str">
        <f t="shared" si="45"/>
        <v/>
      </c>
      <c r="L278" s="26" t="str">
        <f t="shared" si="52"/>
        <v/>
      </c>
      <c r="M278" s="26" t="str">
        <f t="shared" si="46"/>
        <v/>
      </c>
      <c r="N278" s="26" t="str">
        <f t="shared" si="47"/>
        <v/>
      </c>
      <c r="O278" s="26" t="str">
        <f t="shared" si="48"/>
        <v/>
      </c>
      <c r="P278" s="26" t="str">
        <f t="shared" si="49"/>
        <v/>
      </c>
      <c r="Q278" s="26" t="str">
        <f t="shared" si="50"/>
        <v/>
      </c>
      <c r="R278" s="64" t="str">
        <f>IF(OR(ISBLANK(Lieferung!$B$15),N278&lt;&gt;TRUE),"",IF(AND((Lieferung!$B$15-YEAR(G278))&gt;=20,(Lieferung!$B$15-YEAR(G278))&lt;=67),TRUE,FALSE))</f>
        <v/>
      </c>
      <c r="S278" s="64" t="str">
        <f>IF(OR(Q278&lt;&gt;TRUE,R278&lt;&gt;TRUE),"",IF((Lieferung!$B$15-YEAR(G278)-19)&gt;=I278,TRUE,FALSE))</f>
        <v/>
      </c>
      <c r="T278" s="26" t="str">
        <f>IF(ISBLANK(E278),"",IF(COUNTIF(Tätigkeit!$N$12:$N$611,J278)&gt;0,TRUE,FALSE))</f>
        <v/>
      </c>
      <c r="U278" s="72" t="str">
        <f t="shared" si="51"/>
        <v/>
      </c>
    </row>
    <row r="279" spans="1:21" x14ac:dyDescent="0.2">
      <c r="A279" s="129" t="str">
        <f t="shared" si="43"/>
        <v/>
      </c>
      <c r="B279" s="69"/>
      <c r="C279" s="69"/>
      <c r="D279" s="70"/>
      <c r="E279" s="67"/>
      <c r="F279" s="70"/>
      <c r="G279" s="68"/>
      <c r="H279" s="70"/>
      <c r="I279" s="71"/>
      <c r="J279" s="65" t="str">
        <f t="shared" si="44"/>
        <v>-</v>
      </c>
      <c r="K279" s="26" t="str">
        <f t="shared" si="45"/>
        <v/>
      </c>
      <c r="L279" s="26" t="str">
        <f t="shared" si="52"/>
        <v/>
      </c>
      <c r="M279" s="26" t="str">
        <f t="shared" si="46"/>
        <v/>
      </c>
      <c r="N279" s="26" t="str">
        <f t="shared" si="47"/>
        <v/>
      </c>
      <c r="O279" s="26" t="str">
        <f t="shared" si="48"/>
        <v/>
      </c>
      <c r="P279" s="26" t="str">
        <f t="shared" si="49"/>
        <v/>
      </c>
      <c r="Q279" s="26" t="str">
        <f t="shared" si="50"/>
        <v/>
      </c>
      <c r="R279" s="64" t="str">
        <f>IF(OR(ISBLANK(Lieferung!$B$15),N279&lt;&gt;TRUE),"",IF(AND((Lieferung!$B$15-YEAR(G279))&gt;=20,(Lieferung!$B$15-YEAR(G279))&lt;=67),TRUE,FALSE))</f>
        <v/>
      </c>
      <c r="S279" s="64" t="str">
        <f>IF(OR(Q279&lt;&gt;TRUE,R279&lt;&gt;TRUE),"",IF((Lieferung!$B$15-YEAR(G279)-19)&gt;=I279,TRUE,FALSE))</f>
        <v/>
      </c>
      <c r="T279" s="26" t="str">
        <f>IF(ISBLANK(E279),"",IF(COUNTIF(Tätigkeit!$N$12:$N$611,J279)&gt;0,TRUE,FALSE))</f>
        <v/>
      </c>
      <c r="U279" s="72" t="str">
        <f t="shared" si="51"/>
        <v/>
      </c>
    </row>
    <row r="280" spans="1:21" x14ac:dyDescent="0.2">
      <c r="A280" s="129" t="str">
        <f t="shared" si="43"/>
        <v/>
      </c>
      <c r="B280" s="69"/>
      <c r="C280" s="69"/>
      <c r="D280" s="70"/>
      <c r="E280" s="67"/>
      <c r="F280" s="70"/>
      <c r="G280" s="68"/>
      <c r="H280" s="70"/>
      <c r="I280" s="71"/>
      <c r="J280" s="65" t="str">
        <f t="shared" si="44"/>
        <v>-</v>
      </c>
      <c r="K280" s="26" t="str">
        <f t="shared" si="45"/>
        <v/>
      </c>
      <c r="L280" s="26" t="str">
        <f t="shared" si="52"/>
        <v/>
      </c>
      <c r="M280" s="26" t="str">
        <f t="shared" si="46"/>
        <v/>
      </c>
      <c r="N280" s="26" t="str">
        <f t="shared" si="47"/>
        <v/>
      </c>
      <c r="O280" s="26" t="str">
        <f t="shared" si="48"/>
        <v/>
      </c>
      <c r="P280" s="26" t="str">
        <f t="shared" si="49"/>
        <v/>
      </c>
      <c r="Q280" s="26" t="str">
        <f t="shared" si="50"/>
        <v/>
      </c>
      <c r="R280" s="64" t="str">
        <f>IF(OR(ISBLANK(Lieferung!$B$15),N280&lt;&gt;TRUE),"",IF(AND((Lieferung!$B$15-YEAR(G280))&gt;=20,(Lieferung!$B$15-YEAR(G280))&lt;=67),TRUE,FALSE))</f>
        <v/>
      </c>
      <c r="S280" s="64" t="str">
        <f>IF(OR(Q280&lt;&gt;TRUE,R280&lt;&gt;TRUE),"",IF((Lieferung!$B$15-YEAR(G280)-19)&gt;=I280,TRUE,FALSE))</f>
        <v/>
      </c>
      <c r="T280" s="26" t="str">
        <f>IF(ISBLANK(E280),"",IF(COUNTIF(Tätigkeit!$N$12:$N$611,J280)&gt;0,TRUE,FALSE))</f>
        <v/>
      </c>
      <c r="U280" s="72" t="str">
        <f t="shared" si="51"/>
        <v/>
      </c>
    </row>
    <row r="281" spans="1:21" x14ac:dyDescent="0.2">
      <c r="A281" s="129" t="str">
        <f t="shared" si="43"/>
        <v/>
      </c>
      <c r="B281" s="69"/>
      <c r="C281" s="69"/>
      <c r="D281" s="70"/>
      <c r="E281" s="67"/>
      <c r="F281" s="70"/>
      <c r="G281" s="68"/>
      <c r="H281" s="70"/>
      <c r="I281" s="71"/>
      <c r="J281" s="65" t="str">
        <f t="shared" si="44"/>
        <v>-</v>
      </c>
      <c r="K281" s="26" t="str">
        <f t="shared" si="45"/>
        <v/>
      </c>
      <c r="L281" s="26" t="str">
        <f t="shared" si="52"/>
        <v/>
      </c>
      <c r="M281" s="26" t="str">
        <f t="shared" si="46"/>
        <v/>
      </c>
      <c r="N281" s="26" t="str">
        <f t="shared" si="47"/>
        <v/>
      </c>
      <c r="O281" s="26" t="str">
        <f t="shared" si="48"/>
        <v/>
      </c>
      <c r="P281" s="26" t="str">
        <f t="shared" si="49"/>
        <v/>
      </c>
      <c r="Q281" s="26" t="str">
        <f t="shared" si="50"/>
        <v/>
      </c>
      <c r="R281" s="64" t="str">
        <f>IF(OR(ISBLANK(Lieferung!$B$15),N281&lt;&gt;TRUE),"",IF(AND((Lieferung!$B$15-YEAR(G281))&gt;=20,(Lieferung!$B$15-YEAR(G281))&lt;=67),TRUE,FALSE))</f>
        <v/>
      </c>
      <c r="S281" s="64" t="str">
        <f>IF(OR(Q281&lt;&gt;TRUE,R281&lt;&gt;TRUE),"",IF((Lieferung!$B$15-YEAR(G281)-19)&gt;=I281,TRUE,FALSE))</f>
        <v/>
      </c>
      <c r="T281" s="26" t="str">
        <f>IF(ISBLANK(E281),"",IF(COUNTIF(Tätigkeit!$N$12:$N$611,J281)&gt;0,TRUE,FALSE))</f>
        <v/>
      </c>
      <c r="U281" s="72" t="str">
        <f t="shared" si="51"/>
        <v/>
      </c>
    </row>
    <row r="282" spans="1:21" x14ac:dyDescent="0.2">
      <c r="A282" s="129" t="str">
        <f t="shared" si="43"/>
        <v/>
      </c>
      <c r="B282" s="69"/>
      <c r="C282" s="69"/>
      <c r="D282" s="70"/>
      <c r="E282" s="67"/>
      <c r="F282" s="70"/>
      <c r="G282" s="68"/>
      <c r="H282" s="70"/>
      <c r="I282" s="71"/>
      <c r="J282" s="65" t="str">
        <f t="shared" si="44"/>
        <v>-</v>
      </c>
      <c r="K282" s="26" t="str">
        <f t="shared" si="45"/>
        <v/>
      </c>
      <c r="L282" s="26" t="str">
        <f t="shared" si="52"/>
        <v/>
      </c>
      <c r="M282" s="26" t="str">
        <f t="shared" si="46"/>
        <v/>
      </c>
      <c r="N282" s="26" t="str">
        <f t="shared" si="47"/>
        <v/>
      </c>
      <c r="O282" s="26" t="str">
        <f t="shared" si="48"/>
        <v/>
      </c>
      <c r="P282" s="26" t="str">
        <f t="shared" si="49"/>
        <v/>
      </c>
      <c r="Q282" s="26" t="str">
        <f t="shared" si="50"/>
        <v/>
      </c>
      <c r="R282" s="64" t="str">
        <f>IF(OR(ISBLANK(Lieferung!$B$15),N282&lt;&gt;TRUE),"",IF(AND((Lieferung!$B$15-YEAR(G282))&gt;=20,(Lieferung!$B$15-YEAR(G282))&lt;=67),TRUE,FALSE))</f>
        <v/>
      </c>
      <c r="S282" s="64" t="str">
        <f>IF(OR(Q282&lt;&gt;TRUE,R282&lt;&gt;TRUE),"",IF((Lieferung!$B$15-YEAR(G282)-19)&gt;=I282,TRUE,FALSE))</f>
        <v/>
      </c>
      <c r="T282" s="26" t="str">
        <f>IF(ISBLANK(E282),"",IF(COUNTIF(Tätigkeit!$N$12:$N$611,J282)&gt;0,TRUE,FALSE))</f>
        <v/>
      </c>
      <c r="U282" s="72" t="str">
        <f t="shared" si="51"/>
        <v/>
      </c>
    </row>
    <row r="283" spans="1:21" x14ac:dyDescent="0.2">
      <c r="A283" s="129" t="str">
        <f t="shared" si="43"/>
        <v/>
      </c>
      <c r="B283" s="69"/>
      <c r="C283" s="69"/>
      <c r="D283" s="70"/>
      <c r="E283" s="67"/>
      <c r="F283" s="70"/>
      <c r="G283" s="68"/>
      <c r="H283" s="70"/>
      <c r="I283" s="71"/>
      <c r="J283" s="65" t="str">
        <f t="shared" si="44"/>
        <v>-</v>
      </c>
      <c r="K283" s="26" t="str">
        <f t="shared" si="45"/>
        <v/>
      </c>
      <c r="L283" s="26" t="str">
        <f t="shared" si="52"/>
        <v/>
      </c>
      <c r="M283" s="26" t="str">
        <f t="shared" si="46"/>
        <v/>
      </c>
      <c r="N283" s="26" t="str">
        <f t="shared" si="47"/>
        <v/>
      </c>
      <c r="O283" s="26" t="str">
        <f t="shared" si="48"/>
        <v/>
      </c>
      <c r="P283" s="26" t="str">
        <f t="shared" si="49"/>
        <v/>
      </c>
      <c r="Q283" s="26" t="str">
        <f t="shared" si="50"/>
        <v/>
      </c>
      <c r="R283" s="64" t="str">
        <f>IF(OR(ISBLANK(Lieferung!$B$15),N283&lt;&gt;TRUE),"",IF(AND((Lieferung!$B$15-YEAR(G283))&gt;=20,(Lieferung!$B$15-YEAR(G283))&lt;=67),TRUE,FALSE))</f>
        <v/>
      </c>
      <c r="S283" s="64" t="str">
        <f>IF(OR(Q283&lt;&gt;TRUE,R283&lt;&gt;TRUE),"",IF((Lieferung!$B$15-YEAR(G283)-19)&gt;=I283,TRUE,FALSE))</f>
        <v/>
      </c>
      <c r="T283" s="26" t="str">
        <f>IF(ISBLANK(E283),"",IF(COUNTIF(Tätigkeit!$N$12:$N$611,J283)&gt;0,TRUE,FALSE))</f>
        <v/>
      </c>
      <c r="U283" s="72" t="str">
        <f t="shared" si="51"/>
        <v/>
      </c>
    </row>
    <row r="284" spans="1:21" x14ac:dyDescent="0.2">
      <c r="A284" s="129" t="str">
        <f t="shared" si="43"/>
        <v/>
      </c>
      <c r="B284" s="69"/>
      <c r="C284" s="69"/>
      <c r="D284" s="70"/>
      <c r="E284" s="67"/>
      <c r="F284" s="70"/>
      <c r="G284" s="68"/>
      <c r="H284" s="70"/>
      <c r="I284" s="71"/>
      <c r="J284" s="65" t="str">
        <f t="shared" si="44"/>
        <v>-</v>
      </c>
      <c r="K284" s="26" t="str">
        <f t="shared" si="45"/>
        <v/>
      </c>
      <c r="L284" s="26" t="str">
        <f t="shared" si="52"/>
        <v/>
      </c>
      <c r="M284" s="26" t="str">
        <f t="shared" si="46"/>
        <v/>
      </c>
      <c r="N284" s="26" t="str">
        <f t="shared" si="47"/>
        <v/>
      </c>
      <c r="O284" s="26" t="str">
        <f t="shared" si="48"/>
        <v/>
      </c>
      <c r="P284" s="26" t="str">
        <f t="shared" si="49"/>
        <v/>
      </c>
      <c r="Q284" s="26" t="str">
        <f t="shared" si="50"/>
        <v/>
      </c>
      <c r="R284" s="64" t="str">
        <f>IF(OR(ISBLANK(Lieferung!$B$15),N284&lt;&gt;TRUE),"",IF(AND((Lieferung!$B$15-YEAR(G284))&gt;=20,(Lieferung!$B$15-YEAR(G284))&lt;=67),TRUE,FALSE))</f>
        <v/>
      </c>
      <c r="S284" s="64" t="str">
        <f>IF(OR(Q284&lt;&gt;TRUE,R284&lt;&gt;TRUE),"",IF((Lieferung!$B$15-YEAR(G284)-19)&gt;=I284,TRUE,FALSE))</f>
        <v/>
      </c>
      <c r="T284" s="26" t="str">
        <f>IF(ISBLANK(E284),"",IF(COUNTIF(Tätigkeit!$N$12:$N$611,J284)&gt;0,TRUE,FALSE))</f>
        <v/>
      </c>
      <c r="U284" s="72" t="str">
        <f t="shared" si="51"/>
        <v/>
      </c>
    </row>
    <row r="285" spans="1:21" x14ac:dyDescent="0.2">
      <c r="A285" s="129" t="str">
        <f t="shared" si="43"/>
        <v/>
      </c>
      <c r="B285" s="69"/>
      <c r="C285" s="69"/>
      <c r="D285" s="70"/>
      <c r="E285" s="67"/>
      <c r="F285" s="70"/>
      <c r="G285" s="68"/>
      <c r="H285" s="70"/>
      <c r="I285" s="71"/>
      <c r="J285" s="65" t="str">
        <f t="shared" si="44"/>
        <v>-</v>
      </c>
      <c r="K285" s="26" t="str">
        <f t="shared" si="45"/>
        <v/>
      </c>
      <c r="L285" s="26" t="str">
        <f t="shared" si="52"/>
        <v/>
      </c>
      <c r="M285" s="26" t="str">
        <f t="shared" si="46"/>
        <v/>
      </c>
      <c r="N285" s="26" t="str">
        <f t="shared" si="47"/>
        <v/>
      </c>
      <c r="O285" s="26" t="str">
        <f t="shared" si="48"/>
        <v/>
      </c>
      <c r="P285" s="26" t="str">
        <f t="shared" si="49"/>
        <v/>
      </c>
      <c r="Q285" s="26" t="str">
        <f t="shared" si="50"/>
        <v/>
      </c>
      <c r="R285" s="64" t="str">
        <f>IF(OR(ISBLANK(Lieferung!$B$15),N285&lt;&gt;TRUE),"",IF(AND((Lieferung!$B$15-YEAR(G285))&gt;=20,(Lieferung!$B$15-YEAR(G285))&lt;=67),TRUE,FALSE))</f>
        <v/>
      </c>
      <c r="S285" s="64" t="str">
        <f>IF(OR(Q285&lt;&gt;TRUE,R285&lt;&gt;TRUE),"",IF((Lieferung!$B$15-YEAR(G285)-19)&gt;=I285,TRUE,FALSE))</f>
        <v/>
      </c>
      <c r="T285" s="26" t="str">
        <f>IF(ISBLANK(E285),"",IF(COUNTIF(Tätigkeit!$N$12:$N$611,J285)&gt;0,TRUE,FALSE))</f>
        <v/>
      </c>
      <c r="U285" s="72" t="str">
        <f t="shared" si="51"/>
        <v/>
      </c>
    </row>
    <row r="286" spans="1:21" x14ac:dyDescent="0.2">
      <c r="A286" s="129" t="str">
        <f t="shared" si="43"/>
        <v/>
      </c>
      <c r="B286" s="69"/>
      <c r="C286" s="69"/>
      <c r="D286" s="70"/>
      <c r="E286" s="67"/>
      <c r="F286" s="70"/>
      <c r="G286" s="68"/>
      <c r="H286" s="70"/>
      <c r="I286" s="71"/>
      <c r="J286" s="65" t="str">
        <f t="shared" si="44"/>
        <v>-</v>
      </c>
      <c r="K286" s="26" t="str">
        <f t="shared" si="45"/>
        <v/>
      </c>
      <c r="L286" s="26" t="str">
        <f t="shared" si="52"/>
        <v/>
      </c>
      <c r="M286" s="26" t="str">
        <f t="shared" si="46"/>
        <v/>
      </c>
      <c r="N286" s="26" t="str">
        <f t="shared" si="47"/>
        <v/>
      </c>
      <c r="O286" s="26" t="str">
        <f t="shared" si="48"/>
        <v/>
      </c>
      <c r="P286" s="26" t="str">
        <f t="shared" si="49"/>
        <v/>
      </c>
      <c r="Q286" s="26" t="str">
        <f t="shared" si="50"/>
        <v/>
      </c>
      <c r="R286" s="64" t="str">
        <f>IF(OR(ISBLANK(Lieferung!$B$15),N286&lt;&gt;TRUE),"",IF(AND((Lieferung!$B$15-YEAR(G286))&gt;=20,(Lieferung!$B$15-YEAR(G286))&lt;=67),TRUE,FALSE))</f>
        <v/>
      </c>
      <c r="S286" s="64" t="str">
        <f>IF(OR(Q286&lt;&gt;TRUE,R286&lt;&gt;TRUE),"",IF((Lieferung!$B$15-YEAR(G286)-19)&gt;=I286,TRUE,FALSE))</f>
        <v/>
      </c>
      <c r="T286" s="26" t="str">
        <f>IF(ISBLANK(E286),"",IF(COUNTIF(Tätigkeit!$N$12:$N$611,J286)&gt;0,TRUE,FALSE))</f>
        <v/>
      </c>
      <c r="U286" s="72" t="str">
        <f t="shared" si="51"/>
        <v/>
      </c>
    </row>
    <row r="287" spans="1:21" x14ac:dyDescent="0.2">
      <c r="A287" s="129" t="str">
        <f t="shared" si="43"/>
        <v/>
      </c>
      <c r="B287" s="69"/>
      <c r="C287" s="69"/>
      <c r="D287" s="70"/>
      <c r="E287" s="67"/>
      <c r="F287" s="70"/>
      <c r="G287" s="68"/>
      <c r="H287" s="70"/>
      <c r="I287" s="71"/>
      <c r="J287" s="65" t="str">
        <f t="shared" si="44"/>
        <v>-</v>
      </c>
      <c r="K287" s="26" t="str">
        <f t="shared" si="45"/>
        <v/>
      </c>
      <c r="L287" s="26" t="str">
        <f t="shared" si="52"/>
        <v/>
      </c>
      <c r="M287" s="26" t="str">
        <f t="shared" si="46"/>
        <v/>
      </c>
      <c r="N287" s="26" t="str">
        <f t="shared" si="47"/>
        <v/>
      </c>
      <c r="O287" s="26" t="str">
        <f t="shared" si="48"/>
        <v/>
      </c>
      <c r="P287" s="26" t="str">
        <f t="shared" si="49"/>
        <v/>
      </c>
      <c r="Q287" s="26" t="str">
        <f t="shared" si="50"/>
        <v/>
      </c>
      <c r="R287" s="64" t="str">
        <f>IF(OR(ISBLANK(Lieferung!$B$15),N287&lt;&gt;TRUE),"",IF(AND((Lieferung!$B$15-YEAR(G287))&gt;=20,(Lieferung!$B$15-YEAR(G287))&lt;=67),TRUE,FALSE))</f>
        <v/>
      </c>
      <c r="S287" s="64" t="str">
        <f>IF(OR(Q287&lt;&gt;TRUE,R287&lt;&gt;TRUE),"",IF((Lieferung!$B$15-YEAR(G287)-19)&gt;=I287,TRUE,FALSE))</f>
        <v/>
      </c>
      <c r="T287" s="26" t="str">
        <f>IF(ISBLANK(E287),"",IF(COUNTIF(Tätigkeit!$N$12:$N$611,J287)&gt;0,TRUE,FALSE))</f>
        <v/>
      </c>
      <c r="U287" s="72" t="str">
        <f t="shared" si="51"/>
        <v/>
      </c>
    </row>
    <row r="288" spans="1:21" x14ac:dyDescent="0.2">
      <c r="A288" s="129" t="str">
        <f t="shared" si="43"/>
        <v/>
      </c>
      <c r="B288" s="69"/>
      <c r="C288" s="69"/>
      <c r="D288" s="70"/>
      <c r="E288" s="67"/>
      <c r="F288" s="70"/>
      <c r="G288" s="68"/>
      <c r="H288" s="70"/>
      <c r="I288" s="71"/>
      <c r="J288" s="65" t="str">
        <f t="shared" si="44"/>
        <v>-</v>
      </c>
      <c r="K288" s="26" t="str">
        <f t="shared" si="45"/>
        <v/>
      </c>
      <c r="L288" s="26" t="str">
        <f t="shared" si="52"/>
        <v/>
      </c>
      <c r="M288" s="26" t="str">
        <f t="shared" si="46"/>
        <v/>
      </c>
      <c r="N288" s="26" t="str">
        <f t="shared" si="47"/>
        <v/>
      </c>
      <c r="O288" s="26" t="str">
        <f t="shared" si="48"/>
        <v/>
      </c>
      <c r="P288" s="26" t="str">
        <f t="shared" si="49"/>
        <v/>
      </c>
      <c r="Q288" s="26" t="str">
        <f t="shared" si="50"/>
        <v/>
      </c>
      <c r="R288" s="64" t="str">
        <f>IF(OR(ISBLANK(Lieferung!$B$15),N288&lt;&gt;TRUE),"",IF(AND((Lieferung!$B$15-YEAR(G288))&gt;=20,(Lieferung!$B$15-YEAR(G288))&lt;=67),TRUE,FALSE))</f>
        <v/>
      </c>
      <c r="S288" s="64" t="str">
        <f>IF(OR(Q288&lt;&gt;TRUE,R288&lt;&gt;TRUE),"",IF((Lieferung!$B$15-YEAR(G288)-19)&gt;=I288,TRUE,FALSE))</f>
        <v/>
      </c>
      <c r="T288" s="26" t="str">
        <f>IF(ISBLANK(E288),"",IF(COUNTIF(Tätigkeit!$N$12:$N$611,J288)&gt;0,TRUE,FALSE))</f>
        <v/>
      </c>
      <c r="U288" s="72" t="str">
        <f t="shared" si="51"/>
        <v/>
      </c>
    </row>
    <row r="289" spans="1:21" x14ac:dyDescent="0.2">
      <c r="A289" s="129" t="str">
        <f t="shared" si="43"/>
        <v/>
      </c>
      <c r="B289" s="69"/>
      <c r="C289" s="69"/>
      <c r="D289" s="70"/>
      <c r="E289" s="67"/>
      <c r="F289" s="70"/>
      <c r="G289" s="68"/>
      <c r="H289" s="70"/>
      <c r="I289" s="71"/>
      <c r="J289" s="65" t="str">
        <f t="shared" si="44"/>
        <v>-</v>
      </c>
      <c r="K289" s="26" t="str">
        <f t="shared" si="45"/>
        <v/>
      </c>
      <c r="L289" s="26" t="str">
        <f t="shared" si="52"/>
        <v/>
      </c>
      <c r="M289" s="26" t="str">
        <f t="shared" si="46"/>
        <v/>
      </c>
      <c r="N289" s="26" t="str">
        <f t="shared" si="47"/>
        <v/>
      </c>
      <c r="O289" s="26" t="str">
        <f t="shared" si="48"/>
        <v/>
      </c>
      <c r="P289" s="26" t="str">
        <f t="shared" si="49"/>
        <v/>
      </c>
      <c r="Q289" s="26" t="str">
        <f t="shared" si="50"/>
        <v/>
      </c>
      <c r="R289" s="64" t="str">
        <f>IF(OR(ISBLANK(Lieferung!$B$15),N289&lt;&gt;TRUE),"",IF(AND((Lieferung!$B$15-YEAR(G289))&gt;=20,(Lieferung!$B$15-YEAR(G289))&lt;=67),TRUE,FALSE))</f>
        <v/>
      </c>
      <c r="S289" s="64" t="str">
        <f>IF(OR(Q289&lt;&gt;TRUE,R289&lt;&gt;TRUE),"",IF((Lieferung!$B$15-YEAR(G289)-19)&gt;=I289,TRUE,FALSE))</f>
        <v/>
      </c>
      <c r="T289" s="26" t="str">
        <f>IF(ISBLANK(E289),"",IF(COUNTIF(Tätigkeit!$N$12:$N$611,J289)&gt;0,TRUE,FALSE))</f>
        <v/>
      </c>
      <c r="U289" s="72" t="str">
        <f t="shared" si="51"/>
        <v/>
      </c>
    </row>
    <row r="290" spans="1:21" x14ac:dyDescent="0.2">
      <c r="A290" s="129" t="str">
        <f t="shared" si="43"/>
        <v/>
      </c>
      <c r="B290" s="69"/>
      <c r="C290" s="69"/>
      <c r="D290" s="70"/>
      <c r="E290" s="67"/>
      <c r="F290" s="70"/>
      <c r="G290" s="68"/>
      <c r="H290" s="70"/>
      <c r="I290" s="71"/>
      <c r="J290" s="65" t="str">
        <f t="shared" si="44"/>
        <v>-</v>
      </c>
      <c r="K290" s="26" t="str">
        <f t="shared" si="45"/>
        <v/>
      </c>
      <c r="L290" s="26" t="str">
        <f t="shared" si="52"/>
        <v/>
      </c>
      <c r="M290" s="26" t="str">
        <f t="shared" si="46"/>
        <v/>
      </c>
      <c r="N290" s="26" t="str">
        <f t="shared" si="47"/>
        <v/>
      </c>
      <c r="O290" s="26" t="str">
        <f t="shared" si="48"/>
        <v/>
      </c>
      <c r="P290" s="26" t="str">
        <f t="shared" si="49"/>
        <v/>
      </c>
      <c r="Q290" s="26" t="str">
        <f t="shared" si="50"/>
        <v/>
      </c>
      <c r="R290" s="64" t="str">
        <f>IF(OR(ISBLANK(Lieferung!$B$15),N290&lt;&gt;TRUE),"",IF(AND((Lieferung!$B$15-YEAR(G290))&gt;=20,(Lieferung!$B$15-YEAR(G290))&lt;=67),TRUE,FALSE))</f>
        <v/>
      </c>
      <c r="S290" s="64" t="str">
        <f>IF(OR(Q290&lt;&gt;TRUE,R290&lt;&gt;TRUE),"",IF((Lieferung!$B$15-YEAR(G290)-19)&gt;=I290,TRUE,FALSE))</f>
        <v/>
      </c>
      <c r="T290" s="26" t="str">
        <f>IF(ISBLANK(E290),"",IF(COUNTIF(Tätigkeit!$N$12:$N$611,J290)&gt;0,TRUE,FALSE))</f>
        <v/>
      </c>
      <c r="U290" s="72" t="str">
        <f t="shared" si="51"/>
        <v/>
      </c>
    </row>
    <row r="291" spans="1:21" x14ac:dyDescent="0.2">
      <c r="A291" s="129" t="str">
        <f t="shared" si="43"/>
        <v/>
      </c>
      <c r="B291" s="69"/>
      <c r="C291" s="69"/>
      <c r="D291" s="70"/>
      <c r="E291" s="67"/>
      <c r="F291" s="70"/>
      <c r="G291" s="68"/>
      <c r="H291" s="70"/>
      <c r="I291" s="71"/>
      <c r="J291" s="65" t="str">
        <f t="shared" si="44"/>
        <v>-</v>
      </c>
      <c r="K291" s="26" t="str">
        <f t="shared" si="45"/>
        <v/>
      </c>
      <c r="L291" s="26" t="str">
        <f t="shared" si="52"/>
        <v/>
      </c>
      <c r="M291" s="26" t="str">
        <f t="shared" si="46"/>
        <v/>
      </c>
      <c r="N291" s="26" t="str">
        <f t="shared" si="47"/>
        <v/>
      </c>
      <c r="O291" s="26" t="str">
        <f t="shared" si="48"/>
        <v/>
      </c>
      <c r="P291" s="26" t="str">
        <f t="shared" si="49"/>
        <v/>
      </c>
      <c r="Q291" s="26" t="str">
        <f t="shared" si="50"/>
        <v/>
      </c>
      <c r="R291" s="64" t="str">
        <f>IF(OR(ISBLANK(Lieferung!$B$15),N291&lt;&gt;TRUE),"",IF(AND((Lieferung!$B$15-YEAR(G291))&gt;=20,(Lieferung!$B$15-YEAR(G291))&lt;=67),TRUE,FALSE))</f>
        <v/>
      </c>
      <c r="S291" s="64" t="str">
        <f>IF(OR(Q291&lt;&gt;TRUE,R291&lt;&gt;TRUE),"",IF((Lieferung!$B$15-YEAR(G291)-19)&gt;=I291,TRUE,FALSE))</f>
        <v/>
      </c>
      <c r="T291" s="26" t="str">
        <f>IF(ISBLANK(E291),"",IF(COUNTIF(Tätigkeit!$N$12:$N$611,J291)&gt;0,TRUE,FALSE))</f>
        <v/>
      </c>
      <c r="U291" s="72" t="str">
        <f t="shared" si="51"/>
        <v/>
      </c>
    </row>
    <row r="292" spans="1:21" x14ac:dyDescent="0.2">
      <c r="A292" s="129" t="str">
        <f t="shared" si="43"/>
        <v/>
      </c>
      <c r="B292" s="69"/>
      <c r="C292" s="69"/>
      <c r="D292" s="70"/>
      <c r="E292" s="67"/>
      <c r="F292" s="70"/>
      <c r="G292" s="68"/>
      <c r="H292" s="70"/>
      <c r="I292" s="71"/>
      <c r="J292" s="65" t="str">
        <f t="shared" si="44"/>
        <v>-</v>
      </c>
      <c r="K292" s="26" t="str">
        <f t="shared" si="45"/>
        <v/>
      </c>
      <c r="L292" s="26" t="str">
        <f t="shared" si="52"/>
        <v/>
      </c>
      <c r="M292" s="26" t="str">
        <f t="shared" si="46"/>
        <v/>
      </c>
      <c r="N292" s="26" t="str">
        <f t="shared" si="47"/>
        <v/>
      </c>
      <c r="O292" s="26" t="str">
        <f t="shared" si="48"/>
        <v/>
      </c>
      <c r="P292" s="26" t="str">
        <f t="shared" si="49"/>
        <v/>
      </c>
      <c r="Q292" s="26" t="str">
        <f t="shared" si="50"/>
        <v/>
      </c>
      <c r="R292" s="64" t="str">
        <f>IF(OR(ISBLANK(Lieferung!$B$15),N292&lt;&gt;TRUE),"",IF(AND((Lieferung!$B$15-YEAR(G292))&gt;=20,(Lieferung!$B$15-YEAR(G292))&lt;=67),TRUE,FALSE))</f>
        <v/>
      </c>
      <c r="S292" s="64" t="str">
        <f>IF(OR(Q292&lt;&gt;TRUE,R292&lt;&gt;TRUE),"",IF((Lieferung!$B$15-YEAR(G292)-19)&gt;=I292,TRUE,FALSE))</f>
        <v/>
      </c>
      <c r="T292" s="26" t="str">
        <f>IF(ISBLANK(E292),"",IF(COUNTIF(Tätigkeit!$N$12:$N$611,J292)&gt;0,TRUE,FALSE))</f>
        <v/>
      </c>
      <c r="U292" s="72" t="str">
        <f t="shared" si="51"/>
        <v/>
      </c>
    </row>
    <row r="293" spans="1:21" x14ac:dyDescent="0.2">
      <c r="A293" s="129" t="str">
        <f t="shared" si="43"/>
        <v/>
      </c>
      <c r="B293" s="69"/>
      <c r="C293" s="69"/>
      <c r="D293" s="70"/>
      <c r="E293" s="67"/>
      <c r="F293" s="70"/>
      <c r="G293" s="68"/>
      <c r="H293" s="70"/>
      <c r="I293" s="71"/>
      <c r="J293" s="65" t="str">
        <f t="shared" si="44"/>
        <v>-</v>
      </c>
      <c r="K293" s="26" t="str">
        <f t="shared" si="45"/>
        <v/>
      </c>
      <c r="L293" s="26" t="str">
        <f t="shared" si="52"/>
        <v/>
      </c>
      <c r="M293" s="26" t="str">
        <f t="shared" si="46"/>
        <v/>
      </c>
      <c r="N293" s="26" t="str">
        <f t="shared" si="47"/>
        <v/>
      </c>
      <c r="O293" s="26" t="str">
        <f t="shared" si="48"/>
        <v/>
      </c>
      <c r="P293" s="26" t="str">
        <f t="shared" si="49"/>
        <v/>
      </c>
      <c r="Q293" s="26" t="str">
        <f t="shared" si="50"/>
        <v/>
      </c>
      <c r="R293" s="64" t="str">
        <f>IF(OR(ISBLANK(Lieferung!$B$15),N293&lt;&gt;TRUE),"",IF(AND((Lieferung!$B$15-YEAR(G293))&gt;=20,(Lieferung!$B$15-YEAR(G293))&lt;=67),TRUE,FALSE))</f>
        <v/>
      </c>
      <c r="S293" s="64" t="str">
        <f>IF(OR(Q293&lt;&gt;TRUE,R293&lt;&gt;TRUE),"",IF((Lieferung!$B$15-YEAR(G293)-19)&gt;=I293,TRUE,FALSE))</f>
        <v/>
      </c>
      <c r="T293" s="26" t="str">
        <f>IF(ISBLANK(E293),"",IF(COUNTIF(Tätigkeit!$N$12:$N$611,J293)&gt;0,TRUE,FALSE))</f>
        <v/>
      </c>
      <c r="U293" s="72" t="str">
        <f t="shared" si="51"/>
        <v/>
      </c>
    </row>
    <row r="294" spans="1:21" x14ac:dyDescent="0.2">
      <c r="A294" s="129" t="str">
        <f t="shared" si="43"/>
        <v/>
      </c>
      <c r="B294" s="69"/>
      <c r="C294" s="69"/>
      <c r="D294" s="70"/>
      <c r="E294" s="67"/>
      <c r="F294" s="70"/>
      <c r="G294" s="68"/>
      <c r="H294" s="70"/>
      <c r="I294" s="71"/>
      <c r="J294" s="65" t="str">
        <f t="shared" si="44"/>
        <v>-</v>
      </c>
      <c r="K294" s="26" t="str">
        <f t="shared" si="45"/>
        <v/>
      </c>
      <c r="L294" s="26" t="str">
        <f t="shared" si="52"/>
        <v/>
      </c>
      <c r="M294" s="26" t="str">
        <f t="shared" si="46"/>
        <v/>
      </c>
      <c r="N294" s="26" t="str">
        <f t="shared" si="47"/>
        <v/>
      </c>
      <c r="O294" s="26" t="str">
        <f t="shared" si="48"/>
        <v/>
      </c>
      <c r="P294" s="26" t="str">
        <f t="shared" si="49"/>
        <v/>
      </c>
      <c r="Q294" s="26" t="str">
        <f t="shared" si="50"/>
        <v/>
      </c>
      <c r="R294" s="64" t="str">
        <f>IF(OR(ISBLANK(Lieferung!$B$15),N294&lt;&gt;TRUE),"",IF(AND((Lieferung!$B$15-YEAR(G294))&gt;=20,(Lieferung!$B$15-YEAR(G294))&lt;=67),TRUE,FALSE))</f>
        <v/>
      </c>
      <c r="S294" s="64" t="str">
        <f>IF(OR(Q294&lt;&gt;TRUE,R294&lt;&gt;TRUE),"",IF((Lieferung!$B$15-YEAR(G294)-19)&gt;=I294,TRUE,FALSE))</f>
        <v/>
      </c>
      <c r="T294" s="26" t="str">
        <f>IF(ISBLANK(E294),"",IF(COUNTIF(Tätigkeit!$N$12:$N$611,J294)&gt;0,TRUE,FALSE))</f>
        <v/>
      </c>
      <c r="U294" s="72" t="str">
        <f t="shared" si="51"/>
        <v/>
      </c>
    </row>
    <row r="295" spans="1:21" x14ac:dyDescent="0.2">
      <c r="A295" s="129" t="str">
        <f t="shared" si="43"/>
        <v/>
      </c>
      <c r="B295" s="69"/>
      <c r="C295" s="69"/>
      <c r="D295" s="70"/>
      <c r="E295" s="67"/>
      <c r="F295" s="70"/>
      <c r="G295" s="68"/>
      <c r="H295" s="70"/>
      <c r="I295" s="71"/>
      <c r="J295" s="65" t="str">
        <f t="shared" si="44"/>
        <v>-</v>
      </c>
      <c r="K295" s="26" t="str">
        <f t="shared" si="45"/>
        <v/>
      </c>
      <c r="L295" s="26" t="str">
        <f t="shared" si="52"/>
        <v/>
      </c>
      <c r="M295" s="26" t="str">
        <f t="shared" si="46"/>
        <v/>
      </c>
      <c r="N295" s="26" t="str">
        <f t="shared" si="47"/>
        <v/>
      </c>
      <c r="O295" s="26" t="str">
        <f t="shared" si="48"/>
        <v/>
      </c>
      <c r="P295" s="26" t="str">
        <f t="shared" si="49"/>
        <v/>
      </c>
      <c r="Q295" s="26" t="str">
        <f t="shared" si="50"/>
        <v/>
      </c>
      <c r="R295" s="64" t="str">
        <f>IF(OR(ISBLANK(Lieferung!$B$15),N295&lt;&gt;TRUE),"",IF(AND((Lieferung!$B$15-YEAR(G295))&gt;=20,(Lieferung!$B$15-YEAR(G295))&lt;=67),TRUE,FALSE))</f>
        <v/>
      </c>
      <c r="S295" s="64" t="str">
        <f>IF(OR(Q295&lt;&gt;TRUE,R295&lt;&gt;TRUE),"",IF((Lieferung!$B$15-YEAR(G295)-19)&gt;=I295,TRUE,FALSE))</f>
        <v/>
      </c>
      <c r="T295" s="26" t="str">
        <f>IF(ISBLANK(E295),"",IF(COUNTIF(Tätigkeit!$N$12:$N$611,J295)&gt;0,TRUE,FALSE))</f>
        <v/>
      </c>
      <c r="U295" s="72" t="str">
        <f t="shared" si="51"/>
        <v/>
      </c>
    </row>
    <row r="296" spans="1:21" x14ac:dyDescent="0.2">
      <c r="A296" s="129" t="str">
        <f t="shared" si="43"/>
        <v/>
      </c>
      <c r="B296" s="69"/>
      <c r="C296" s="69"/>
      <c r="D296" s="70"/>
      <c r="E296" s="67"/>
      <c r="F296" s="70"/>
      <c r="G296" s="68"/>
      <c r="H296" s="70"/>
      <c r="I296" s="71"/>
      <c r="J296" s="65" t="str">
        <f t="shared" si="44"/>
        <v>-</v>
      </c>
      <c r="K296" s="26" t="str">
        <f t="shared" si="45"/>
        <v/>
      </c>
      <c r="L296" s="26" t="str">
        <f t="shared" si="52"/>
        <v/>
      </c>
      <c r="M296" s="26" t="str">
        <f t="shared" si="46"/>
        <v/>
      </c>
      <c r="N296" s="26" t="str">
        <f t="shared" si="47"/>
        <v/>
      </c>
      <c r="O296" s="26" t="str">
        <f t="shared" si="48"/>
        <v/>
      </c>
      <c r="P296" s="26" t="str">
        <f t="shared" si="49"/>
        <v/>
      </c>
      <c r="Q296" s="26" t="str">
        <f t="shared" si="50"/>
        <v/>
      </c>
      <c r="R296" s="64" t="str">
        <f>IF(OR(ISBLANK(Lieferung!$B$15),N296&lt;&gt;TRUE),"",IF(AND((Lieferung!$B$15-YEAR(G296))&gt;=20,(Lieferung!$B$15-YEAR(G296))&lt;=67),TRUE,FALSE))</f>
        <v/>
      </c>
      <c r="S296" s="64" t="str">
        <f>IF(OR(Q296&lt;&gt;TRUE,R296&lt;&gt;TRUE),"",IF((Lieferung!$B$15-YEAR(G296)-19)&gt;=I296,TRUE,FALSE))</f>
        <v/>
      </c>
      <c r="T296" s="26" t="str">
        <f>IF(ISBLANK(E296),"",IF(COUNTIF(Tätigkeit!$N$12:$N$611,J296)&gt;0,TRUE,FALSE))</f>
        <v/>
      </c>
      <c r="U296" s="72" t="str">
        <f t="shared" si="51"/>
        <v/>
      </c>
    </row>
    <row r="297" spans="1:21" x14ac:dyDescent="0.2">
      <c r="A297" s="129" t="str">
        <f t="shared" si="43"/>
        <v/>
      </c>
      <c r="B297" s="69"/>
      <c r="C297" s="69"/>
      <c r="D297" s="70"/>
      <c r="E297" s="67"/>
      <c r="F297" s="70"/>
      <c r="G297" s="68"/>
      <c r="H297" s="70"/>
      <c r="I297" s="71"/>
      <c r="J297" s="65" t="str">
        <f t="shared" si="44"/>
        <v>-</v>
      </c>
      <c r="K297" s="26" t="str">
        <f t="shared" si="45"/>
        <v/>
      </c>
      <c r="L297" s="26" t="str">
        <f t="shared" si="52"/>
        <v/>
      </c>
      <c r="M297" s="26" t="str">
        <f t="shared" si="46"/>
        <v/>
      </c>
      <c r="N297" s="26" t="str">
        <f t="shared" si="47"/>
        <v/>
      </c>
      <c r="O297" s="26" t="str">
        <f t="shared" si="48"/>
        <v/>
      </c>
      <c r="P297" s="26" t="str">
        <f t="shared" si="49"/>
        <v/>
      </c>
      <c r="Q297" s="26" t="str">
        <f t="shared" si="50"/>
        <v/>
      </c>
      <c r="R297" s="64" t="str">
        <f>IF(OR(ISBLANK(Lieferung!$B$15),N297&lt;&gt;TRUE),"",IF(AND((Lieferung!$B$15-YEAR(G297))&gt;=20,(Lieferung!$B$15-YEAR(G297))&lt;=67),TRUE,FALSE))</f>
        <v/>
      </c>
      <c r="S297" s="64" t="str">
        <f>IF(OR(Q297&lt;&gt;TRUE,R297&lt;&gt;TRUE),"",IF((Lieferung!$B$15-YEAR(G297)-19)&gt;=I297,TRUE,FALSE))</f>
        <v/>
      </c>
      <c r="T297" s="26" t="str">
        <f>IF(ISBLANK(E297),"",IF(COUNTIF(Tätigkeit!$N$12:$N$611,J297)&gt;0,TRUE,FALSE))</f>
        <v/>
      </c>
      <c r="U297" s="72" t="str">
        <f t="shared" si="51"/>
        <v/>
      </c>
    </row>
    <row r="298" spans="1:21" x14ac:dyDescent="0.2">
      <c r="A298" s="129" t="str">
        <f t="shared" si="43"/>
        <v/>
      </c>
      <c r="B298" s="69"/>
      <c r="C298" s="69"/>
      <c r="D298" s="70"/>
      <c r="E298" s="67"/>
      <c r="F298" s="70"/>
      <c r="G298" s="68"/>
      <c r="H298" s="70"/>
      <c r="I298" s="71"/>
      <c r="J298" s="65" t="str">
        <f t="shared" si="44"/>
        <v>-</v>
      </c>
      <c r="K298" s="26" t="str">
        <f t="shared" si="45"/>
        <v/>
      </c>
      <c r="L298" s="26" t="str">
        <f t="shared" si="52"/>
        <v/>
      </c>
      <c r="M298" s="26" t="str">
        <f t="shared" si="46"/>
        <v/>
      </c>
      <c r="N298" s="26" t="str">
        <f t="shared" si="47"/>
        <v/>
      </c>
      <c r="O298" s="26" t="str">
        <f t="shared" si="48"/>
        <v/>
      </c>
      <c r="P298" s="26" t="str">
        <f t="shared" si="49"/>
        <v/>
      </c>
      <c r="Q298" s="26" t="str">
        <f t="shared" si="50"/>
        <v/>
      </c>
      <c r="R298" s="64" t="str">
        <f>IF(OR(ISBLANK(Lieferung!$B$15),N298&lt;&gt;TRUE),"",IF(AND((Lieferung!$B$15-YEAR(G298))&gt;=20,(Lieferung!$B$15-YEAR(G298))&lt;=67),TRUE,FALSE))</f>
        <v/>
      </c>
      <c r="S298" s="64" t="str">
        <f>IF(OR(Q298&lt;&gt;TRUE,R298&lt;&gt;TRUE),"",IF((Lieferung!$B$15-YEAR(G298)-19)&gt;=I298,TRUE,FALSE))</f>
        <v/>
      </c>
      <c r="T298" s="26" t="str">
        <f>IF(ISBLANK(E298),"",IF(COUNTIF(Tätigkeit!$N$12:$N$611,J298)&gt;0,TRUE,FALSE))</f>
        <v/>
      </c>
      <c r="U298" s="72" t="str">
        <f t="shared" si="51"/>
        <v/>
      </c>
    </row>
    <row r="299" spans="1:21" x14ac:dyDescent="0.2">
      <c r="A299" s="129" t="str">
        <f t="shared" si="43"/>
        <v/>
      </c>
      <c r="B299" s="69"/>
      <c r="C299" s="69"/>
      <c r="D299" s="70"/>
      <c r="E299" s="67"/>
      <c r="F299" s="70"/>
      <c r="G299" s="68"/>
      <c r="H299" s="70"/>
      <c r="I299" s="71"/>
      <c r="J299" s="65" t="str">
        <f t="shared" si="44"/>
        <v>-</v>
      </c>
      <c r="K299" s="26" t="str">
        <f t="shared" si="45"/>
        <v/>
      </c>
      <c r="L299" s="26" t="str">
        <f t="shared" si="52"/>
        <v/>
      </c>
      <c r="M299" s="26" t="str">
        <f t="shared" si="46"/>
        <v/>
      </c>
      <c r="N299" s="26" t="str">
        <f t="shared" si="47"/>
        <v/>
      </c>
      <c r="O299" s="26" t="str">
        <f t="shared" si="48"/>
        <v/>
      </c>
      <c r="P299" s="26" t="str">
        <f t="shared" si="49"/>
        <v/>
      </c>
      <c r="Q299" s="26" t="str">
        <f t="shared" si="50"/>
        <v/>
      </c>
      <c r="R299" s="64" t="str">
        <f>IF(OR(ISBLANK(Lieferung!$B$15),N299&lt;&gt;TRUE),"",IF(AND((Lieferung!$B$15-YEAR(G299))&gt;=20,(Lieferung!$B$15-YEAR(G299))&lt;=67),TRUE,FALSE))</f>
        <v/>
      </c>
      <c r="S299" s="64" t="str">
        <f>IF(OR(Q299&lt;&gt;TRUE,R299&lt;&gt;TRUE),"",IF((Lieferung!$B$15-YEAR(G299)-19)&gt;=I299,TRUE,FALSE))</f>
        <v/>
      </c>
      <c r="T299" s="26" t="str">
        <f>IF(ISBLANK(E299),"",IF(COUNTIF(Tätigkeit!$N$12:$N$611,J299)&gt;0,TRUE,FALSE))</f>
        <v/>
      </c>
      <c r="U299" s="72" t="str">
        <f t="shared" si="51"/>
        <v/>
      </c>
    </row>
    <row r="300" spans="1:21" x14ac:dyDescent="0.2">
      <c r="A300" s="129" t="str">
        <f t="shared" si="43"/>
        <v/>
      </c>
      <c r="B300" s="69"/>
      <c r="C300" s="69"/>
      <c r="D300" s="70"/>
      <c r="E300" s="67"/>
      <c r="F300" s="70"/>
      <c r="G300" s="68"/>
      <c r="H300" s="70"/>
      <c r="I300" s="71"/>
      <c r="J300" s="65" t="str">
        <f t="shared" si="44"/>
        <v>-</v>
      </c>
      <c r="K300" s="26" t="str">
        <f t="shared" si="45"/>
        <v/>
      </c>
      <c r="L300" s="26" t="str">
        <f t="shared" si="52"/>
        <v/>
      </c>
      <c r="M300" s="26" t="str">
        <f t="shared" si="46"/>
        <v/>
      </c>
      <c r="N300" s="26" t="str">
        <f t="shared" si="47"/>
        <v/>
      </c>
      <c r="O300" s="26" t="str">
        <f t="shared" si="48"/>
        <v/>
      </c>
      <c r="P300" s="26" t="str">
        <f t="shared" si="49"/>
        <v/>
      </c>
      <c r="Q300" s="26" t="str">
        <f t="shared" si="50"/>
        <v/>
      </c>
      <c r="R300" s="64" t="str">
        <f>IF(OR(ISBLANK(Lieferung!$B$15),N300&lt;&gt;TRUE),"",IF(AND((Lieferung!$B$15-YEAR(G300))&gt;=20,(Lieferung!$B$15-YEAR(G300))&lt;=67),TRUE,FALSE))</f>
        <v/>
      </c>
      <c r="S300" s="64" t="str">
        <f>IF(OR(Q300&lt;&gt;TRUE,R300&lt;&gt;TRUE),"",IF((Lieferung!$B$15-YEAR(G300)-19)&gt;=I300,TRUE,FALSE))</f>
        <v/>
      </c>
      <c r="T300" s="26" t="str">
        <f>IF(ISBLANK(E300),"",IF(COUNTIF(Tätigkeit!$N$12:$N$611,J300)&gt;0,TRUE,FALSE))</f>
        <v/>
      </c>
      <c r="U300" s="72" t="str">
        <f t="shared" si="51"/>
        <v/>
      </c>
    </row>
    <row r="301" spans="1:21" x14ac:dyDescent="0.2">
      <c r="A301" s="129" t="str">
        <f t="shared" si="43"/>
        <v/>
      </c>
      <c r="B301" s="69"/>
      <c r="C301" s="69"/>
      <c r="D301" s="70"/>
      <c r="E301" s="67"/>
      <c r="F301" s="70"/>
      <c r="G301" s="68"/>
      <c r="H301" s="70"/>
      <c r="I301" s="71"/>
      <c r="J301" s="65" t="str">
        <f t="shared" si="44"/>
        <v>-</v>
      </c>
      <c r="K301" s="26" t="str">
        <f t="shared" si="45"/>
        <v/>
      </c>
      <c r="L301" s="26" t="str">
        <f t="shared" si="52"/>
        <v/>
      </c>
      <c r="M301" s="26" t="str">
        <f t="shared" si="46"/>
        <v/>
      </c>
      <c r="N301" s="26" t="str">
        <f t="shared" si="47"/>
        <v/>
      </c>
      <c r="O301" s="26" t="str">
        <f t="shared" si="48"/>
        <v/>
      </c>
      <c r="P301" s="26" t="str">
        <f t="shared" si="49"/>
        <v/>
      </c>
      <c r="Q301" s="26" t="str">
        <f t="shared" si="50"/>
        <v/>
      </c>
      <c r="R301" s="64" t="str">
        <f>IF(OR(ISBLANK(Lieferung!$B$15),N301&lt;&gt;TRUE),"",IF(AND((Lieferung!$B$15-YEAR(G301))&gt;=20,(Lieferung!$B$15-YEAR(G301))&lt;=67),TRUE,FALSE))</f>
        <v/>
      </c>
      <c r="S301" s="64" t="str">
        <f>IF(OR(Q301&lt;&gt;TRUE,R301&lt;&gt;TRUE),"",IF((Lieferung!$B$15-YEAR(G301)-19)&gt;=I301,TRUE,FALSE))</f>
        <v/>
      </c>
      <c r="T301" s="26" t="str">
        <f>IF(ISBLANK(E301),"",IF(COUNTIF(Tätigkeit!$N$12:$N$611,J301)&gt;0,TRUE,FALSE))</f>
        <v/>
      </c>
      <c r="U301" s="72" t="str">
        <f t="shared" si="51"/>
        <v/>
      </c>
    </row>
    <row r="302" spans="1:21" x14ac:dyDescent="0.2">
      <c r="A302" s="129" t="str">
        <f t="shared" si="43"/>
        <v/>
      </c>
      <c r="B302" s="69"/>
      <c r="C302" s="69"/>
      <c r="D302" s="70"/>
      <c r="E302" s="67"/>
      <c r="F302" s="70"/>
      <c r="G302" s="68"/>
      <c r="H302" s="70"/>
      <c r="I302" s="71"/>
      <c r="J302" s="65" t="str">
        <f t="shared" si="44"/>
        <v>-</v>
      </c>
      <c r="K302" s="26" t="str">
        <f t="shared" si="45"/>
        <v/>
      </c>
      <c r="L302" s="26" t="str">
        <f t="shared" si="52"/>
        <v/>
      </c>
      <c r="M302" s="26" t="str">
        <f t="shared" si="46"/>
        <v/>
      </c>
      <c r="N302" s="26" t="str">
        <f t="shared" si="47"/>
        <v/>
      </c>
      <c r="O302" s="26" t="str">
        <f t="shared" si="48"/>
        <v/>
      </c>
      <c r="P302" s="26" t="str">
        <f t="shared" si="49"/>
        <v/>
      </c>
      <c r="Q302" s="26" t="str">
        <f t="shared" si="50"/>
        <v/>
      </c>
      <c r="R302" s="64" t="str">
        <f>IF(OR(ISBLANK(Lieferung!$B$15),N302&lt;&gt;TRUE),"",IF(AND((Lieferung!$B$15-YEAR(G302))&gt;=20,(Lieferung!$B$15-YEAR(G302))&lt;=67),TRUE,FALSE))</f>
        <v/>
      </c>
      <c r="S302" s="64" t="str">
        <f>IF(OR(Q302&lt;&gt;TRUE,R302&lt;&gt;TRUE),"",IF((Lieferung!$B$15-YEAR(G302)-19)&gt;=I302,TRUE,FALSE))</f>
        <v/>
      </c>
      <c r="T302" s="26" t="str">
        <f>IF(ISBLANK(E302),"",IF(COUNTIF(Tätigkeit!$N$12:$N$611,J302)&gt;0,TRUE,FALSE))</f>
        <v/>
      </c>
      <c r="U302" s="72" t="str">
        <f t="shared" si="51"/>
        <v/>
      </c>
    </row>
    <row r="303" spans="1:21" x14ac:dyDescent="0.2">
      <c r="A303" s="129" t="str">
        <f t="shared" si="43"/>
        <v/>
      </c>
      <c r="B303" s="69"/>
      <c r="C303" s="69"/>
      <c r="D303" s="70"/>
      <c r="E303" s="67"/>
      <c r="F303" s="70"/>
      <c r="G303" s="68"/>
      <c r="H303" s="70"/>
      <c r="I303" s="71"/>
      <c r="J303" s="65" t="str">
        <f t="shared" si="44"/>
        <v>-</v>
      </c>
      <c r="K303" s="26" t="str">
        <f t="shared" si="45"/>
        <v/>
      </c>
      <c r="L303" s="26" t="str">
        <f t="shared" si="52"/>
        <v/>
      </c>
      <c r="M303" s="26" t="str">
        <f t="shared" si="46"/>
        <v/>
      </c>
      <c r="N303" s="26" t="str">
        <f t="shared" si="47"/>
        <v/>
      </c>
      <c r="O303" s="26" t="str">
        <f t="shared" si="48"/>
        <v/>
      </c>
      <c r="P303" s="26" t="str">
        <f t="shared" si="49"/>
        <v/>
      </c>
      <c r="Q303" s="26" t="str">
        <f t="shared" si="50"/>
        <v/>
      </c>
      <c r="R303" s="64" t="str">
        <f>IF(OR(ISBLANK(Lieferung!$B$15),N303&lt;&gt;TRUE),"",IF(AND((Lieferung!$B$15-YEAR(G303))&gt;=20,(Lieferung!$B$15-YEAR(G303))&lt;=67),TRUE,FALSE))</f>
        <v/>
      </c>
      <c r="S303" s="64" t="str">
        <f>IF(OR(Q303&lt;&gt;TRUE,R303&lt;&gt;TRUE),"",IF((Lieferung!$B$15-YEAR(G303)-19)&gt;=I303,TRUE,FALSE))</f>
        <v/>
      </c>
      <c r="T303" s="26" t="str">
        <f>IF(ISBLANK(E303),"",IF(COUNTIF(Tätigkeit!$N$12:$N$611,J303)&gt;0,TRUE,FALSE))</f>
        <v/>
      </c>
      <c r="U303" s="72" t="str">
        <f t="shared" si="51"/>
        <v/>
      </c>
    </row>
    <row r="304" spans="1:21" x14ac:dyDescent="0.2">
      <c r="A304" s="129" t="str">
        <f t="shared" ref="A304:A367" si="53">IF(ISBLANK(D304),"",IF(COUNTA(D304:I304)&lt;&gt;6,"Unvollständig",IF(OR(COUNTIF(K304:S304,FALSE)&gt;0,COUNTIF(K304:S304,#N/A)&gt;0),"Fehler",IF(NOT(R304),"Achtung",IF(NOT(T304),"Nicht benutzt","OK")))))</f>
        <v/>
      </c>
      <c r="B304" s="69"/>
      <c r="C304" s="69"/>
      <c r="D304" s="70"/>
      <c r="E304" s="67"/>
      <c r="F304" s="70"/>
      <c r="G304" s="68"/>
      <c r="H304" s="70"/>
      <c r="I304" s="71"/>
      <c r="J304" s="65" t="str">
        <f t="shared" ref="J304:J367" si="54">IF(ISBLANK(E304),"-",TRIM(CONCATENATE(E304," ",B304," ",C304)))</f>
        <v>-</v>
      </c>
      <c r="K304" s="26" t="str">
        <f t="shared" ref="K304:K367" si="55">IF(D304="CH.AHV",IF(LEN(E304)=13,IF((MID(E304,13,1)+1-1)=MOD(10-(MID(E304,1,1)+3*MID(E304,2,1)+MID(E304,3,1)+3*MID(E304,4,1)+MID(E304,5,1)+3*MID(E304,6,1)+MID(E304,7,1)+3*MID(E304,8,1)+MID(E304,9,1)+3*MID(E304,10,1)+MID(E304,11,1)+3*MID(E304,12,1)),10),TRUE,FALSE),FALSE),"")</f>
        <v/>
      </c>
      <c r="L304" s="26" t="str">
        <f t="shared" si="52"/>
        <v/>
      </c>
      <c r="M304" s="26" t="str">
        <f t="shared" ref="M304:M367" si="56">IF(ISBLANK(D304),"",IF(OR(ISNA(MATCH(D304,codecatidpers,0)),D304="-"),FALSE,TRUE))</f>
        <v/>
      </c>
      <c r="N304" s="26" t="str">
        <f t="shared" ref="N304:N367" si="57">IF(ISBLANK(G304),"",IF(AND(G304 &gt; DATE(1925,1,1),G304 &lt; DATE(2100,1,1)),TRUE,FALSE))</f>
        <v/>
      </c>
      <c r="O304" s="26" t="str">
        <f t="shared" ref="O304:O367" si="58">IF(ISBLANK(F304),"",IF(OR(ISNA(MATCH(F304,libsex,0)),F304="-"),FALSE,TRUE))</f>
        <v/>
      </c>
      <c r="P304" s="26" t="str">
        <f t="shared" ref="P304:P367" si="59">IF(ISBLANK(H304),"",IF(OR(ISNA(MATCH(H304,libnat,0)),H304="-"),FALSE,TRUE))</f>
        <v/>
      </c>
      <c r="Q304" s="26" t="str">
        <f t="shared" ref="Q304:Q367" si="60">IF(ISBLANK(I304),"",IF(AND(I304&gt;=0,I304&lt;=47),TRUE,FALSE))</f>
        <v/>
      </c>
      <c r="R304" s="64" t="str">
        <f>IF(OR(ISBLANK(Lieferung!$B$15),N304&lt;&gt;TRUE),"",IF(AND((Lieferung!$B$15-YEAR(G304))&gt;=20,(Lieferung!$B$15-YEAR(G304))&lt;=67),TRUE,FALSE))</f>
        <v/>
      </c>
      <c r="S304" s="64" t="str">
        <f>IF(OR(Q304&lt;&gt;TRUE,R304&lt;&gt;TRUE),"",IF((Lieferung!$B$15-YEAR(G304)-19)&gt;=I304,TRUE,FALSE))</f>
        <v/>
      </c>
      <c r="T304" s="26" t="str">
        <f>IF(ISBLANK(E304),"",IF(COUNTIF(Tätigkeit!$N$12:$N$611,J304)&gt;0,TRUE,FALSE))</f>
        <v/>
      </c>
      <c r="U304" s="72" t="str">
        <f t="shared" ref="U304:U367" si="61">IF(A304="","",IF(A304&lt;&gt;"Nicht verwendet",1,0))</f>
        <v/>
      </c>
    </row>
    <row r="305" spans="1:21" x14ac:dyDescent="0.2">
      <c r="A305" s="129" t="str">
        <f t="shared" si="53"/>
        <v/>
      </c>
      <c r="B305" s="69"/>
      <c r="C305" s="69"/>
      <c r="D305" s="70"/>
      <c r="E305" s="67"/>
      <c r="F305" s="70"/>
      <c r="G305" s="68"/>
      <c r="H305" s="70"/>
      <c r="I305" s="71"/>
      <c r="J305" s="65" t="str">
        <f t="shared" si="54"/>
        <v>-</v>
      </c>
      <c r="K305" s="26" t="str">
        <f t="shared" si="55"/>
        <v/>
      </c>
      <c r="L305" s="26" t="str">
        <f t="shared" si="52"/>
        <v/>
      </c>
      <c r="M305" s="26" t="str">
        <f t="shared" si="56"/>
        <v/>
      </c>
      <c r="N305" s="26" t="str">
        <f t="shared" si="57"/>
        <v/>
      </c>
      <c r="O305" s="26" t="str">
        <f t="shared" si="58"/>
        <v/>
      </c>
      <c r="P305" s="26" t="str">
        <f t="shared" si="59"/>
        <v/>
      </c>
      <c r="Q305" s="26" t="str">
        <f t="shared" si="60"/>
        <v/>
      </c>
      <c r="R305" s="64" t="str">
        <f>IF(OR(ISBLANK(Lieferung!$B$15),N305&lt;&gt;TRUE),"",IF(AND((Lieferung!$B$15-YEAR(G305))&gt;=20,(Lieferung!$B$15-YEAR(G305))&lt;=67),TRUE,FALSE))</f>
        <v/>
      </c>
      <c r="S305" s="64" t="str">
        <f>IF(OR(Q305&lt;&gt;TRUE,R305&lt;&gt;TRUE),"",IF((Lieferung!$B$15-YEAR(G305)-19)&gt;=I305,TRUE,FALSE))</f>
        <v/>
      </c>
      <c r="T305" s="26" t="str">
        <f>IF(ISBLANK(E305),"",IF(COUNTIF(Tätigkeit!$N$12:$N$611,J305)&gt;0,TRUE,FALSE))</f>
        <v/>
      </c>
      <c r="U305" s="72" t="str">
        <f t="shared" si="61"/>
        <v/>
      </c>
    </row>
    <row r="306" spans="1:21" x14ac:dyDescent="0.2">
      <c r="A306" s="129" t="str">
        <f t="shared" si="53"/>
        <v/>
      </c>
      <c r="B306" s="69"/>
      <c r="C306" s="69"/>
      <c r="D306" s="70"/>
      <c r="E306" s="67"/>
      <c r="F306" s="70"/>
      <c r="G306" s="68"/>
      <c r="H306" s="70"/>
      <c r="I306" s="71"/>
      <c r="J306" s="65" t="str">
        <f t="shared" si="54"/>
        <v>-</v>
      </c>
      <c r="K306" s="26" t="str">
        <f t="shared" si="55"/>
        <v/>
      </c>
      <c r="L306" s="26" t="str">
        <f t="shared" si="52"/>
        <v/>
      </c>
      <c r="M306" s="26" t="str">
        <f t="shared" si="56"/>
        <v/>
      </c>
      <c r="N306" s="26" t="str">
        <f t="shared" si="57"/>
        <v/>
      </c>
      <c r="O306" s="26" t="str">
        <f t="shared" si="58"/>
        <v/>
      </c>
      <c r="P306" s="26" t="str">
        <f t="shared" si="59"/>
        <v/>
      </c>
      <c r="Q306" s="26" t="str">
        <f t="shared" si="60"/>
        <v/>
      </c>
      <c r="R306" s="64" t="str">
        <f>IF(OR(ISBLANK(Lieferung!$B$15),N306&lt;&gt;TRUE),"",IF(AND((Lieferung!$B$15-YEAR(G306))&gt;=20,(Lieferung!$B$15-YEAR(G306))&lt;=67),TRUE,FALSE))</f>
        <v/>
      </c>
      <c r="S306" s="64" t="str">
        <f>IF(OR(Q306&lt;&gt;TRUE,R306&lt;&gt;TRUE),"",IF((Lieferung!$B$15-YEAR(G306)-19)&gt;=I306,TRUE,FALSE))</f>
        <v/>
      </c>
      <c r="T306" s="26" t="str">
        <f>IF(ISBLANK(E306),"",IF(COUNTIF(Tätigkeit!$N$12:$N$611,J306)&gt;0,TRUE,FALSE))</f>
        <v/>
      </c>
      <c r="U306" s="72" t="str">
        <f t="shared" si="61"/>
        <v/>
      </c>
    </row>
    <row r="307" spans="1:21" x14ac:dyDescent="0.2">
      <c r="A307" s="129" t="str">
        <f t="shared" si="53"/>
        <v/>
      </c>
      <c r="B307" s="69"/>
      <c r="C307" s="69"/>
      <c r="D307" s="70"/>
      <c r="E307" s="67"/>
      <c r="F307" s="70"/>
      <c r="G307" s="68"/>
      <c r="H307" s="70"/>
      <c r="I307" s="71"/>
      <c r="J307" s="65" t="str">
        <f t="shared" si="54"/>
        <v>-</v>
      </c>
      <c r="K307" s="26" t="str">
        <f t="shared" si="55"/>
        <v/>
      </c>
      <c r="L307" s="26" t="str">
        <f t="shared" si="52"/>
        <v/>
      </c>
      <c r="M307" s="26" t="str">
        <f t="shared" si="56"/>
        <v/>
      </c>
      <c r="N307" s="26" t="str">
        <f t="shared" si="57"/>
        <v/>
      </c>
      <c r="O307" s="26" t="str">
        <f t="shared" si="58"/>
        <v/>
      </c>
      <c r="P307" s="26" t="str">
        <f t="shared" si="59"/>
        <v/>
      </c>
      <c r="Q307" s="26" t="str">
        <f t="shared" si="60"/>
        <v/>
      </c>
      <c r="R307" s="64" t="str">
        <f>IF(OR(ISBLANK(Lieferung!$B$15),N307&lt;&gt;TRUE),"",IF(AND((Lieferung!$B$15-YEAR(G307))&gt;=20,(Lieferung!$B$15-YEAR(G307))&lt;=67),TRUE,FALSE))</f>
        <v/>
      </c>
      <c r="S307" s="64" t="str">
        <f>IF(OR(Q307&lt;&gt;TRUE,R307&lt;&gt;TRUE),"",IF((Lieferung!$B$15-YEAR(G307)-19)&gt;=I307,TRUE,FALSE))</f>
        <v/>
      </c>
      <c r="T307" s="26" t="str">
        <f>IF(ISBLANK(E307),"",IF(COUNTIF(Tätigkeit!$N$12:$N$611,J307)&gt;0,TRUE,FALSE))</f>
        <v/>
      </c>
      <c r="U307" s="72" t="str">
        <f t="shared" si="61"/>
        <v/>
      </c>
    </row>
    <row r="308" spans="1:21" x14ac:dyDescent="0.2">
      <c r="A308" s="129" t="str">
        <f t="shared" si="53"/>
        <v/>
      </c>
      <c r="B308" s="69"/>
      <c r="C308" s="69"/>
      <c r="D308" s="70"/>
      <c r="E308" s="67"/>
      <c r="F308" s="70"/>
      <c r="G308" s="68"/>
      <c r="H308" s="70"/>
      <c r="I308" s="71"/>
      <c r="J308" s="65" t="str">
        <f t="shared" si="54"/>
        <v>-</v>
      </c>
      <c r="K308" s="26" t="str">
        <f t="shared" si="55"/>
        <v/>
      </c>
      <c r="L308" s="26" t="str">
        <f t="shared" si="52"/>
        <v/>
      </c>
      <c r="M308" s="26" t="str">
        <f t="shared" si="56"/>
        <v/>
      </c>
      <c r="N308" s="26" t="str">
        <f t="shared" si="57"/>
        <v/>
      </c>
      <c r="O308" s="26" t="str">
        <f t="shared" si="58"/>
        <v/>
      </c>
      <c r="P308" s="26" t="str">
        <f t="shared" si="59"/>
        <v/>
      </c>
      <c r="Q308" s="26" t="str">
        <f t="shared" si="60"/>
        <v/>
      </c>
      <c r="R308" s="64" t="str">
        <f>IF(OR(ISBLANK(Lieferung!$B$15),N308&lt;&gt;TRUE),"",IF(AND((Lieferung!$B$15-YEAR(G308))&gt;=20,(Lieferung!$B$15-YEAR(G308))&lt;=67),TRUE,FALSE))</f>
        <v/>
      </c>
      <c r="S308" s="64" t="str">
        <f>IF(OR(Q308&lt;&gt;TRUE,R308&lt;&gt;TRUE),"",IF((Lieferung!$B$15-YEAR(G308)-19)&gt;=I308,TRUE,FALSE))</f>
        <v/>
      </c>
      <c r="T308" s="26" t="str">
        <f>IF(ISBLANK(E308),"",IF(COUNTIF(Tätigkeit!$N$12:$N$611,J308)&gt;0,TRUE,FALSE))</f>
        <v/>
      </c>
      <c r="U308" s="72" t="str">
        <f t="shared" si="61"/>
        <v/>
      </c>
    </row>
    <row r="309" spans="1:21" x14ac:dyDescent="0.2">
      <c r="A309" s="129" t="str">
        <f t="shared" si="53"/>
        <v/>
      </c>
      <c r="B309" s="69"/>
      <c r="C309" s="69"/>
      <c r="D309" s="70"/>
      <c r="E309" s="67"/>
      <c r="F309" s="70"/>
      <c r="G309" s="68"/>
      <c r="H309" s="70"/>
      <c r="I309" s="71"/>
      <c r="J309" s="65" t="str">
        <f t="shared" si="54"/>
        <v>-</v>
      </c>
      <c r="K309" s="26" t="str">
        <f t="shared" si="55"/>
        <v/>
      </c>
      <c r="L309" s="26" t="str">
        <f t="shared" si="52"/>
        <v/>
      </c>
      <c r="M309" s="26" t="str">
        <f t="shared" si="56"/>
        <v/>
      </c>
      <c r="N309" s="26" t="str">
        <f t="shared" si="57"/>
        <v/>
      </c>
      <c r="O309" s="26" t="str">
        <f t="shared" si="58"/>
        <v/>
      </c>
      <c r="P309" s="26" t="str">
        <f t="shared" si="59"/>
        <v/>
      </c>
      <c r="Q309" s="26" t="str">
        <f t="shared" si="60"/>
        <v/>
      </c>
      <c r="R309" s="64" t="str">
        <f>IF(OR(ISBLANK(Lieferung!$B$15),N309&lt;&gt;TRUE),"",IF(AND((Lieferung!$B$15-YEAR(G309))&gt;=20,(Lieferung!$B$15-YEAR(G309))&lt;=67),TRUE,FALSE))</f>
        <v/>
      </c>
      <c r="S309" s="64" t="str">
        <f>IF(OR(Q309&lt;&gt;TRUE,R309&lt;&gt;TRUE),"",IF((Lieferung!$B$15-YEAR(G309)-19)&gt;=I309,TRUE,FALSE))</f>
        <v/>
      </c>
      <c r="T309" s="26" t="str">
        <f>IF(ISBLANK(E309),"",IF(COUNTIF(Tätigkeit!$N$12:$N$611,J309)&gt;0,TRUE,FALSE))</f>
        <v/>
      </c>
      <c r="U309" s="72" t="str">
        <f t="shared" si="61"/>
        <v/>
      </c>
    </row>
    <row r="310" spans="1:21" x14ac:dyDescent="0.2">
      <c r="A310" s="129" t="str">
        <f t="shared" si="53"/>
        <v/>
      </c>
      <c r="B310" s="69"/>
      <c r="C310" s="69"/>
      <c r="D310" s="70"/>
      <c r="E310" s="67"/>
      <c r="F310" s="70"/>
      <c r="G310" s="68"/>
      <c r="H310" s="70"/>
      <c r="I310" s="71"/>
      <c r="J310" s="65" t="str">
        <f t="shared" si="54"/>
        <v>-</v>
      </c>
      <c r="K310" s="26" t="str">
        <f t="shared" si="55"/>
        <v/>
      </c>
      <c r="L310" s="26" t="str">
        <f t="shared" si="52"/>
        <v/>
      </c>
      <c r="M310" s="26" t="str">
        <f t="shared" si="56"/>
        <v/>
      </c>
      <c r="N310" s="26" t="str">
        <f t="shared" si="57"/>
        <v/>
      </c>
      <c r="O310" s="26" t="str">
        <f t="shared" si="58"/>
        <v/>
      </c>
      <c r="P310" s="26" t="str">
        <f t="shared" si="59"/>
        <v/>
      </c>
      <c r="Q310" s="26" t="str">
        <f t="shared" si="60"/>
        <v/>
      </c>
      <c r="R310" s="64" t="str">
        <f>IF(OR(ISBLANK(Lieferung!$B$15),N310&lt;&gt;TRUE),"",IF(AND((Lieferung!$B$15-YEAR(G310))&gt;=20,(Lieferung!$B$15-YEAR(G310))&lt;=67),TRUE,FALSE))</f>
        <v/>
      </c>
      <c r="S310" s="64" t="str">
        <f>IF(OR(Q310&lt;&gt;TRUE,R310&lt;&gt;TRUE),"",IF((Lieferung!$B$15-YEAR(G310)-19)&gt;=I310,TRUE,FALSE))</f>
        <v/>
      </c>
      <c r="T310" s="26" t="str">
        <f>IF(ISBLANK(E310),"",IF(COUNTIF(Tätigkeit!$N$12:$N$611,J310)&gt;0,TRUE,FALSE))</f>
        <v/>
      </c>
      <c r="U310" s="72" t="str">
        <f t="shared" si="61"/>
        <v/>
      </c>
    </row>
    <row r="311" spans="1:21" x14ac:dyDescent="0.2">
      <c r="A311" s="129" t="str">
        <f t="shared" si="53"/>
        <v/>
      </c>
      <c r="B311" s="69"/>
      <c r="C311" s="69"/>
      <c r="D311" s="70"/>
      <c r="E311" s="67"/>
      <c r="F311" s="70"/>
      <c r="G311" s="68"/>
      <c r="H311" s="70"/>
      <c r="I311" s="71"/>
      <c r="J311" s="65" t="str">
        <f t="shared" si="54"/>
        <v>-</v>
      </c>
      <c r="K311" s="26" t="str">
        <f t="shared" si="55"/>
        <v/>
      </c>
      <c r="L311" s="26" t="str">
        <f t="shared" si="52"/>
        <v/>
      </c>
      <c r="M311" s="26" t="str">
        <f t="shared" si="56"/>
        <v/>
      </c>
      <c r="N311" s="26" t="str">
        <f t="shared" si="57"/>
        <v/>
      </c>
      <c r="O311" s="26" t="str">
        <f t="shared" si="58"/>
        <v/>
      </c>
      <c r="P311" s="26" t="str">
        <f t="shared" si="59"/>
        <v/>
      </c>
      <c r="Q311" s="26" t="str">
        <f t="shared" si="60"/>
        <v/>
      </c>
      <c r="R311" s="64" t="str">
        <f>IF(OR(ISBLANK(Lieferung!$B$15),N311&lt;&gt;TRUE),"",IF(AND((Lieferung!$B$15-YEAR(G311))&gt;=20,(Lieferung!$B$15-YEAR(G311))&lt;=67),TRUE,FALSE))</f>
        <v/>
      </c>
      <c r="S311" s="64" t="str">
        <f>IF(OR(Q311&lt;&gt;TRUE,R311&lt;&gt;TRUE),"",IF((Lieferung!$B$15-YEAR(G311)-19)&gt;=I311,TRUE,FALSE))</f>
        <v/>
      </c>
      <c r="T311" s="26" t="str">
        <f>IF(ISBLANK(E311),"",IF(COUNTIF(Tätigkeit!$N$12:$N$611,J311)&gt;0,TRUE,FALSE))</f>
        <v/>
      </c>
      <c r="U311" s="72" t="str">
        <f t="shared" si="61"/>
        <v/>
      </c>
    </row>
    <row r="312" spans="1:21" x14ac:dyDescent="0.2">
      <c r="A312" s="129" t="str">
        <f t="shared" si="53"/>
        <v/>
      </c>
      <c r="B312" s="69"/>
      <c r="C312" s="69"/>
      <c r="D312" s="70"/>
      <c r="E312" s="67"/>
      <c r="F312" s="70"/>
      <c r="G312" s="68"/>
      <c r="H312" s="70"/>
      <c r="I312" s="71"/>
      <c r="J312" s="65" t="str">
        <f t="shared" si="54"/>
        <v>-</v>
      </c>
      <c r="K312" s="26" t="str">
        <f t="shared" si="55"/>
        <v/>
      </c>
      <c r="L312" s="26" t="str">
        <f t="shared" si="52"/>
        <v/>
      </c>
      <c r="M312" s="26" t="str">
        <f t="shared" si="56"/>
        <v/>
      </c>
      <c r="N312" s="26" t="str">
        <f t="shared" si="57"/>
        <v/>
      </c>
      <c r="O312" s="26" t="str">
        <f t="shared" si="58"/>
        <v/>
      </c>
      <c r="P312" s="26" t="str">
        <f t="shared" si="59"/>
        <v/>
      </c>
      <c r="Q312" s="26" t="str">
        <f t="shared" si="60"/>
        <v/>
      </c>
      <c r="R312" s="64" t="str">
        <f>IF(OR(ISBLANK(Lieferung!$B$15),N312&lt;&gt;TRUE),"",IF(AND((Lieferung!$B$15-YEAR(G312))&gt;=20,(Lieferung!$B$15-YEAR(G312))&lt;=67),TRUE,FALSE))</f>
        <v/>
      </c>
      <c r="S312" s="64" t="str">
        <f>IF(OR(Q312&lt;&gt;TRUE,R312&lt;&gt;TRUE),"",IF((Lieferung!$B$15-YEAR(G312)-19)&gt;=I312,TRUE,FALSE))</f>
        <v/>
      </c>
      <c r="T312" s="26" t="str">
        <f>IF(ISBLANK(E312),"",IF(COUNTIF(Tätigkeit!$N$12:$N$611,J312)&gt;0,TRUE,FALSE))</f>
        <v/>
      </c>
      <c r="U312" s="72" t="str">
        <f t="shared" si="61"/>
        <v/>
      </c>
    </row>
    <row r="313" spans="1:21" x14ac:dyDescent="0.2">
      <c r="A313" s="129" t="str">
        <f t="shared" si="53"/>
        <v/>
      </c>
      <c r="B313" s="69"/>
      <c r="C313" s="69"/>
      <c r="D313" s="70"/>
      <c r="E313" s="67"/>
      <c r="F313" s="70"/>
      <c r="G313" s="68"/>
      <c r="H313" s="70"/>
      <c r="I313" s="71"/>
      <c r="J313" s="65" t="str">
        <f t="shared" si="54"/>
        <v>-</v>
      </c>
      <c r="K313" s="26" t="str">
        <f t="shared" si="55"/>
        <v/>
      </c>
      <c r="L313" s="26" t="str">
        <f t="shared" si="52"/>
        <v/>
      </c>
      <c r="M313" s="26" t="str">
        <f t="shared" si="56"/>
        <v/>
      </c>
      <c r="N313" s="26" t="str">
        <f t="shared" si="57"/>
        <v/>
      </c>
      <c r="O313" s="26" t="str">
        <f t="shared" si="58"/>
        <v/>
      </c>
      <c r="P313" s="26" t="str">
        <f t="shared" si="59"/>
        <v/>
      </c>
      <c r="Q313" s="26" t="str">
        <f t="shared" si="60"/>
        <v/>
      </c>
      <c r="R313" s="64" t="str">
        <f>IF(OR(ISBLANK(Lieferung!$B$15),N313&lt;&gt;TRUE),"",IF(AND((Lieferung!$B$15-YEAR(G313))&gt;=20,(Lieferung!$B$15-YEAR(G313))&lt;=67),TRUE,FALSE))</f>
        <v/>
      </c>
      <c r="S313" s="64" t="str">
        <f>IF(OR(Q313&lt;&gt;TRUE,R313&lt;&gt;TRUE),"",IF((Lieferung!$B$15-YEAR(G313)-19)&gt;=I313,TRUE,FALSE))</f>
        <v/>
      </c>
      <c r="T313" s="26" t="str">
        <f>IF(ISBLANK(E313),"",IF(COUNTIF(Tätigkeit!$N$12:$N$611,J313)&gt;0,TRUE,FALSE))</f>
        <v/>
      </c>
      <c r="U313" s="72" t="str">
        <f t="shared" si="61"/>
        <v/>
      </c>
    </row>
    <row r="314" spans="1:21" x14ac:dyDescent="0.2">
      <c r="A314" s="129" t="str">
        <f t="shared" si="53"/>
        <v/>
      </c>
      <c r="B314" s="69"/>
      <c r="C314" s="69"/>
      <c r="D314" s="70"/>
      <c r="E314" s="67"/>
      <c r="F314" s="70"/>
      <c r="G314" s="68"/>
      <c r="H314" s="70"/>
      <c r="I314" s="71"/>
      <c r="J314" s="65" t="str">
        <f t="shared" si="54"/>
        <v>-</v>
      </c>
      <c r="K314" s="26" t="str">
        <f t="shared" si="55"/>
        <v/>
      </c>
      <c r="L314" s="26" t="str">
        <f t="shared" si="52"/>
        <v/>
      </c>
      <c r="M314" s="26" t="str">
        <f t="shared" si="56"/>
        <v/>
      </c>
      <c r="N314" s="26" t="str">
        <f t="shared" si="57"/>
        <v/>
      </c>
      <c r="O314" s="26" t="str">
        <f t="shared" si="58"/>
        <v/>
      </c>
      <c r="P314" s="26" t="str">
        <f t="shared" si="59"/>
        <v/>
      </c>
      <c r="Q314" s="26" t="str">
        <f t="shared" si="60"/>
        <v/>
      </c>
      <c r="R314" s="64" t="str">
        <f>IF(OR(ISBLANK(Lieferung!$B$15),N314&lt;&gt;TRUE),"",IF(AND((Lieferung!$B$15-YEAR(G314))&gt;=20,(Lieferung!$B$15-YEAR(G314))&lt;=67),TRUE,FALSE))</f>
        <v/>
      </c>
      <c r="S314" s="64" t="str">
        <f>IF(OR(Q314&lt;&gt;TRUE,R314&lt;&gt;TRUE),"",IF((Lieferung!$B$15-YEAR(G314)-19)&gt;=I314,TRUE,FALSE))</f>
        <v/>
      </c>
      <c r="T314" s="26" t="str">
        <f>IF(ISBLANK(E314),"",IF(COUNTIF(Tätigkeit!$N$12:$N$611,J314)&gt;0,TRUE,FALSE))</f>
        <v/>
      </c>
      <c r="U314" s="72" t="str">
        <f t="shared" si="61"/>
        <v/>
      </c>
    </row>
    <row r="315" spans="1:21" x14ac:dyDescent="0.2">
      <c r="A315" s="129" t="str">
        <f t="shared" si="53"/>
        <v/>
      </c>
      <c r="B315" s="69"/>
      <c r="C315" s="69"/>
      <c r="D315" s="70"/>
      <c r="E315" s="67"/>
      <c r="F315" s="70"/>
      <c r="G315" s="68"/>
      <c r="H315" s="70"/>
      <c r="I315" s="71"/>
      <c r="J315" s="65" t="str">
        <f t="shared" si="54"/>
        <v>-</v>
      </c>
      <c r="K315" s="26" t="str">
        <f t="shared" si="55"/>
        <v/>
      </c>
      <c r="L315" s="26" t="str">
        <f t="shared" si="52"/>
        <v/>
      </c>
      <c r="M315" s="26" t="str">
        <f t="shared" si="56"/>
        <v/>
      </c>
      <c r="N315" s="26" t="str">
        <f t="shared" si="57"/>
        <v/>
      </c>
      <c r="O315" s="26" t="str">
        <f t="shared" si="58"/>
        <v/>
      </c>
      <c r="P315" s="26" t="str">
        <f t="shared" si="59"/>
        <v/>
      </c>
      <c r="Q315" s="26" t="str">
        <f t="shared" si="60"/>
        <v/>
      </c>
      <c r="R315" s="64" t="str">
        <f>IF(OR(ISBLANK(Lieferung!$B$15),N315&lt;&gt;TRUE),"",IF(AND((Lieferung!$B$15-YEAR(G315))&gt;=20,(Lieferung!$B$15-YEAR(G315))&lt;=67),TRUE,FALSE))</f>
        <v/>
      </c>
      <c r="S315" s="64" t="str">
        <f>IF(OR(Q315&lt;&gt;TRUE,R315&lt;&gt;TRUE),"",IF((Lieferung!$B$15-YEAR(G315)-19)&gt;=I315,TRUE,FALSE))</f>
        <v/>
      </c>
      <c r="T315" s="26" t="str">
        <f>IF(ISBLANK(E315),"",IF(COUNTIF(Tätigkeit!$N$12:$N$611,J315)&gt;0,TRUE,FALSE))</f>
        <v/>
      </c>
      <c r="U315" s="72" t="str">
        <f t="shared" si="61"/>
        <v/>
      </c>
    </row>
    <row r="316" spans="1:21" x14ac:dyDescent="0.2">
      <c r="A316" s="129" t="str">
        <f t="shared" si="53"/>
        <v/>
      </c>
      <c r="B316" s="69"/>
      <c r="C316" s="69"/>
      <c r="D316" s="70"/>
      <c r="E316" s="67"/>
      <c r="F316" s="70"/>
      <c r="G316" s="68"/>
      <c r="H316" s="70"/>
      <c r="I316" s="71"/>
      <c r="J316" s="65" t="str">
        <f t="shared" si="54"/>
        <v>-</v>
      </c>
      <c r="K316" s="26" t="str">
        <f t="shared" si="55"/>
        <v/>
      </c>
      <c r="L316" s="26" t="str">
        <f t="shared" si="52"/>
        <v/>
      </c>
      <c r="M316" s="26" t="str">
        <f t="shared" si="56"/>
        <v/>
      </c>
      <c r="N316" s="26" t="str">
        <f t="shared" si="57"/>
        <v/>
      </c>
      <c r="O316" s="26" t="str">
        <f t="shared" si="58"/>
        <v/>
      </c>
      <c r="P316" s="26" t="str">
        <f t="shared" si="59"/>
        <v/>
      </c>
      <c r="Q316" s="26" t="str">
        <f t="shared" si="60"/>
        <v/>
      </c>
      <c r="R316" s="64" t="str">
        <f>IF(OR(ISBLANK(Lieferung!$B$15),N316&lt;&gt;TRUE),"",IF(AND((Lieferung!$B$15-YEAR(G316))&gt;=20,(Lieferung!$B$15-YEAR(G316))&lt;=67),TRUE,FALSE))</f>
        <v/>
      </c>
      <c r="S316" s="64" t="str">
        <f>IF(OR(Q316&lt;&gt;TRUE,R316&lt;&gt;TRUE),"",IF((Lieferung!$B$15-YEAR(G316)-19)&gt;=I316,TRUE,FALSE))</f>
        <v/>
      </c>
      <c r="T316" s="26" t="str">
        <f>IF(ISBLANK(E316),"",IF(COUNTIF(Tätigkeit!$N$12:$N$611,J316)&gt;0,TRUE,FALSE))</f>
        <v/>
      </c>
      <c r="U316" s="72" t="str">
        <f t="shared" si="61"/>
        <v/>
      </c>
    </row>
    <row r="317" spans="1:21" x14ac:dyDescent="0.2">
      <c r="A317" s="129" t="str">
        <f t="shared" si="53"/>
        <v/>
      </c>
      <c r="B317" s="69"/>
      <c r="C317" s="69"/>
      <c r="D317" s="70"/>
      <c r="E317" s="67"/>
      <c r="F317" s="70"/>
      <c r="G317" s="68"/>
      <c r="H317" s="70"/>
      <c r="I317" s="71"/>
      <c r="J317" s="65" t="str">
        <f t="shared" si="54"/>
        <v>-</v>
      </c>
      <c r="K317" s="26" t="str">
        <f t="shared" si="55"/>
        <v/>
      </c>
      <c r="L317" s="26" t="str">
        <f t="shared" si="52"/>
        <v/>
      </c>
      <c r="M317" s="26" t="str">
        <f t="shared" si="56"/>
        <v/>
      </c>
      <c r="N317" s="26" t="str">
        <f t="shared" si="57"/>
        <v/>
      </c>
      <c r="O317" s="26" t="str">
        <f t="shared" si="58"/>
        <v/>
      </c>
      <c r="P317" s="26" t="str">
        <f t="shared" si="59"/>
        <v/>
      </c>
      <c r="Q317" s="26" t="str">
        <f t="shared" si="60"/>
        <v/>
      </c>
      <c r="R317" s="64" t="str">
        <f>IF(OR(ISBLANK(Lieferung!$B$15),N317&lt;&gt;TRUE),"",IF(AND((Lieferung!$B$15-YEAR(G317))&gt;=20,(Lieferung!$B$15-YEAR(G317))&lt;=67),TRUE,FALSE))</f>
        <v/>
      </c>
      <c r="S317" s="64" t="str">
        <f>IF(OR(Q317&lt;&gt;TRUE,R317&lt;&gt;TRUE),"",IF((Lieferung!$B$15-YEAR(G317)-19)&gt;=I317,TRUE,FALSE))</f>
        <v/>
      </c>
      <c r="T317" s="26" t="str">
        <f>IF(ISBLANK(E317),"",IF(COUNTIF(Tätigkeit!$N$12:$N$611,J317)&gt;0,TRUE,FALSE))</f>
        <v/>
      </c>
      <c r="U317" s="72" t="str">
        <f t="shared" si="61"/>
        <v/>
      </c>
    </row>
    <row r="318" spans="1:21" x14ac:dyDescent="0.2">
      <c r="A318" s="129" t="str">
        <f t="shared" si="53"/>
        <v/>
      </c>
      <c r="B318" s="69"/>
      <c r="C318" s="69"/>
      <c r="D318" s="70"/>
      <c r="E318" s="67"/>
      <c r="F318" s="70"/>
      <c r="G318" s="68"/>
      <c r="H318" s="70"/>
      <c r="I318" s="71"/>
      <c r="J318" s="65" t="str">
        <f t="shared" si="54"/>
        <v>-</v>
      </c>
      <c r="K318" s="26" t="str">
        <f t="shared" si="55"/>
        <v/>
      </c>
      <c r="L318" s="26" t="str">
        <f t="shared" si="52"/>
        <v/>
      </c>
      <c r="M318" s="26" t="str">
        <f t="shared" si="56"/>
        <v/>
      </c>
      <c r="N318" s="26" t="str">
        <f t="shared" si="57"/>
        <v/>
      </c>
      <c r="O318" s="26" t="str">
        <f t="shared" si="58"/>
        <v/>
      </c>
      <c r="P318" s="26" t="str">
        <f t="shared" si="59"/>
        <v/>
      </c>
      <c r="Q318" s="26" t="str">
        <f t="shared" si="60"/>
        <v/>
      </c>
      <c r="R318" s="64" t="str">
        <f>IF(OR(ISBLANK(Lieferung!$B$15),N318&lt;&gt;TRUE),"",IF(AND((Lieferung!$B$15-YEAR(G318))&gt;=20,(Lieferung!$B$15-YEAR(G318))&lt;=67),TRUE,FALSE))</f>
        <v/>
      </c>
      <c r="S318" s="64" t="str">
        <f>IF(OR(Q318&lt;&gt;TRUE,R318&lt;&gt;TRUE),"",IF((Lieferung!$B$15-YEAR(G318)-19)&gt;=I318,TRUE,FALSE))</f>
        <v/>
      </c>
      <c r="T318" s="26" t="str">
        <f>IF(ISBLANK(E318),"",IF(COUNTIF(Tätigkeit!$N$12:$N$611,J318)&gt;0,TRUE,FALSE))</f>
        <v/>
      </c>
      <c r="U318" s="72" t="str">
        <f t="shared" si="61"/>
        <v/>
      </c>
    </row>
    <row r="319" spans="1:21" x14ac:dyDescent="0.2">
      <c r="A319" s="129" t="str">
        <f t="shared" si="53"/>
        <v/>
      </c>
      <c r="B319" s="69"/>
      <c r="C319" s="69"/>
      <c r="D319" s="70"/>
      <c r="E319" s="67"/>
      <c r="F319" s="70"/>
      <c r="G319" s="68"/>
      <c r="H319" s="70"/>
      <c r="I319" s="71"/>
      <c r="J319" s="65" t="str">
        <f t="shared" si="54"/>
        <v>-</v>
      </c>
      <c r="K319" s="26" t="str">
        <f t="shared" si="55"/>
        <v/>
      </c>
      <c r="L319" s="26" t="str">
        <f t="shared" si="52"/>
        <v/>
      </c>
      <c r="M319" s="26" t="str">
        <f t="shared" si="56"/>
        <v/>
      </c>
      <c r="N319" s="26" t="str">
        <f t="shared" si="57"/>
        <v/>
      </c>
      <c r="O319" s="26" t="str">
        <f t="shared" si="58"/>
        <v/>
      </c>
      <c r="P319" s="26" t="str">
        <f t="shared" si="59"/>
        <v/>
      </c>
      <c r="Q319" s="26" t="str">
        <f t="shared" si="60"/>
        <v/>
      </c>
      <c r="R319" s="64" t="str">
        <f>IF(OR(ISBLANK(Lieferung!$B$15),N319&lt;&gt;TRUE),"",IF(AND((Lieferung!$B$15-YEAR(G319))&gt;=20,(Lieferung!$B$15-YEAR(G319))&lt;=67),TRUE,FALSE))</f>
        <v/>
      </c>
      <c r="S319" s="64" t="str">
        <f>IF(OR(Q319&lt;&gt;TRUE,R319&lt;&gt;TRUE),"",IF((Lieferung!$B$15-YEAR(G319)-19)&gt;=I319,TRUE,FALSE))</f>
        <v/>
      </c>
      <c r="T319" s="26" t="str">
        <f>IF(ISBLANK(E319),"",IF(COUNTIF(Tätigkeit!$N$12:$N$611,J319)&gt;0,TRUE,FALSE))</f>
        <v/>
      </c>
      <c r="U319" s="72" t="str">
        <f t="shared" si="61"/>
        <v/>
      </c>
    </row>
    <row r="320" spans="1:21" x14ac:dyDescent="0.2">
      <c r="A320" s="129" t="str">
        <f t="shared" si="53"/>
        <v/>
      </c>
      <c r="B320" s="69"/>
      <c r="C320" s="69"/>
      <c r="D320" s="70"/>
      <c r="E320" s="67"/>
      <c r="F320" s="70"/>
      <c r="G320" s="68"/>
      <c r="H320" s="70"/>
      <c r="I320" s="71"/>
      <c r="J320" s="65" t="str">
        <f t="shared" si="54"/>
        <v>-</v>
      </c>
      <c r="K320" s="26" t="str">
        <f t="shared" si="55"/>
        <v/>
      </c>
      <c r="L320" s="26" t="str">
        <f t="shared" si="52"/>
        <v/>
      </c>
      <c r="M320" s="26" t="str">
        <f t="shared" si="56"/>
        <v/>
      </c>
      <c r="N320" s="26" t="str">
        <f t="shared" si="57"/>
        <v/>
      </c>
      <c r="O320" s="26" t="str">
        <f t="shared" si="58"/>
        <v/>
      </c>
      <c r="P320" s="26" t="str">
        <f t="shared" si="59"/>
        <v/>
      </c>
      <c r="Q320" s="26" t="str">
        <f t="shared" si="60"/>
        <v/>
      </c>
      <c r="R320" s="64" t="str">
        <f>IF(OR(ISBLANK(Lieferung!$B$15),N320&lt;&gt;TRUE),"",IF(AND((Lieferung!$B$15-YEAR(G320))&gt;=20,(Lieferung!$B$15-YEAR(G320))&lt;=67),TRUE,FALSE))</f>
        <v/>
      </c>
      <c r="S320" s="64" t="str">
        <f>IF(OR(Q320&lt;&gt;TRUE,R320&lt;&gt;TRUE),"",IF((Lieferung!$B$15-YEAR(G320)-19)&gt;=I320,TRUE,FALSE))</f>
        <v/>
      </c>
      <c r="T320" s="26" t="str">
        <f>IF(ISBLANK(E320),"",IF(COUNTIF(Tätigkeit!$N$12:$N$611,J320)&gt;0,TRUE,FALSE))</f>
        <v/>
      </c>
      <c r="U320" s="72" t="str">
        <f t="shared" si="61"/>
        <v/>
      </c>
    </row>
    <row r="321" spans="1:21" x14ac:dyDescent="0.2">
      <c r="A321" s="129" t="str">
        <f t="shared" si="53"/>
        <v/>
      </c>
      <c r="B321" s="69"/>
      <c r="C321" s="69"/>
      <c r="D321" s="70"/>
      <c r="E321" s="67"/>
      <c r="F321" s="70"/>
      <c r="G321" s="68"/>
      <c r="H321" s="70"/>
      <c r="I321" s="71"/>
      <c r="J321" s="65" t="str">
        <f t="shared" si="54"/>
        <v>-</v>
      </c>
      <c r="K321" s="26" t="str">
        <f t="shared" si="55"/>
        <v/>
      </c>
      <c r="L321" s="26" t="str">
        <f t="shared" si="52"/>
        <v/>
      </c>
      <c r="M321" s="26" t="str">
        <f t="shared" si="56"/>
        <v/>
      </c>
      <c r="N321" s="26" t="str">
        <f t="shared" si="57"/>
        <v/>
      </c>
      <c r="O321" s="26" t="str">
        <f t="shared" si="58"/>
        <v/>
      </c>
      <c r="P321" s="26" t="str">
        <f t="shared" si="59"/>
        <v/>
      </c>
      <c r="Q321" s="26" t="str">
        <f t="shared" si="60"/>
        <v/>
      </c>
      <c r="R321" s="64" t="str">
        <f>IF(OR(ISBLANK(Lieferung!$B$15),N321&lt;&gt;TRUE),"",IF(AND((Lieferung!$B$15-YEAR(G321))&gt;=20,(Lieferung!$B$15-YEAR(G321))&lt;=67),TRUE,FALSE))</f>
        <v/>
      </c>
      <c r="S321" s="64" t="str">
        <f>IF(OR(Q321&lt;&gt;TRUE,R321&lt;&gt;TRUE),"",IF((Lieferung!$B$15-YEAR(G321)-19)&gt;=I321,TRUE,FALSE))</f>
        <v/>
      </c>
      <c r="T321" s="26" t="str">
        <f>IF(ISBLANK(E321),"",IF(COUNTIF(Tätigkeit!$N$12:$N$611,J321)&gt;0,TRUE,FALSE))</f>
        <v/>
      </c>
      <c r="U321" s="72" t="str">
        <f t="shared" si="61"/>
        <v/>
      </c>
    </row>
    <row r="322" spans="1:21" x14ac:dyDescent="0.2">
      <c r="A322" s="129" t="str">
        <f t="shared" si="53"/>
        <v/>
      </c>
      <c r="B322" s="69"/>
      <c r="C322" s="69"/>
      <c r="D322" s="70"/>
      <c r="E322" s="67"/>
      <c r="F322" s="70"/>
      <c r="G322" s="68"/>
      <c r="H322" s="70"/>
      <c r="I322" s="71"/>
      <c r="J322" s="65" t="str">
        <f t="shared" si="54"/>
        <v>-</v>
      </c>
      <c r="K322" s="26" t="str">
        <f t="shared" si="55"/>
        <v/>
      </c>
      <c r="L322" s="26" t="str">
        <f t="shared" si="52"/>
        <v/>
      </c>
      <c r="M322" s="26" t="str">
        <f t="shared" si="56"/>
        <v/>
      </c>
      <c r="N322" s="26" t="str">
        <f t="shared" si="57"/>
        <v/>
      </c>
      <c r="O322" s="26" t="str">
        <f t="shared" si="58"/>
        <v/>
      </c>
      <c r="P322" s="26" t="str">
        <f t="shared" si="59"/>
        <v/>
      </c>
      <c r="Q322" s="26" t="str">
        <f t="shared" si="60"/>
        <v/>
      </c>
      <c r="R322" s="64" t="str">
        <f>IF(OR(ISBLANK(Lieferung!$B$15),N322&lt;&gt;TRUE),"",IF(AND((Lieferung!$B$15-YEAR(G322))&gt;=20,(Lieferung!$B$15-YEAR(G322))&lt;=67),TRUE,FALSE))</f>
        <v/>
      </c>
      <c r="S322" s="64" t="str">
        <f>IF(OR(Q322&lt;&gt;TRUE,R322&lt;&gt;TRUE),"",IF((Lieferung!$B$15-YEAR(G322)-19)&gt;=I322,TRUE,FALSE))</f>
        <v/>
      </c>
      <c r="T322" s="26" t="str">
        <f>IF(ISBLANK(E322),"",IF(COUNTIF(Tätigkeit!$N$12:$N$611,J322)&gt;0,TRUE,FALSE))</f>
        <v/>
      </c>
      <c r="U322" s="72" t="str">
        <f t="shared" si="61"/>
        <v/>
      </c>
    </row>
    <row r="323" spans="1:21" x14ac:dyDescent="0.2">
      <c r="A323" s="129" t="str">
        <f t="shared" si="53"/>
        <v/>
      </c>
      <c r="B323" s="69"/>
      <c r="C323" s="69"/>
      <c r="D323" s="70"/>
      <c r="E323" s="67"/>
      <c r="F323" s="70"/>
      <c r="G323" s="68"/>
      <c r="H323" s="70"/>
      <c r="I323" s="71"/>
      <c r="J323" s="65" t="str">
        <f t="shared" si="54"/>
        <v>-</v>
      </c>
      <c r="K323" s="26" t="str">
        <f t="shared" si="55"/>
        <v/>
      </c>
      <c r="L323" s="26" t="str">
        <f t="shared" si="52"/>
        <v/>
      </c>
      <c r="M323" s="26" t="str">
        <f t="shared" si="56"/>
        <v/>
      </c>
      <c r="N323" s="26" t="str">
        <f t="shared" si="57"/>
        <v/>
      </c>
      <c r="O323" s="26" t="str">
        <f t="shared" si="58"/>
        <v/>
      </c>
      <c r="P323" s="26" t="str">
        <f t="shared" si="59"/>
        <v/>
      </c>
      <c r="Q323" s="26" t="str">
        <f t="shared" si="60"/>
        <v/>
      </c>
      <c r="R323" s="64" t="str">
        <f>IF(OR(ISBLANK(Lieferung!$B$15),N323&lt;&gt;TRUE),"",IF(AND((Lieferung!$B$15-YEAR(G323))&gt;=20,(Lieferung!$B$15-YEAR(G323))&lt;=67),TRUE,FALSE))</f>
        <v/>
      </c>
      <c r="S323" s="64" t="str">
        <f>IF(OR(Q323&lt;&gt;TRUE,R323&lt;&gt;TRUE),"",IF((Lieferung!$B$15-YEAR(G323)-19)&gt;=I323,TRUE,FALSE))</f>
        <v/>
      </c>
      <c r="T323" s="26" t="str">
        <f>IF(ISBLANK(E323),"",IF(COUNTIF(Tätigkeit!$N$12:$N$611,J323)&gt;0,TRUE,FALSE))</f>
        <v/>
      </c>
      <c r="U323" s="72" t="str">
        <f t="shared" si="61"/>
        <v/>
      </c>
    </row>
    <row r="324" spans="1:21" x14ac:dyDescent="0.2">
      <c r="A324" s="129" t="str">
        <f t="shared" si="53"/>
        <v/>
      </c>
      <c r="B324" s="69"/>
      <c r="C324" s="69"/>
      <c r="D324" s="70"/>
      <c r="E324" s="67"/>
      <c r="F324" s="70"/>
      <c r="G324" s="68"/>
      <c r="H324" s="70"/>
      <c r="I324" s="71"/>
      <c r="J324" s="65" t="str">
        <f t="shared" si="54"/>
        <v>-</v>
      </c>
      <c r="K324" s="26" t="str">
        <f t="shared" si="55"/>
        <v/>
      </c>
      <c r="L324" s="26" t="str">
        <f t="shared" si="52"/>
        <v/>
      </c>
      <c r="M324" s="26" t="str">
        <f t="shared" si="56"/>
        <v/>
      </c>
      <c r="N324" s="26" t="str">
        <f t="shared" si="57"/>
        <v/>
      </c>
      <c r="O324" s="26" t="str">
        <f t="shared" si="58"/>
        <v/>
      </c>
      <c r="P324" s="26" t="str">
        <f t="shared" si="59"/>
        <v/>
      </c>
      <c r="Q324" s="26" t="str">
        <f t="shared" si="60"/>
        <v/>
      </c>
      <c r="R324" s="64" t="str">
        <f>IF(OR(ISBLANK(Lieferung!$B$15),N324&lt;&gt;TRUE),"",IF(AND((Lieferung!$B$15-YEAR(G324))&gt;=20,(Lieferung!$B$15-YEAR(G324))&lt;=67),TRUE,FALSE))</f>
        <v/>
      </c>
      <c r="S324" s="64" t="str">
        <f>IF(OR(Q324&lt;&gt;TRUE,R324&lt;&gt;TRUE),"",IF((Lieferung!$B$15-YEAR(G324)-19)&gt;=I324,TRUE,FALSE))</f>
        <v/>
      </c>
      <c r="T324" s="26" t="str">
        <f>IF(ISBLANK(E324),"",IF(COUNTIF(Tätigkeit!$N$12:$N$611,J324)&gt;0,TRUE,FALSE))</f>
        <v/>
      </c>
      <c r="U324" s="72" t="str">
        <f t="shared" si="61"/>
        <v/>
      </c>
    </row>
    <row r="325" spans="1:21" x14ac:dyDescent="0.2">
      <c r="A325" s="129" t="str">
        <f t="shared" si="53"/>
        <v/>
      </c>
      <c r="B325" s="69"/>
      <c r="C325" s="69"/>
      <c r="D325" s="70"/>
      <c r="E325" s="67"/>
      <c r="F325" s="70"/>
      <c r="G325" s="68"/>
      <c r="H325" s="70"/>
      <c r="I325" s="71"/>
      <c r="J325" s="65" t="str">
        <f t="shared" si="54"/>
        <v>-</v>
      </c>
      <c r="K325" s="26" t="str">
        <f t="shared" si="55"/>
        <v/>
      </c>
      <c r="L325" s="26" t="str">
        <f t="shared" si="52"/>
        <v/>
      </c>
      <c r="M325" s="26" t="str">
        <f t="shared" si="56"/>
        <v/>
      </c>
      <c r="N325" s="26" t="str">
        <f t="shared" si="57"/>
        <v/>
      </c>
      <c r="O325" s="26" t="str">
        <f t="shared" si="58"/>
        <v/>
      </c>
      <c r="P325" s="26" t="str">
        <f t="shared" si="59"/>
        <v/>
      </c>
      <c r="Q325" s="26" t="str">
        <f t="shared" si="60"/>
        <v/>
      </c>
      <c r="R325" s="64" t="str">
        <f>IF(OR(ISBLANK(Lieferung!$B$15),N325&lt;&gt;TRUE),"",IF(AND((Lieferung!$B$15-YEAR(G325))&gt;=20,(Lieferung!$B$15-YEAR(G325))&lt;=67),TRUE,FALSE))</f>
        <v/>
      </c>
      <c r="S325" s="64" t="str">
        <f>IF(OR(Q325&lt;&gt;TRUE,R325&lt;&gt;TRUE),"",IF((Lieferung!$B$15-YEAR(G325)-19)&gt;=I325,TRUE,FALSE))</f>
        <v/>
      </c>
      <c r="T325" s="26" t="str">
        <f>IF(ISBLANK(E325),"",IF(COUNTIF(Tätigkeit!$N$12:$N$611,J325)&gt;0,TRUE,FALSE))</f>
        <v/>
      </c>
      <c r="U325" s="72" t="str">
        <f t="shared" si="61"/>
        <v/>
      </c>
    </row>
    <row r="326" spans="1:21" x14ac:dyDescent="0.2">
      <c r="A326" s="129" t="str">
        <f t="shared" si="53"/>
        <v/>
      </c>
      <c r="B326" s="69"/>
      <c r="C326" s="69"/>
      <c r="D326" s="70"/>
      <c r="E326" s="67"/>
      <c r="F326" s="70"/>
      <c r="G326" s="68"/>
      <c r="H326" s="70"/>
      <c r="I326" s="71"/>
      <c r="J326" s="65" t="str">
        <f t="shared" si="54"/>
        <v>-</v>
      </c>
      <c r="K326" s="26" t="str">
        <f t="shared" si="55"/>
        <v/>
      </c>
      <c r="L326" s="26" t="str">
        <f t="shared" si="52"/>
        <v/>
      </c>
      <c r="M326" s="26" t="str">
        <f t="shared" si="56"/>
        <v/>
      </c>
      <c r="N326" s="26" t="str">
        <f t="shared" si="57"/>
        <v/>
      </c>
      <c r="O326" s="26" t="str">
        <f t="shared" si="58"/>
        <v/>
      </c>
      <c r="P326" s="26" t="str">
        <f t="shared" si="59"/>
        <v/>
      </c>
      <c r="Q326" s="26" t="str">
        <f t="shared" si="60"/>
        <v/>
      </c>
      <c r="R326" s="64" t="str">
        <f>IF(OR(ISBLANK(Lieferung!$B$15),N326&lt;&gt;TRUE),"",IF(AND((Lieferung!$B$15-YEAR(G326))&gt;=20,(Lieferung!$B$15-YEAR(G326))&lt;=67),TRUE,FALSE))</f>
        <v/>
      </c>
      <c r="S326" s="64" t="str">
        <f>IF(OR(Q326&lt;&gt;TRUE,R326&lt;&gt;TRUE),"",IF((Lieferung!$B$15-YEAR(G326)-19)&gt;=I326,TRUE,FALSE))</f>
        <v/>
      </c>
      <c r="T326" s="26" t="str">
        <f>IF(ISBLANK(E326),"",IF(COUNTIF(Tätigkeit!$N$12:$N$611,J326)&gt;0,TRUE,FALSE))</f>
        <v/>
      </c>
      <c r="U326" s="72" t="str">
        <f t="shared" si="61"/>
        <v/>
      </c>
    </row>
    <row r="327" spans="1:21" x14ac:dyDescent="0.2">
      <c r="A327" s="129" t="str">
        <f t="shared" si="53"/>
        <v/>
      </c>
      <c r="B327" s="69"/>
      <c r="C327" s="69"/>
      <c r="D327" s="70"/>
      <c r="E327" s="67"/>
      <c r="F327" s="70"/>
      <c r="G327" s="68"/>
      <c r="H327" s="70"/>
      <c r="I327" s="71"/>
      <c r="J327" s="65" t="str">
        <f t="shared" si="54"/>
        <v>-</v>
      </c>
      <c r="K327" s="26" t="str">
        <f t="shared" si="55"/>
        <v/>
      </c>
      <c r="L327" s="26" t="str">
        <f t="shared" si="52"/>
        <v/>
      </c>
      <c r="M327" s="26" t="str">
        <f t="shared" si="56"/>
        <v/>
      </c>
      <c r="N327" s="26" t="str">
        <f t="shared" si="57"/>
        <v/>
      </c>
      <c r="O327" s="26" t="str">
        <f t="shared" si="58"/>
        <v/>
      </c>
      <c r="P327" s="26" t="str">
        <f t="shared" si="59"/>
        <v/>
      </c>
      <c r="Q327" s="26" t="str">
        <f t="shared" si="60"/>
        <v/>
      </c>
      <c r="R327" s="64" t="str">
        <f>IF(OR(ISBLANK(Lieferung!$B$15),N327&lt;&gt;TRUE),"",IF(AND((Lieferung!$B$15-YEAR(G327))&gt;=20,(Lieferung!$B$15-YEAR(G327))&lt;=67),TRUE,FALSE))</f>
        <v/>
      </c>
      <c r="S327" s="64" t="str">
        <f>IF(OR(Q327&lt;&gt;TRUE,R327&lt;&gt;TRUE),"",IF((Lieferung!$B$15-YEAR(G327)-19)&gt;=I327,TRUE,FALSE))</f>
        <v/>
      </c>
      <c r="T327" s="26" t="str">
        <f>IF(ISBLANK(E327),"",IF(COUNTIF(Tätigkeit!$N$12:$N$611,J327)&gt;0,TRUE,FALSE))</f>
        <v/>
      </c>
      <c r="U327" s="72" t="str">
        <f t="shared" si="61"/>
        <v/>
      </c>
    </row>
    <row r="328" spans="1:21" x14ac:dyDescent="0.2">
      <c r="A328" s="129" t="str">
        <f t="shared" si="53"/>
        <v/>
      </c>
      <c r="B328" s="69"/>
      <c r="C328" s="69"/>
      <c r="D328" s="70"/>
      <c r="E328" s="67"/>
      <c r="F328" s="70"/>
      <c r="G328" s="68"/>
      <c r="H328" s="70"/>
      <c r="I328" s="71"/>
      <c r="J328" s="65" t="str">
        <f t="shared" si="54"/>
        <v>-</v>
      </c>
      <c r="K328" s="26" t="str">
        <f t="shared" si="55"/>
        <v/>
      </c>
      <c r="L328" s="26" t="str">
        <f t="shared" si="52"/>
        <v/>
      </c>
      <c r="M328" s="26" t="str">
        <f t="shared" si="56"/>
        <v/>
      </c>
      <c r="N328" s="26" t="str">
        <f t="shared" si="57"/>
        <v/>
      </c>
      <c r="O328" s="26" t="str">
        <f t="shared" si="58"/>
        <v/>
      </c>
      <c r="P328" s="26" t="str">
        <f t="shared" si="59"/>
        <v/>
      </c>
      <c r="Q328" s="26" t="str">
        <f t="shared" si="60"/>
        <v/>
      </c>
      <c r="R328" s="64" t="str">
        <f>IF(OR(ISBLANK(Lieferung!$B$15),N328&lt;&gt;TRUE),"",IF(AND((Lieferung!$B$15-YEAR(G328))&gt;=20,(Lieferung!$B$15-YEAR(G328))&lt;=67),TRUE,FALSE))</f>
        <v/>
      </c>
      <c r="S328" s="64" t="str">
        <f>IF(OR(Q328&lt;&gt;TRUE,R328&lt;&gt;TRUE),"",IF((Lieferung!$B$15-YEAR(G328)-19)&gt;=I328,TRUE,FALSE))</f>
        <v/>
      </c>
      <c r="T328" s="26" t="str">
        <f>IF(ISBLANK(E328),"",IF(COUNTIF(Tätigkeit!$N$12:$N$611,J328)&gt;0,TRUE,FALSE))</f>
        <v/>
      </c>
      <c r="U328" s="72" t="str">
        <f t="shared" si="61"/>
        <v/>
      </c>
    </row>
    <row r="329" spans="1:21" x14ac:dyDescent="0.2">
      <c r="A329" s="129" t="str">
        <f t="shared" si="53"/>
        <v/>
      </c>
      <c r="B329" s="69"/>
      <c r="C329" s="69"/>
      <c r="D329" s="70"/>
      <c r="E329" s="67"/>
      <c r="F329" s="70"/>
      <c r="G329" s="68"/>
      <c r="H329" s="70"/>
      <c r="I329" s="71"/>
      <c r="J329" s="65" t="str">
        <f t="shared" si="54"/>
        <v>-</v>
      </c>
      <c r="K329" s="26" t="str">
        <f t="shared" si="55"/>
        <v/>
      </c>
      <c r="L329" s="26" t="str">
        <f t="shared" si="52"/>
        <v/>
      </c>
      <c r="M329" s="26" t="str">
        <f t="shared" si="56"/>
        <v/>
      </c>
      <c r="N329" s="26" t="str">
        <f t="shared" si="57"/>
        <v/>
      </c>
      <c r="O329" s="26" t="str">
        <f t="shared" si="58"/>
        <v/>
      </c>
      <c r="P329" s="26" t="str">
        <f t="shared" si="59"/>
        <v/>
      </c>
      <c r="Q329" s="26" t="str">
        <f t="shared" si="60"/>
        <v/>
      </c>
      <c r="R329" s="64" t="str">
        <f>IF(OR(ISBLANK(Lieferung!$B$15),N329&lt;&gt;TRUE),"",IF(AND((Lieferung!$B$15-YEAR(G329))&gt;=20,(Lieferung!$B$15-YEAR(G329))&lt;=67),TRUE,FALSE))</f>
        <v/>
      </c>
      <c r="S329" s="64" t="str">
        <f>IF(OR(Q329&lt;&gt;TRUE,R329&lt;&gt;TRUE),"",IF((Lieferung!$B$15-YEAR(G329)-19)&gt;=I329,TRUE,FALSE))</f>
        <v/>
      </c>
      <c r="T329" s="26" t="str">
        <f>IF(ISBLANK(E329),"",IF(COUNTIF(Tätigkeit!$N$12:$N$611,J329)&gt;0,TRUE,FALSE))</f>
        <v/>
      </c>
      <c r="U329" s="72" t="str">
        <f t="shared" si="61"/>
        <v/>
      </c>
    </row>
    <row r="330" spans="1:21" x14ac:dyDescent="0.2">
      <c r="A330" s="129" t="str">
        <f t="shared" si="53"/>
        <v/>
      </c>
      <c r="B330" s="69"/>
      <c r="C330" s="69"/>
      <c r="D330" s="70"/>
      <c r="E330" s="67"/>
      <c r="F330" s="70"/>
      <c r="G330" s="68"/>
      <c r="H330" s="70"/>
      <c r="I330" s="71"/>
      <c r="J330" s="65" t="str">
        <f t="shared" si="54"/>
        <v>-</v>
      </c>
      <c r="K330" s="26" t="str">
        <f t="shared" si="55"/>
        <v/>
      </c>
      <c r="L330" s="26" t="str">
        <f t="shared" si="52"/>
        <v/>
      </c>
      <c r="M330" s="26" t="str">
        <f t="shared" si="56"/>
        <v/>
      </c>
      <c r="N330" s="26" t="str">
        <f t="shared" si="57"/>
        <v/>
      </c>
      <c r="O330" s="26" t="str">
        <f t="shared" si="58"/>
        <v/>
      </c>
      <c r="P330" s="26" t="str">
        <f t="shared" si="59"/>
        <v/>
      </c>
      <c r="Q330" s="26" t="str">
        <f t="shared" si="60"/>
        <v/>
      </c>
      <c r="R330" s="64" t="str">
        <f>IF(OR(ISBLANK(Lieferung!$B$15),N330&lt;&gt;TRUE),"",IF(AND((Lieferung!$B$15-YEAR(G330))&gt;=20,(Lieferung!$B$15-YEAR(G330))&lt;=67),TRUE,FALSE))</f>
        <v/>
      </c>
      <c r="S330" s="64" t="str">
        <f>IF(OR(Q330&lt;&gt;TRUE,R330&lt;&gt;TRUE),"",IF((Lieferung!$B$15-YEAR(G330)-19)&gt;=I330,TRUE,FALSE))</f>
        <v/>
      </c>
      <c r="T330" s="26" t="str">
        <f>IF(ISBLANK(E330),"",IF(COUNTIF(Tätigkeit!$N$12:$N$611,J330)&gt;0,TRUE,FALSE))</f>
        <v/>
      </c>
      <c r="U330" s="72" t="str">
        <f t="shared" si="61"/>
        <v/>
      </c>
    </row>
    <row r="331" spans="1:21" x14ac:dyDescent="0.2">
      <c r="A331" s="129" t="str">
        <f t="shared" si="53"/>
        <v/>
      </c>
      <c r="B331" s="69"/>
      <c r="C331" s="69"/>
      <c r="D331" s="70"/>
      <c r="E331" s="67"/>
      <c r="F331" s="70"/>
      <c r="G331" s="68"/>
      <c r="H331" s="70"/>
      <c r="I331" s="71"/>
      <c r="J331" s="65" t="str">
        <f t="shared" si="54"/>
        <v>-</v>
      </c>
      <c r="K331" s="26" t="str">
        <f t="shared" si="55"/>
        <v/>
      </c>
      <c r="L331" s="26" t="str">
        <f t="shared" si="52"/>
        <v/>
      </c>
      <c r="M331" s="26" t="str">
        <f t="shared" si="56"/>
        <v/>
      </c>
      <c r="N331" s="26" t="str">
        <f t="shared" si="57"/>
        <v/>
      </c>
      <c r="O331" s="26" t="str">
        <f t="shared" si="58"/>
        <v/>
      </c>
      <c r="P331" s="26" t="str">
        <f t="shared" si="59"/>
        <v/>
      </c>
      <c r="Q331" s="26" t="str">
        <f t="shared" si="60"/>
        <v/>
      </c>
      <c r="R331" s="64" t="str">
        <f>IF(OR(ISBLANK(Lieferung!$B$15),N331&lt;&gt;TRUE),"",IF(AND((Lieferung!$B$15-YEAR(G331))&gt;=20,(Lieferung!$B$15-YEAR(G331))&lt;=67),TRUE,FALSE))</f>
        <v/>
      </c>
      <c r="S331" s="64" t="str">
        <f>IF(OR(Q331&lt;&gt;TRUE,R331&lt;&gt;TRUE),"",IF((Lieferung!$B$15-YEAR(G331)-19)&gt;=I331,TRUE,FALSE))</f>
        <v/>
      </c>
      <c r="T331" s="26" t="str">
        <f>IF(ISBLANK(E331),"",IF(COUNTIF(Tätigkeit!$N$12:$N$611,J331)&gt;0,TRUE,FALSE))</f>
        <v/>
      </c>
      <c r="U331" s="72" t="str">
        <f t="shared" si="61"/>
        <v/>
      </c>
    </row>
    <row r="332" spans="1:21" x14ac:dyDescent="0.2">
      <c r="A332" s="129" t="str">
        <f t="shared" si="53"/>
        <v/>
      </c>
      <c r="B332" s="69"/>
      <c r="C332" s="69"/>
      <c r="D332" s="70"/>
      <c r="E332" s="67"/>
      <c r="F332" s="70"/>
      <c r="G332" s="68"/>
      <c r="H332" s="70"/>
      <c r="I332" s="71"/>
      <c r="J332" s="65" t="str">
        <f t="shared" si="54"/>
        <v>-</v>
      </c>
      <c r="K332" s="26" t="str">
        <f t="shared" si="55"/>
        <v/>
      </c>
      <c r="L332" s="26" t="str">
        <f t="shared" si="52"/>
        <v/>
      </c>
      <c r="M332" s="26" t="str">
        <f t="shared" si="56"/>
        <v/>
      </c>
      <c r="N332" s="26" t="str">
        <f t="shared" si="57"/>
        <v/>
      </c>
      <c r="O332" s="26" t="str">
        <f t="shared" si="58"/>
        <v/>
      </c>
      <c r="P332" s="26" t="str">
        <f t="shared" si="59"/>
        <v/>
      </c>
      <c r="Q332" s="26" t="str">
        <f t="shared" si="60"/>
        <v/>
      </c>
      <c r="R332" s="64" t="str">
        <f>IF(OR(ISBLANK(Lieferung!$B$15),N332&lt;&gt;TRUE),"",IF(AND((Lieferung!$B$15-YEAR(G332))&gt;=20,(Lieferung!$B$15-YEAR(G332))&lt;=67),TRUE,FALSE))</f>
        <v/>
      </c>
      <c r="S332" s="64" t="str">
        <f>IF(OR(Q332&lt;&gt;TRUE,R332&lt;&gt;TRUE),"",IF((Lieferung!$B$15-YEAR(G332)-19)&gt;=I332,TRUE,FALSE))</f>
        <v/>
      </c>
      <c r="T332" s="26" t="str">
        <f>IF(ISBLANK(E332),"",IF(COUNTIF(Tätigkeit!$N$12:$N$611,J332)&gt;0,TRUE,FALSE))</f>
        <v/>
      </c>
      <c r="U332" s="72" t="str">
        <f t="shared" si="61"/>
        <v/>
      </c>
    </row>
    <row r="333" spans="1:21" x14ac:dyDescent="0.2">
      <c r="A333" s="129" t="str">
        <f t="shared" si="53"/>
        <v/>
      </c>
      <c r="B333" s="69"/>
      <c r="C333" s="69"/>
      <c r="D333" s="70"/>
      <c r="E333" s="67"/>
      <c r="F333" s="70"/>
      <c r="G333" s="68"/>
      <c r="H333" s="70"/>
      <c r="I333" s="71"/>
      <c r="J333" s="65" t="str">
        <f t="shared" si="54"/>
        <v>-</v>
      </c>
      <c r="K333" s="26" t="str">
        <f t="shared" si="55"/>
        <v/>
      </c>
      <c r="L333" s="26" t="str">
        <f t="shared" ref="L333:L396" si="62">IF(OR(ISBLANK(E333)),"",NOT(COUNTIF($E$12:$E$411,$E333)&gt;1))</f>
        <v/>
      </c>
      <c r="M333" s="26" t="str">
        <f t="shared" si="56"/>
        <v/>
      </c>
      <c r="N333" s="26" t="str">
        <f t="shared" si="57"/>
        <v/>
      </c>
      <c r="O333" s="26" t="str">
        <f t="shared" si="58"/>
        <v/>
      </c>
      <c r="P333" s="26" t="str">
        <f t="shared" si="59"/>
        <v/>
      </c>
      <c r="Q333" s="26" t="str">
        <f t="shared" si="60"/>
        <v/>
      </c>
      <c r="R333" s="64" t="str">
        <f>IF(OR(ISBLANK(Lieferung!$B$15),N333&lt;&gt;TRUE),"",IF(AND((Lieferung!$B$15-YEAR(G333))&gt;=20,(Lieferung!$B$15-YEAR(G333))&lt;=67),TRUE,FALSE))</f>
        <v/>
      </c>
      <c r="S333" s="64" t="str">
        <f>IF(OR(Q333&lt;&gt;TRUE,R333&lt;&gt;TRUE),"",IF((Lieferung!$B$15-YEAR(G333)-19)&gt;=I333,TRUE,FALSE))</f>
        <v/>
      </c>
      <c r="T333" s="26" t="str">
        <f>IF(ISBLANK(E333),"",IF(COUNTIF(Tätigkeit!$N$12:$N$611,J333)&gt;0,TRUE,FALSE))</f>
        <v/>
      </c>
      <c r="U333" s="72" t="str">
        <f t="shared" si="61"/>
        <v/>
      </c>
    </row>
    <row r="334" spans="1:21" x14ac:dyDescent="0.2">
      <c r="A334" s="129" t="str">
        <f t="shared" si="53"/>
        <v/>
      </c>
      <c r="B334" s="69"/>
      <c r="C334" s="69"/>
      <c r="D334" s="70"/>
      <c r="E334" s="67"/>
      <c r="F334" s="70"/>
      <c r="G334" s="68"/>
      <c r="H334" s="70"/>
      <c r="I334" s="71"/>
      <c r="J334" s="65" t="str">
        <f t="shared" si="54"/>
        <v>-</v>
      </c>
      <c r="K334" s="26" t="str">
        <f t="shared" si="55"/>
        <v/>
      </c>
      <c r="L334" s="26" t="str">
        <f t="shared" si="62"/>
        <v/>
      </c>
      <c r="M334" s="26" t="str">
        <f t="shared" si="56"/>
        <v/>
      </c>
      <c r="N334" s="26" t="str">
        <f t="shared" si="57"/>
        <v/>
      </c>
      <c r="O334" s="26" t="str">
        <f t="shared" si="58"/>
        <v/>
      </c>
      <c r="P334" s="26" t="str">
        <f t="shared" si="59"/>
        <v/>
      </c>
      <c r="Q334" s="26" t="str">
        <f t="shared" si="60"/>
        <v/>
      </c>
      <c r="R334" s="64" t="str">
        <f>IF(OR(ISBLANK(Lieferung!$B$15),N334&lt;&gt;TRUE),"",IF(AND((Lieferung!$B$15-YEAR(G334))&gt;=20,(Lieferung!$B$15-YEAR(G334))&lt;=67),TRUE,FALSE))</f>
        <v/>
      </c>
      <c r="S334" s="64" t="str">
        <f>IF(OR(Q334&lt;&gt;TRUE,R334&lt;&gt;TRUE),"",IF((Lieferung!$B$15-YEAR(G334)-19)&gt;=I334,TRUE,FALSE))</f>
        <v/>
      </c>
      <c r="T334" s="26" t="str">
        <f>IF(ISBLANK(E334),"",IF(COUNTIF(Tätigkeit!$N$12:$N$611,J334)&gt;0,TRUE,FALSE))</f>
        <v/>
      </c>
      <c r="U334" s="72" t="str">
        <f t="shared" si="61"/>
        <v/>
      </c>
    </row>
    <row r="335" spans="1:21" x14ac:dyDescent="0.2">
      <c r="A335" s="129" t="str">
        <f t="shared" si="53"/>
        <v/>
      </c>
      <c r="B335" s="69"/>
      <c r="C335" s="69"/>
      <c r="D335" s="70"/>
      <c r="E335" s="67"/>
      <c r="F335" s="70"/>
      <c r="G335" s="68"/>
      <c r="H335" s="70"/>
      <c r="I335" s="71"/>
      <c r="J335" s="65" t="str">
        <f t="shared" si="54"/>
        <v>-</v>
      </c>
      <c r="K335" s="26" t="str">
        <f t="shared" si="55"/>
        <v/>
      </c>
      <c r="L335" s="26" t="str">
        <f t="shared" si="62"/>
        <v/>
      </c>
      <c r="M335" s="26" t="str">
        <f t="shared" si="56"/>
        <v/>
      </c>
      <c r="N335" s="26" t="str">
        <f t="shared" si="57"/>
        <v/>
      </c>
      <c r="O335" s="26" t="str">
        <f t="shared" si="58"/>
        <v/>
      </c>
      <c r="P335" s="26" t="str">
        <f t="shared" si="59"/>
        <v/>
      </c>
      <c r="Q335" s="26" t="str">
        <f t="shared" si="60"/>
        <v/>
      </c>
      <c r="R335" s="64" t="str">
        <f>IF(OR(ISBLANK(Lieferung!$B$15),N335&lt;&gt;TRUE),"",IF(AND((Lieferung!$B$15-YEAR(G335))&gt;=20,(Lieferung!$B$15-YEAR(G335))&lt;=67),TRUE,FALSE))</f>
        <v/>
      </c>
      <c r="S335" s="64" t="str">
        <f>IF(OR(Q335&lt;&gt;TRUE,R335&lt;&gt;TRUE),"",IF((Lieferung!$B$15-YEAR(G335)-19)&gt;=I335,TRUE,FALSE))</f>
        <v/>
      </c>
      <c r="T335" s="26" t="str">
        <f>IF(ISBLANK(E335),"",IF(COUNTIF(Tätigkeit!$N$12:$N$611,J335)&gt;0,TRUE,FALSE))</f>
        <v/>
      </c>
      <c r="U335" s="72" t="str">
        <f t="shared" si="61"/>
        <v/>
      </c>
    </row>
    <row r="336" spans="1:21" x14ac:dyDescent="0.2">
      <c r="A336" s="129" t="str">
        <f t="shared" si="53"/>
        <v/>
      </c>
      <c r="B336" s="69"/>
      <c r="C336" s="69"/>
      <c r="D336" s="70"/>
      <c r="E336" s="67"/>
      <c r="F336" s="70"/>
      <c r="G336" s="68"/>
      <c r="H336" s="70"/>
      <c r="I336" s="71"/>
      <c r="J336" s="65" t="str">
        <f t="shared" si="54"/>
        <v>-</v>
      </c>
      <c r="K336" s="26" t="str">
        <f t="shared" si="55"/>
        <v/>
      </c>
      <c r="L336" s="26" t="str">
        <f t="shared" si="62"/>
        <v/>
      </c>
      <c r="M336" s="26" t="str">
        <f t="shared" si="56"/>
        <v/>
      </c>
      <c r="N336" s="26" t="str">
        <f t="shared" si="57"/>
        <v/>
      </c>
      <c r="O336" s="26" t="str">
        <f t="shared" si="58"/>
        <v/>
      </c>
      <c r="P336" s="26" t="str">
        <f t="shared" si="59"/>
        <v/>
      </c>
      <c r="Q336" s="26" t="str">
        <f t="shared" si="60"/>
        <v/>
      </c>
      <c r="R336" s="64" t="str">
        <f>IF(OR(ISBLANK(Lieferung!$B$15),N336&lt;&gt;TRUE),"",IF(AND((Lieferung!$B$15-YEAR(G336))&gt;=20,(Lieferung!$B$15-YEAR(G336))&lt;=67),TRUE,FALSE))</f>
        <v/>
      </c>
      <c r="S336" s="64" t="str">
        <f>IF(OR(Q336&lt;&gt;TRUE,R336&lt;&gt;TRUE),"",IF((Lieferung!$B$15-YEAR(G336)-19)&gt;=I336,TRUE,FALSE))</f>
        <v/>
      </c>
      <c r="T336" s="26" t="str">
        <f>IF(ISBLANK(E336),"",IF(COUNTIF(Tätigkeit!$N$12:$N$611,J336)&gt;0,TRUE,FALSE))</f>
        <v/>
      </c>
      <c r="U336" s="72" t="str">
        <f t="shared" si="61"/>
        <v/>
      </c>
    </row>
    <row r="337" spans="1:21" x14ac:dyDescent="0.2">
      <c r="A337" s="129" t="str">
        <f t="shared" si="53"/>
        <v/>
      </c>
      <c r="B337" s="69"/>
      <c r="C337" s="69"/>
      <c r="D337" s="70"/>
      <c r="E337" s="67"/>
      <c r="F337" s="70"/>
      <c r="G337" s="68"/>
      <c r="H337" s="70"/>
      <c r="I337" s="71"/>
      <c r="J337" s="65" t="str">
        <f t="shared" si="54"/>
        <v>-</v>
      </c>
      <c r="K337" s="26" t="str">
        <f t="shared" si="55"/>
        <v/>
      </c>
      <c r="L337" s="26" t="str">
        <f t="shared" si="62"/>
        <v/>
      </c>
      <c r="M337" s="26" t="str">
        <f t="shared" si="56"/>
        <v/>
      </c>
      <c r="N337" s="26" t="str">
        <f t="shared" si="57"/>
        <v/>
      </c>
      <c r="O337" s="26" t="str">
        <f t="shared" si="58"/>
        <v/>
      </c>
      <c r="P337" s="26" t="str">
        <f t="shared" si="59"/>
        <v/>
      </c>
      <c r="Q337" s="26" t="str">
        <f t="shared" si="60"/>
        <v/>
      </c>
      <c r="R337" s="64" t="str">
        <f>IF(OR(ISBLANK(Lieferung!$B$15),N337&lt;&gt;TRUE),"",IF(AND((Lieferung!$B$15-YEAR(G337))&gt;=20,(Lieferung!$B$15-YEAR(G337))&lt;=67),TRUE,FALSE))</f>
        <v/>
      </c>
      <c r="S337" s="64" t="str">
        <f>IF(OR(Q337&lt;&gt;TRUE,R337&lt;&gt;TRUE),"",IF((Lieferung!$B$15-YEAR(G337)-19)&gt;=I337,TRUE,FALSE))</f>
        <v/>
      </c>
      <c r="T337" s="26" t="str">
        <f>IF(ISBLANK(E337),"",IF(COUNTIF(Tätigkeit!$N$12:$N$611,J337)&gt;0,TRUE,FALSE))</f>
        <v/>
      </c>
      <c r="U337" s="72" t="str">
        <f t="shared" si="61"/>
        <v/>
      </c>
    </row>
    <row r="338" spans="1:21" x14ac:dyDescent="0.2">
      <c r="A338" s="129" t="str">
        <f t="shared" si="53"/>
        <v/>
      </c>
      <c r="B338" s="69"/>
      <c r="C338" s="69"/>
      <c r="D338" s="70"/>
      <c r="E338" s="67"/>
      <c r="F338" s="70"/>
      <c r="G338" s="68"/>
      <c r="H338" s="70"/>
      <c r="I338" s="71"/>
      <c r="J338" s="65" t="str">
        <f t="shared" si="54"/>
        <v>-</v>
      </c>
      <c r="K338" s="26" t="str">
        <f t="shared" si="55"/>
        <v/>
      </c>
      <c r="L338" s="26" t="str">
        <f t="shared" si="62"/>
        <v/>
      </c>
      <c r="M338" s="26" t="str">
        <f t="shared" si="56"/>
        <v/>
      </c>
      <c r="N338" s="26" t="str">
        <f t="shared" si="57"/>
        <v/>
      </c>
      <c r="O338" s="26" t="str">
        <f t="shared" si="58"/>
        <v/>
      </c>
      <c r="P338" s="26" t="str">
        <f t="shared" si="59"/>
        <v/>
      </c>
      <c r="Q338" s="26" t="str">
        <f t="shared" si="60"/>
        <v/>
      </c>
      <c r="R338" s="64" t="str">
        <f>IF(OR(ISBLANK(Lieferung!$B$15),N338&lt;&gt;TRUE),"",IF(AND((Lieferung!$B$15-YEAR(G338))&gt;=20,(Lieferung!$B$15-YEAR(G338))&lt;=67),TRUE,FALSE))</f>
        <v/>
      </c>
      <c r="S338" s="64" t="str">
        <f>IF(OR(Q338&lt;&gt;TRUE,R338&lt;&gt;TRUE),"",IF((Lieferung!$B$15-YEAR(G338)-19)&gt;=I338,TRUE,FALSE))</f>
        <v/>
      </c>
      <c r="T338" s="26" t="str">
        <f>IF(ISBLANK(E338),"",IF(COUNTIF(Tätigkeit!$N$12:$N$611,J338)&gt;0,TRUE,FALSE))</f>
        <v/>
      </c>
      <c r="U338" s="72" t="str">
        <f t="shared" si="61"/>
        <v/>
      </c>
    </row>
    <row r="339" spans="1:21" x14ac:dyDescent="0.2">
      <c r="A339" s="129" t="str">
        <f t="shared" si="53"/>
        <v/>
      </c>
      <c r="B339" s="69"/>
      <c r="C339" s="69"/>
      <c r="D339" s="70"/>
      <c r="E339" s="67"/>
      <c r="F339" s="70"/>
      <c r="G339" s="68"/>
      <c r="H339" s="70"/>
      <c r="I339" s="71"/>
      <c r="J339" s="65" t="str">
        <f t="shared" si="54"/>
        <v>-</v>
      </c>
      <c r="K339" s="26" t="str">
        <f t="shared" si="55"/>
        <v/>
      </c>
      <c r="L339" s="26" t="str">
        <f t="shared" si="62"/>
        <v/>
      </c>
      <c r="M339" s="26" t="str">
        <f t="shared" si="56"/>
        <v/>
      </c>
      <c r="N339" s="26" t="str">
        <f t="shared" si="57"/>
        <v/>
      </c>
      <c r="O339" s="26" t="str">
        <f t="shared" si="58"/>
        <v/>
      </c>
      <c r="P339" s="26" t="str">
        <f t="shared" si="59"/>
        <v/>
      </c>
      <c r="Q339" s="26" t="str">
        <f t="shared" si="60"/>
        <v/>
      </c>
      <c r="R339" s="64" t="str">
        <f>IF(OR(ISBLANK(Lieferung!$B$15),N339&lt;&gt;TRUE),"",IF(AND((Lieferung!$B$15-YEAR(G339))&gt;=20,(Lieferung!$B$15-YEAR(G339))&lt;=67),TRUE,FALSE))</f>
        <v/>
      </c>
      <c r="S339" s="64" t="str">
        <f>IF(OR(Q339&lt;&gt;TRUE,R339&lt;&gt;TRUE),"",IF((Lieferung!$B$15-YEAR(G339)-19)&gt;=I339,TRUE,FALSE))</f>
        <v/>
      </c>
      <c r="T339" s="26" t="str">
        <f>IF(ISBLANK(E339),"",IF(COUNTIF(Tätigkeit!$N$12:$N$611,J339)&gt;0,TRUE,FALSE))</f>
        <v/>
      </c>
      <c r="U339" s="72" t="str">
        <f t="shared" si="61"/>
        <v/>
      </c>
    </row>
    <row r="340" spans="1:21" x14ac:dyDescent="0.2">
      <c r="A340" s="129" t="str">
        <f t="shared" si="53"/>
        <v/>
      </c>
      <c r="B340" s="69"/>
      <c r="C340" s="69"/>
      <c r="D340" s="70"/>
      <c r="E340" s="67"/>
      <c r="F340" s="70"/>
      <c r="G340" s="68"/>
      <c r="H340" s="70"/>
      <c r="I340" s="71"/>
      <c r="J340" s="65" t="str">
        <f t="shared" si="54"/>
        <v>-</v>
      </c>
      <c r="K340" s="26" t="str">
        <f t="shared" si="55"/>
        <v/>
      </c>
      <c r="L340" s="26" t="str">
        <f t="shared" si="62"/>
        <v/>
      </c>
      <c r="M340" s="26" t="str">
        <f t="shared" si="56"/>
        <v/>
      </c>
      <c r="N340" s="26" t="str">
        <f t="shared" si="57"/>
        <v/>
      </c>
      <c r="O340" s="26" t="str">
        <f t="shared" si="58"/>
        <v/>
      </c>
      <c r="P340" s="26" t="str">
        <f t="shared" si="59"/>
        <v/>
      </c>
      <c r="Q340" s="26" t="str">
        <f t="shared" si="60"/>
        <v/>
      </c>
      <c r="R340" s="64" t="str">
        <f>IF(OR(ISBLANK(Lieferung!$B$15),N340&lt;&gt;TRUE),"",IF(AND((Lieferung!$B$15-YEAR(G340))&gt;=20,(Lieferung!$B$15-YEAR(G340))&lt;=67),TRUE,FALSE))</f>
        <v/>
      </c>
      <c r="S340" s="64" t="str">
        <f>IF(OR(Q340&lt;&gt;TRUE,R340&lt;&gt;TRUE),"",IF((Lieferung!$B$15-YEAR(G340)-19)&gt;=I340,TRUE,FALSE))</f>
        <v/>
      </c>
      <c r="T340" s="26" t="str">
        <f>IF(ISBLANK(E340),"",IF(COUNTIF(Tätigkeit!$N$12:$N$611,J340)&gt;0,TRUE,FALSE))</f>
        <v/>
      </c>
      <c r="U340" s="72" t="str">
        <f t="shared" si="61"/>
        <v/>
      </c>
    </row>
    <row r="341" spans="1:21" x14ac:dyDescent="0.2">
      <c r="A341" s="129" t="str">
        <f t="shared" si="53"/>
        <v/>
      </c>
      <c r="B341" s="69"/>
      <c r="C341" s="69"/>
      <c r="D341" s="70"/>
      <c r="E341" s="67"/>
      <c r="F341" s="70"/>
      <c r="G341" s="68"/>
      <c r="H341" s="70"/>
      <c r="I341" s="71"/>
      <c r="J341" s="65" t="str">
        <f t="shared" si="54"/>
        <v>-</v>
      </c>
      <c r="K341" s="26" t="str">
        <f t="shared" si="55"/>
        <v/>
      </c>
      <c r="L341" s="26" t="str">
        <f t="shared" si="62"/>
        <v/>
      </c>
      <c r="M341" s="26" t="str">
        <f t="shared" si="56"/>
        <v/>
      </c>
      <c r="N341" s="26" t="str">
        <f t="shared" si="57"/>
        <v/>
      </c>
      <c r="O341" s="26" t="str">
        <f t="shared" si="58"/>
        <v/>
      </c>
      <c r="P341" s="26" t="str">
        <f t="shared" si="59"/>
        <v/>
      </c>
      <c r="Q341" s="26" t="str">
        <f t="shared" si="60"/>
        <v/>
      </c>
      <c r="R341" s="64" t="str">
        <f>IF(OR(ISBLANK(Lieferung!$B$15),N341&lt;&gt;TRUE),"",IF(AND((Lieferung!$B$15-YEAR(G341))&gt;=20,(Lieferung!$B$15-YEAR(G341))&lt;=67),TRUE,FALSE))</f>
        <v/>
      </c>
      <c r="S341" s="64" t="str">
        <f>IF(OR(Q341&lt;&gt;TRUE,R341&lt;&gt;TRUE),"",IF((Lieferung!$B$15-YEAR(G341)-19)&gt;=I341,TRUE,FALSE))</f>
        <v/>
      </c>
      <c r="T341" s="26" t="str">
        <f>IF(ISBLANK(E341),"",IF(COUNTIF(Tätigkeit!$N$12:$N$611,J341)&gt;0,TRUE,FALSE))</f>
        <v/>
      </c>
      <c r="U341" s="72" t="str">
        <f t="shared" si="61"/>
        <v/>
      </c>
    </row>
    <row r="342" spans="1:21" x14ac:dyDescent="0.2">
      <c r="A342" s="129" t="str">
        <f t="shared" si="53"/>
        <v/>
      </c>
      <c r="B342" s="69"/>
      <c r="C342" s="69"/>
      <c r="D342" s="70"/>
      <c r="E342" s="67"/>
      <c r="F342" s="70"/>
      <c r="G342" s="68"/>
      <c r="H342" s="70"/>
      <c r="I342" s="71"/>
      <c r="J342" s="65" t="str">
        <f t="shared" si="54"/>
        <v>-</v>
      </c>
      <c r="K342" s="26" t="str">
        <f t="shared" si="55"/>
        <v/>
      </c>
      <c r="L342" s="26" t="str">
        <f t="shared" si="62"/>
        <v/>
      </c>
      <c r="M342" s="26" t="str">
        <f t="shared" si="56"/>
        <v/>
      </c>
      <c r="N342" s="26" t="str">
        <f t="shared" si="57"/>
        <v/>
      </c>
      <c r="O342" s="26" t="str">
        <f t="shared" si="58"/>
        <v/>
      </c>
      <c r="P342" s="26" t="str">
        <f t="shared" si="59"/>
        <v/>
      </c>
      <c r="Q342" s="26" t="str">
        <f t="shared" si="60"/>
        <v/>
      </c>
      <c r="R342" s="64" t="str">
        <f>IF(OR(ISBLANK(Lieferung!$B$15),N342&lt;&gt;TRUE),"",IF(AND((Lieferung!$B$15-YEAR(G342))&gt;=20,(Lieferung!$B$15-YEAR(G342))&lt;=67),TRUE,FALSE))</f>
        <v/>
      </c>
      <c r="S342" s="64" t="str">
        <f>IF(OR(Q342&lt;&gt;TRUE,R342&lt;&gt;TRUE),"",IF((Lieferung!$B$15-YEAR(G342)-19)&gt;=I342,TRUE,FALSE))</f>
        <v/>
      </c>
      <c r="T342" s="26" t="str">
        <f>IF(ISBLANK(E342),"",IF(COUNTIF(Tätigkeit!$N$12:$N$611,J342)&gt;0,TRUE,FALSE))</f>
        <v/>
      </c>
      <c r="U342" s="72" t="str">
        <f t="shared" si="61"/>
        <v/>
      </c>
    </row>
    <row r="343" spans="1:21" x14ac:dyDescent="0.2">
      <c r="A343" s="129" t="str">
        <f t="shared" si="53"/>
        <v/>
      </c>
      <c r="B343" s="69"/>
      <c r="C343" s="69"/>
      <c r="D343" s="70"/>
      <c r="E343" s="67"/>
      <c r="F343" s="70"/>
      <c r="G343" s="68"/>
      <c r="H343" s="70"/>
      <c r="I343" s="71"/>
      <c r="J343" s="65" t="str">
        <f t="shared" si="54"/>
        <v>-</v>
      </c>
      <c r="K343" s="26" t="str">
        <f t="shared" si="55"/>
        <v/>
      </c>
      <c r="L343" s="26" t="str">
        <f t="shared" si="62"/>
        <v/>
      </c>
      <c r="M343" s="26" t="str">
        <f t="shared" si="56"/>
        <v/>
      </c>
      <c r="N343" s="26" t="str">
        <f t="shared" si="57"/>
        <v/>
      </c>
      <c r="O343" s="26" t="str">
        <f t="shared" si="58"/>
        <v/>
      </c>
      <c r="P343" s="26" t="str">
        <f t="shared" si="59"/>
        <v/>
      </c>
      <c r="Q343" s="26" t="str">
        <f t="shared" si="60"/>
        <v/>
      </c>
      <c r="R343" s="64" t="str">
        <f>IF(OR(ISBLANK(Lieferung!$B$15),N343&lt;&gt;TRUE),"",IF(AND((Lieferung!$B$15-YEAR(G343))&gt;=20,(Lieferung!$B$15-YEAR(G343))&lt;=67),TRUE,FALSE))</f>
        <v/>
      </c>
      <c r="S343" s="64" t="str">
        <f>IF(OR(Q343&lt;&gt;TRUE,R343&lt;&gt;TRUE),"",IF((Lieferung!$B$15-YEAR(G343)-19)&gt;=I343,TRUE,FALSE))</f>
        <v/>
      </c>
      <c r="T343" s="26" t="str">
        <f>IF(ISBLANK(E343),"",IF(COUNTIF(Tätigkeit!$N$12:$N$611,J343)&gt;0,TRUE,FALSE))</f>
        <v/>
      </c>
      <c r="U343" s="72" t="str">
        <f t="shared" si="61"/>
        <v/>
      </c>
    </row>
    <row r="344" spans="1:21" x14ac:dyDescent="0.2">
      <c r="A344" s="129" t="str">
        <f t="shared" si="53"/>
        <v/>
      </c>
      <c r="B344" s="69"/>
      <c r="C344" s="69"/>
      <c r="D344" s="70"/>
      <c r="E344" s="67"/>
      <c r="F344" s="70"/>
      <c r="G344" s="68"/>
      <c r="H344" s="70"/>
      <c r="I344" s="71"/>
      <c r="J344" s="65" t="str">
        <f t="shared" si="54"/>
        <v>-</v>
      </c>
      <c r="K344" s="26" t="str">
        <f t="shared" si="55"/>
        <v/>
      </c>
      <c r="L344" s="26" t="str">
        <f t="shared" si="62"/>
        <v/>
      </c>
      <c r="M344" s="26" t="str">
        <f t="shared" si="56"/>
        <v/>
      </c>
      <c r="N344" s="26" t="str">
        <f t="shared" si="57"/>
        <v/>
      </c>
      <c r="O344" s="26" t="str">
        <f t="shared" si="58"/>
        <v/>
      </c>
      <c r="P344" s="26" t="str">
        <f t="shared" si="59"/>
        <v/>
      </c>
      <c r="Q344" s="26" t="str">
        <f t="shared" si="60"/>
        <v/>
      </c>
      <c r="R344" s="64" t="str">
        <f>IF(OR(ISBLANK(Lieferung!$B$15),N344&lt;&gt;TRUE),"",IF(AND((Lieferung!$B$15-YEAR(G344))&gt;=20,(Lieferung!$B$15-YEAR(G344))&lt;=67),TRUE,FALSE))</f>
        <v/>
      </c>
      <c r="S344" s="64" t="str">
        <f>IF(OR(Q344&lt;&gt;TRUE,R344&lt;&gt;TRUE),"",IF((Lieferung!$B$15-YEAR(G344)-19)&gt;=I344,TRUE,FALSE))</f>
        <v/>
      </c>
      <c r="T344" s="26" t="str">
        <f>IF(ISBLANK(E344),"",IF(COUNTIF(Tätigkeit!$N$12:$N$611,J344)&gt;0,TRUE,FALSE))</f>
        <v/>
      </c>
      <c r="U344" s="72" t="str">
        <f t="shared" si="61"/>
        <v/>
      </c>
    </row>
    <row r="345" spans="1:21" x14ac:dyDescent="0.2">
      <c r="A345" s="129" t="str">
        <f t="shared" si="53"/>
        <v/>
      </c>
      <c r="B345" s="69"/>
      <c r="C345" s="69"/>
      <c r="D345" s="70"/>
      <c r="E345" s="67"/>
      <c r="F345" s="70"/>
      <c r="G345" s="68"/>
      <c r="H345" s="70"/>
      <c r="I345" s="71"/>
      <c r="J345" s="65" t="str">
        <f t="shared" si="54"/>
        <v>-</v>
      </c>
      <c r="K345" s="26" t="str">
        <f t="shared" si="55"/>
        <v/>
      </c>
      <c r="L345" s="26" t="str">
        <f t="shared" si="62"/>
        <v/>
      </c>
      <c r="M345" s="26" t="str">
        <f t="shared" si="56"/>
        <v/>
      </c>
      <c r="N345" s="26" t="str">
        <f t="shared" si="57"/>
        <v/>
      </c>
      <c r="O345" s="26" t="str">
        <f t="shared" si="58"/>
        <v/>
      </c>
      <c r="P345" s="26" t="str">
        <f t="shared" si="59"/>
        <v/>
      </c>
      <c r="Q345" s="26" t="str">
        <f t="shared" si="60"/>
        <v/>
      </c>
      <c r="R345" s="64" t="str">
        <f>IF(OR(ISBLANK(Lieferung!$B$15),N345&lt;&gt;TRUE),"",IF(AND((Lieferung!$B$15-YEAR(G345))&gt;=20,(Lieferung!$B$15-YEAR(G345))&lt;=67),TRUE,FALSE))</f>
        <v/>
      </c>
      <c r="S345" s="64" t="str">
        <f>IF(OR(Q345&lt;&gt;TRUE,R345&lt;&gt;TRUE),"",IF((Lieferung!$B$15-YEAR(G345)-19)&gt;=I345,TRUE,FALSE))</f>
        <v/>
      </c>
      <c r="T345" s="26" t="str">
        <f>IF(ISBLANK(E345),"",IF(COUNTIF(Tätigkeit!$N$12:$N$611,J345)&gt;0,TRUE,FALSE))</f>
        <v/>
      </c>
      <c r="U345" s="72" t="str">
        <f t="shared" si="61"/>
        <v/>
      </c>
    </row>
    <row r="346" spans="1:21" x14ac:dyDescent="0.2">
      <c r="A346" s="129" t="str">
        <f t="shared" si="53"/>
        <v/>
      </c>
      <c r="B346" s="69"/>
      <c r="C346" s="69"/>
      <c r="D346" s="70"/>
      <c r="E346" s="67"/>
      <c r="F346" s="70"/>
      <c r="G346" s="68"/>
      <c r="H346" s="70"/>
      <c r="I346" s="71"/>
      <c r="J346" s="65" t="str">
        <f t="shared" si="54"/>
        <v>-</v>
      </c>
      <c r="K346" s="26" t="str">
        <f t="shared" si="55"/>
        <v/>
      </c>
      <c r="L346" s="26" t="str">
        <f t="shared" si="62"/>
        <v/>
      </c>
      <c r="M346" s="26" t="str">
        <f t="shared" si="56"/>
        <v/>
      </c>
      <c r="N346" s="26" t="str">
        <f t="shared" si="57"/>
        <v/>
      </c>
      <c r="O346" s="26" t="str">
        <f t="shared" si="58"/>
        <v/>
      </c>
      <c r="P346" s="26" t="str">
        <f t="shared" si="59"/>
        <v/>
      </c>
      <c r="Q346" s="26" t="str">
        <f t="shared" si="60"/>
        <v/>
      </c>
      <c r="R346" s="64" t="str">
        <f>IF(OR(ISBLANK(Lieferung!$B$15),N346&lt;&gt;TRUE),"",IF(AND((Lieferung!$B$15-YEAR(G346))&gt;=20,(Lieferung!$B$15-YEAR(G346))&lt;=67),TRUE,FALSE))</f>
        <v/>
      </c>
      <c r="S346" s="64" t="str">
        <f>IF(OR(Q346&lt;&gt;TRUE,R346&lt;&gt;TRUE),"",IF((Lieferung!$B$15-YEAR(G346)-19)&gt;=I346,TRUE,FALSE))</f>
        <v/>
      </c>
      <c r="T346" s="26" t="str">
        <f>IF(ISBLANK(E346),"",IF(COUNTIF(Tätigkeit!$N$12:$N$611,J346)&gt;0,TRUE,FALSE))</f>
        <v/>
      </c>
      <c r="U346" s="72" t="str">
        <f t="shared" si="61"/>
        <v/>
      </c>
    </row>
    <row r="347" spans="1:21" x14ac:dyDescent="0.2">
      <c r="A347" s="129" t="str">
        <f t="shared" si="53"/>
        <v/>
      </c>
      <c r="B347" s="69"/>
      <c r="C347" s="69"/>
      <c r="D347" s="70"/>
      <c r="E347" s="67"/>
      <c r="F347" s="70"/>
      <c r="G347" s="68"/>
      <c r="H347" s="70"/>
      <c r="I347" s="71"/>
      <c r="J347" s="65" t="str">
        <f t="shared" si="54"/>
        <v>-</v>
      </c>
      <c r="K347" s="26" t="str">
        <f t="shared" si="55"/>
        <v/>
      </c>
      <c r="L347" s="26" t="str">
        <f t="shared" si="62"/>
        <v/>
      </c>
      <c r="M347" s="26" t="str">
        <f t="shared" si="56"/>
        <v/>
      </c>
      <c r="N347" s="26" t="str">
        <f t="shared" si="57"/>
        <v/>
      </c>
      <c r="O347" s="26" t="str">
        <f t="shared" si="58"/>
        <v/>
      </c>
      <c r="P347" s="26" t="str">
        <f t="shared" si="59"/>
        <v/>
      </c>
      <c r="Q347" s="26" t="str">
        <f t="shared" si="60"/>
        <v/>
      </c>
      <c r="R347" s="64" t="str">
        <f>IF(OR(ISBLANK(Lieferung!$B$15),N347&lt;&gt;TRUE),"",IF(AND((Lieferung!$B$15-YEAR(G347))&gt;=20,(Lieferung!$B$15-YEAR(G347))&lt;=67),TRUE,FALSE))</f>
        <v/>
      </c>
      <c r="S347" s="64" t="str">
        <f>IF(OR(Q347&lt;&gt;TRUE,R347&lt;&gt;TRUE),"",IF((Lieferung!$B$15-YEAR(G347)-19)&gt;=I347,TRUE,FALSE))</f>
        <v/>
      </c>
      <c r="T347" s="26" t="str">
        <f>IF(ISBLANK(E347),"",IF(COUNTIF(Tätigkeit!$N$12:$N$611,J347)&gt;0,TRUE,FALSE))</f>
        <v/>
      </c>
      <c r="U347" s="72" t="str">
        <f t="shared" si="61"/>
        <v/>
      </c>
    </row>
    <row r="348" spans="1:21" x14ac:dyDescent="0.2">
      <c r="A348" s="129" t="str">
        <f t="shared" si="53"/>
        <v/>
      </c>
      <c r="B348" s="69"/>
      <c r="C348" s="69"/>
      <c r="D348" s="70"/>
      <c r="E348" s="67"/>
      <c r="F348" s="70"/>
      <c r="G348" s="68"/>
      <c r="H348" s="70"/>
      <c r="I348" s="71"/>
      <c r="J348" s="65" t="str">
        <f t="shared" si="54"/>
        <v>-</v>
      </c>
      <c r="K348" s="26" t="str">
        <f t="shared" si="55"/>
        <v/>
      </c>
      <c r="L348" s="26" t="str">
        <f t="shared" si="62"/>
        <v/>
      </c>
      <c r="M348" s="26" t="str">
        <f t="shared" si="56"/>
        <v/>
      </c>
      <c r="N348" s="26" t="str">
        <f t="shared" si="57"/>
        <v/>
      </c>
      <c r="O348" s="26" t="str">
        <f t="shared" si="58"/>
        <v/>
      </c>
      <c r="P348" s="26" t="str">
        <f t="shared" si="59"/>
        <v/>
      </c>
      <c r="Q348" s="26" t="str">
        <f t="shared" si="60"/>
        <v/>
      </c>
      <c r="R348" s="64" t="str">
        <f>IF(OR(ISBLANK(Lieferung!$B$15),N348&lt;&gt;TRUE),"",IF(AND((Lieferung!$B$15-YEAR(G348))&gt;=20,(Lieferung!$B$15-YEAR(G348))&lt;=67),TRUE,FALSE))</f>
        <v/>
      </c>
      <c r="S348" s="64" t="str">
        <f>IF(OR(Q348&lt;&gt;TRUE,R348&lt;&gt;TRUE),"",IF((Lieferung!$B$15-YEAR(G348)-19)&gt;=I348,TRUE,FALSE))</f>
        <v/>
      </c>
      <c r="T348" s="26" t="str">
        <f>IF(ISBLANK(E348),"",IF(COUNTIF(Tätigkeit!$N$12:$N$611,J348)&gt;0,TRUE,FALSE))</f>
        <v/>
      </c>
      <c r="U348" s="72" t="str">
        <f t="shared" si="61"/>
        <v/>
      </c>
    </row>
    <row r="349" spans="1:21" x14ac:dyDescent="0.2">
      <c r="A349" s="129" t="str">
        <f t="shared" si="53"/>
        <v/>
      </c>
      <c r="B349" s="69"/>
      <c r="C349" s="69"/>
      <c r="D349" s="70"/>
      <c r="E349" s="67"/>
      <c r="F349" s="70"/>
      <c r="G349" s="68"/>
      <c r="H349" s="70"/>
      <c r="I349" s="71"/>
      <c r="J349" s="65" t="str">
        <f t="shared" si="54"/>
        <v>-</v>
      </c>
      <c r="K349" s="26" t="str">
        <f t="shared" si="55"/>
        <v/>
      </c>
      <c r="L349" s="26" t="str">
        <f t="shared" si="62"/>
        <v/>
      </c>
      <c r="M349" s="26" t="str">
        <f t="shared" si="56"/>
        <v/>
      </c>
      <c r="N349" s="26" t="str">
        <f t="shared" si="57"/>
        <v/>
      </c>
      <c r="O349" s="26" t="str">
        <f t="shared" si="58"/>
        <v/>
      </c>
      <c r="P349" s="26" t="str">
        <f t="shared" si="59"/>
        <v/>
      </c>
      <c r="Q349" s="26" t="str">
        <f t="shared" si="60"/>
        <v/>
      </c>
      <c r="R349" s="64" t="str">
        <f>IF(OR(ISBLANK(Lieferung!$B$15),N349&lt;&gt;TRUE),"",IF(AND((Lieferung!$B$15-YEAR(G349))&gt;=20,(Lieferung!$B$15-YEAR(G349))&lt;=67),TRUE,FALSE))</f>
        <v/>
      </c>
      <c r="S349" s="64" t="str">
        <f>IF(OR(Q349&lt;&gt;TRUE,R349&lt;&gt;TRUE),"",IF((Lieferung!$B$15-YEAR(G349)-19)&gt;=I349,TRUE,FALSE))</f>
        <v/>
      </c>
      <c r="T349" s="26" t="str">
        <f>IF(ISBLANK(E349),"",IF(COUNTIF(Tätigkeit!$N$12:$N$611,J349)&gt;0,TRUE,FALSE))</f>
        <v/>
      </c>
      <c r="U349" s="72" t="str">
        <f t="shared" si="61"/>
        <v/>
      </c>
    </row>
    <row r="350" spans="1:21" x14ac:dyDescent="0.2">
      <c r="A350" s="129" t="str">
        <f t="shared" si="53"/>
        <v/>
      </c>
      <c r="B350" s="69"/>
      <c r="C350" s="69"/>
      <c r="D350" s="70"/>
      <c r="E350" s="67"/>
      <c r="F350" s="70"/>
      <c r="G350" s="68"/>
      <c r="H350" s="70"/>
      <c r="I350" s="71"/>
      <c r="J350" s="65" t="str">
        <f t="shared" si="54"/>
        <v>-</v>
      </c>
      <c r="K350" s="26" t="str">
        <f t="shared" si="55"/>
        <v/>
      </c>
      <c r="L350" s="26" t="str">
        <f t="shared" si="62"/>
        <v/>
      </c>
      <c r="M350" s="26" t="str">
        <f t="shared" si="56"/>
        <v/>
      </c>
      <c r="N350" s="26" t="str">
        <f t="shared" si="57"/>
        <v/>
      </c>
      <c r="O350" s="26" t="str">
        <f t="shared" si="58"/>
        <v/>
      </c>
      <c r="P350" s="26" t="str">
        <f t="shared" si="59"/>
        <v/>
      </c>
      <c r="Q350" s="26" t="str">
        <f t="shared" si="60"/>
        <v/>
      </c>
      <c r="R350" s="64" t="str">
        <f>IF(OR(ISBLANK(Lieferung!$B$15),N350&lt;&gt;TRUE),"",IF(AND((Lieferung!$B$15-YEAR(G350))&gt;=20,(Lieferung!$B$15-YEAR(G350))&lt;=67),TRUE,FALSE))</f>
        <v/>
      </c>
      <c r="S350" s="64" t="str">
        <f>IF(OR(Q350&lt;&gt;TRUE,R350&lt;&gt;TRUE),"",IF((Lieferung!$B$15-YEAR(G350)-19)&gt;=I350,TRUE,FALSE))</f>
        <v/>
      </c>
      <c r="T350" s="26" t="str">
        <f>IF(ISBLANK(E350),"",IF(COUNTIF(Tätigkeit!$N$12:$N$611,J350)&gt;0,TRUE,FALSE))</f>
        <v/>
      </c>
      <c r="U350" s="72" t="str">
        <f t="shared" si="61"/>
        <v/>
      </c>
    </row>
    <row r="351" spans="1:21" x14ac:dyDescent="0.2">
      <c r="A351" s="129" t="str">
        <f t="shared" si="53"/>
        <v/>
      </c>
      <c r="B351" s="69"/>
      <c r="C351" s="69"/>
      <c r="D351" s="70"/>
      <c r="E351" s="67"/>
      <c r="F351" s="70"/>
      <c r="G351" s="68"/>
      <c r="H351" s="70"/>
      <c r="I351" s="71"/>
      <c r="J351" s="65" t="str">
        <f t="shared" si="54"/>
        <v>-</v>
      </c>
      <c r="K351" s="26" t="str">
        <f t="shared" si="55"/>
        <v/>
      </c>
      <c r="L351" s="26" t="str">
        <f t="shared" si="62"/>
        <v/>
      </c>
      <c r="M351" s="26" t="str">
        <f t="shared" si="56"/>
        <v/>
      </c>
      <c r="N351" s="26" t="str">
        <f t="shared" si="57"/>
        <v/>
      </c>
      <c r="O351" s="26" t="str">
        <f t="shared" si="58"/>
        <v/>
      </c>
      <c r="P351" s="26" t="str">
        <f t="shared" si="59"/>
        <v/>
      </c>
      <c r="Q351" s="26" t="str">
        <f t="shared" si="60"/>
        <v/>
      </c>
      <c r="R351" s="64" t="str">
        <f>IF(OR(ISBLANK(Lieferung!$B$15),N351&lt;&gt;TRUE),"",IF(AND((Lieferung!$B$15-YEAR(G351))&gt;=20,(Lieferung!$B$15-YEAR(G351))&lt;=67),TRUE,FALSE))</f>
        <v/>
      </c>
      <c r="S351" s="64" t="str">
        <f>IF(OR(Q351&lt;&gt;TRUE,R351&lt;&gt;TRUE),"",IF((Lieferung!$B$15-YEAR(G351)-19)&gt;=I351,TRUE,FALSE))</f>
        <v/>
      </c>
      <c r="T351" s="26" t="str">
        <f>IF(ISBLANK(E351),"",IF(COUNTIF(Tätigkeit!$N$12:$N$611,J351)&gt;0,TRUE,FALSE))</f>
        <v/>
      </c>
      <c r="U351" s="72" t="str">
        <f t="shared" si="61"/>
        <v/>
      </c>
    </row>
    <row r="352" spans="1:21" x14ac:dyDescent="0.2">
      <c r="A352" s="129" t="str">
        <f t="shared" si="53"/>
        <v/>
      </c>
      <c r="B352" s="69"/>
      <c r="C352" s="69"/>
      <c r="D352" s="70"/>
      <c r="E352" s="67"/>
      <c r="F352" s="70"/>
      <c r="G352" s="68"/>
      <c r="H352" s="70"/>
      <c r="I352" s="71"/>
      <c r="J352" s="65" t="str">
        <f t="shared" si="54"/>
        <v>-</v>
      </c>
      <c r="K352" s="26" t="str">
        <f t="shared" si="55"/>
        <v/>
      </c>
      <c r="L352" s="26" t="str">
        <f t="shared" si="62"/>
        <v/>
      </c>
      <c r="M352" s="26" t="str">
        <f t="shared" si="56"/>
        <v/>
      </c>
      <c r="N352" s="26" t="str">
        <f t="shared" si="57"/>
        <v/>
      </c>
      <c r="O352" s="26" t="str">
        <f t="shared" si="58"/>
        <v/>
      </c>
      <c r="P352" s="26" t="str">
        <f t="shared" si="59"/>
        <v/>
      </c>
      <c r="Q352" s="26" t="str">
        <f t="shared" si="60"/>
        <v/>
      </c>
      <c r="R352" s="64" t="str">
        <f>IF(OR(ISBLANK(Lieferung!$B$15),N352&lt;&gt;TRUE),"",IF(AND((Lieferung!$B$15-YEAR(G352))&gt;=20,(Lieferung!$B$15-YEAR(G352))&lt;=67),TRUE,FALSE))</f>
        <v/>
      </c>
      <c r="S352" s="64" t="str">
        <f>IF(OR(Q352&lt;&gt;TRUE,R352&lt;&gt;TRUE),"",IF((Lieferung!$B$15-YEAR(G352)-19)&gt;=I352,TRUE,FALSE))</f>
        <v/>
      </c>
      <c r="T352" s="26" t="str">
        <f>IF(ISBLANK(E352),"",IF(COUNTIF(Tätigkeit!$N$12:$N$611,J352)&gt;0,TRUE,FALSE))</f>
        <v/>
      </c>
      <c r="U352" s="72" t="str">
        <f t="shared" si="61"/>
        <v/>
      </c>
    </row>
    <row r="353" spans="1:21" x14ac:dyDescent="0.2">
      <c r="A353" s="129" t="str">
        <f t="shared" si="53"/>
        <v/>
      </c>
      <c r="B353" s="69"/>
      <c r="C353" s="69"/>
      <c r="D353" s="70"/>
      <c r="E353" s="67"/>
      <c r="F353" s="70"/>
      <c r="G353" s="68"/>
      <c r="H353" s="70"/>
      <c r="I353" s="71"/>
      <c r="J353" s="65" t="str">
        <f t="shared" si="54"/>
        <v>-</v>
      </c>
      <c r="K353" s="26" t="str">
        <f t="shared" si="55"/>
        <v/>
      </c>
      <c r="L353" s="26" t="str">
        <f t="shared" si="62"/>
        <v/>
      </c>
      <c r="M353" s="26" t="str">
        <f t="shared" si="56"/>
        <v/>
      </c>
      <c r="N353" s="26" t="str">
        <f t="shared" si="57"/>
        <v/>
      </c>
      <c r="O353" s="26" t="str">
        <f t="shared" si="58"/>
        <v/>
      </c>
      <c r="P353" s="26" t="str">
        <f t="shared" si="59"/>
        <v/>
      </c>
      <c r="Q353" s="26" t="str">
        <f t="shared" si="60"/>
        <v/>
      </c>
      <c r="R353" s="64" t="str">
        <f>IF(OR(ISBLANK(Lieferung!$B$15),N353&lt;&gt;TRUE),"",IF(AND((Lieferung!$B$15-YEAR(G353))&gt;=20,(Lieferung!$B$15-YEAR(G353))&lt;=67),TRUE,FALSE))</f>
        <v/>
      </c>
      <c r="S353" s="64" t="str">
        <f>IF(OR(Q353&lt;&gt;TRUE,R353&lt;&gt;TRUE),"",IF((Lieferung!$B$15-YEAR(G353)-19)&gt;=I353,TRUE,FALSE))</f>
        <v/>
      </c>
      <c r="T353" s="26" t="str">
        <f>IF(ISBLANK(E353),"",IF(COUNTIF(Tätigkeit!$N$12:$N$611,J353)&gt;0,TRUE,FALSE))</f>
        <v/>
      </c>
      <c r="U353" s="72" t="str">
        <f t="shared" si="61"/>
        <v/>
      </c>
    </row>
    <row r="354" spans="1:21" x14ac:dyDescent="0.2">
      <c r="A354" s="129" t="str">
        <f t="shared" si="53"/>
        <v/>
      </c>
      <c r="B354" s="69"/>
      <c r="C354" s="69"/>
      <c r="D354" s="70"/>
      <c r="E354" s="67"/>
      <c r="F354" s="70"/>
      <c r="G354" s="68"/>
      <c r="H354" s="70"/>
      <c r="I354" s="71"/>
      <c r="J354" s="65" t="str">
        <f t="shared" si="54"/>
        <v>-</v>
      </c>
      <c r="K354" s="26" t="str">
        <f t="shared" si="55"/>
        <v/>
      </c>
      <c r="L354" s="26" t="str">
        <f t="shared" si="62"/>
        <v/>
      </c>
      <c r="M354" s="26" t="str">
        <f t="shared" si="56"/>
        <v/>
      </c>
      <c r="N354" s="26" t="str">
        <f t="shared" si="57"/>
        <v/>
      </c>
      <c r="O354" s="26" t="str">
        <f t="shared" si="58"/>
        <v/>
      </c>
      <c r="P354" s="26" t="str">
        <f t="shared" si="59"/>
        <v/>
      </c>
      <c r="Q354" s="26" t="str">
        <f t="shared" si="60"/>
        <v/>
      </c>
      <c r="R354" s="64" t="str">
        <f>IF(OR(ISBLANK(Lieferung!$B$15),N354&lt;&gt;TRUE),"",IF(AND((Lieferung!$B$15-YEAR(G354))&gt;=20,(Lieferung!$B$15-YEAR(G354))&lt;=67),TRUE,FALSE))</f>
        <v/>
      </c>
      <c r="S354" s="64" t="str">
        <f>IF(OR(Q354&lt;&gt;TRUE,R354&lt;&gt;TRUE),"",IF((Lieferung!$B$15-YEAR(G354)-19)&gt;=I354,TRUE,FALSE))</f>
        <v/>
      </c>
      <c r="T354" s="26" t="str">
        <f>IF(ISBLANK(E354),"",IF(COUNTIF(Tätigkeit!$N$12:$N$611,J354)&gt;0,TRUE,FALSE))</f>
        <v/>
      </c>
      <c r="U354" s="72" t="str">
        <f t="shared" si="61"/>
        <v/>
      </c>
    </row>
    <row r="355" spans="1:21" x14ac:dyDescent="0.2">
      <c r="A355" s="129" t="str">
        <f t="shared" si="53"/>
        <v/>
      </c>
      <c r="B355" s="69"/>
      <c r="C355" s="69"/>
      <c r="D355" s="70"/>
      <c r="E355" s="67"/>
      <c r="F355" s="70"/>
      <c r="G355" s="68"/>
      <c r="H355" s="70"/>
      <c r="I355" s="71"/>
      <c r="J355" s="65" t="str">
        <f t="shared" si="54"/>
        <v>-</v>
      </c>
      <c r="K355" s="26" t="str">
        <f t="shared" si="55"/>
        <v/>
      </c>
      <c r="L355" s="26" t="str">
        <f t="shared" si="62"/>
        <v/>
      </c>
      <c r="M355" s="26" t="str">
        <f t="shared" si="56"/>
        <v/>
      </c>
      <c r="N355" s="26" t="str">
        <f t="shared" si="57"/>
        <v/>
      </c>
      <c r="O355" s="26" t="str">
        <f t="shared" si="58"/>
        <v/>
      </c>
      <c r="P355" s="26" t="str">
        <f t="shared" si="59"/>
        <v/>
      </c>
      <c r="Q355" s="26" t="str">
        <f t="shared" si="60"/>
        <v/>
      </c>
      <c r="R355" s="64" t="str">
        <f>IF(OR(ISBLANK(Lieferung!$B$15),N355&lt;&gt;TRUE),"",IF(AND((Lieferung!$B$15-YEAR(G355))&gt;=20,(Lieferung!$B$15-YEAR(G355))&lt;=67),TRUE,FALSE))</f>
        <v/>
      </c>
      <c r="S355" s="64" t="str">
        <f>IF(OR(Q355&lt;&gt;TRUE,R355&lt;&gt;TRUE),"",IF((Lieferung!$B$15-YEAR(G355)-19)&gt;=I355,TRUE,FALSE))</f>
        <v/>
      </c>
      <c r="T355" s="26" t="str">
        <f>IF(ISBLANK(E355),"",IF(COUNTIF(Tätigkeit!$N$12:$N$611,J355)&gt;0,TRUE,FALSE))</f>
        <v/>
      </c>
      <c r="U355" s="72" t="str">
        <f t="shared" si="61"/>
        <v/>
      </c>
    </row>
    <row r="356" spans="1:21" x14ac:dyDescent="0.2">
      <c r="A356" s="129" t="str">
        <f t="shared" si="53"/>
        <v/>
      </c>
      <c r="B356" s="69"/>
      <c r="C356" s="69"/>
      <c r="D356" s="70"/>
      <c r="E356" s="67"/>
      <c r="F356" s="70"/>
      <c r="G356" s="68"/>
      <c r="H356" s="70"/>
      <c r="I356" s="71"/>
      <c r="J356" s="65" t="str">
        <f t="shared" si="54"/>
        <v>-</v>
      </c>
      <c r="K356" s="26" t="str">
        <f t="shared" si="55"/>
        <v/>
      </c>
      <c r="L356" s="26" t="str">
        <f t="shared" si="62"/>
        <v/>
      </c>
      <c r="M356" s="26" t="str">
        <f t="shared" si="56"/>
        <v/>
      </c>
      <c r="N356" s="26" t="str">
        <f t="shared" si="57"/>
        <v/>
      </c>
      <c r="O356" s="26" t="str">
        <f t="shared" si="58"/>
        <v/>
      </c>
      <c r="P356" s="26" t="str">
        <f t="shared" si="59"/>
        <v/>
      </c>
      <c r="Q356" s="26" t="str">
        <f t="shared" si="60"/>
        <v/>
      </c>
      <c r="R356" s="64" t="str">
        <f>IF(OR(ISBLANK(Lieferung!$B$15),N356&lt;&gt;TRUE),"",IF(AND((Lieferung!$B$15-YEAR(G356))&gt;=20,(Lieferung!$B$15-YEAR(G356))&lt;=67),TRUE,FALSE))</f>
        <v/>
      </c>
      <c r="S356" s="64" t="str">
        <f>IF(OR(Q356&lt;&gt;TRUE,R356&lt;&gt;TRUE),"",IF((Lieferung!$B$15-YEAR(G356)-19)&gt;=I356,TRUE,FALSE))</f>
        <v/>
      </c>
      <c r="T356" s="26" t="str">
        <f>IF(ISBLANK(E356),"",IF(COUNTIF(Tätigkeit!$N$12:$N$611,J356)&gt;0,TRUE,FALSE))</f>
        <v/>
      </c>
      <c r="U356" s="72" t="str">
        <f t="shared" si="61"/>
        <v/>
      </c>
    </row>
    <row r="357" spans="1:21" x14ac:dyDescent="0.2">
      <c r="A357" s="129" t="str">
        <f t="shared" si="53"/>
        <v/>
      </c>
      <c r="B357" s="69"/>
      <c r="C357" s="69"/>
      <c r="D357" s="70"/>
      <c r="E357" s="67"/>
      <c r="F357" s="70"/>
      <c r="G357" s="68"/>
      <c r="H357" s="70"/>
      <c r="I357" s="71"/>
      <c r="J357" s="65" t="str">
        <f t="shared" si="54"/>
        <v>-</v>
      </c>
      <c r="K357" s="26" t="str">
        <f t="shared" si="55"/>
        <v/>
      </c>
      <c r="L357" s="26" t="str">
        <f t="shared" si="62"/>
        <v/>
      </c>
      <c r="M357" s="26" t="str">
        <f t="shared" si="56"/>
        <v/>
      </c>
      <c r="N357" s="26" t="str">
        <f t="shared" si="57"/>
        <v/>
      </c>
      <c r="O357" s="26" t="str">
        <f t="shared" si="58"/>
        <v/>
      </c>
      <c r="P357" s="26" t="str">
        <f t="shared" si="59"/>
        <v/>
      </c>
      <c r="Q357" s="26" t="str">
        <f t="shared" si="60"/>
        <v/>
      </c>
      <c r="R357" s="64" t="str">
        <f>IF(OR(ISBLANK(Lieferung!$B$15),N357&lt;&gt;TRUE),"",IF(AND((Lieferung!$B$15-YEAR(G357))&gt;=20,(Lieferung!$B$15-YEAR(G357))&lt;=67),TRUE,FALSE))</f>
        <v/>
      </c>
      <c r="S357" s="64" t="str">
        <f>IF(OR(Q357&lt;&gt;TRUE,R357&lt;&gt;TRUE),"",IF((Lieferung!$B$15-YEAR(G357)-19)&gt;=I357,TRUE,FALSE))</f>
        <v/>
      </c>
      <c r="T357" s="26" t="str">
        <f>IF(ISBLANK(E357),"",IF(COUNTIF(Tätigkeit!$N$12:$N$611,J357)&gt;0,TRUE,FALSE))</f>
        <v/>
      </c>
      <c r="U357" s="72" t="str">
        <f t="shared" si="61"/>
        <v/>
      </c>
    </row>
    <row r="358" spans="1:21" x14ac:dyDescent="0.2">
      <c r="A358" s="129" t="str">
        <f t="shared" si="53"/>
        <v/>
      </c>
      <c r="B358" s="69"/>
      <c r="C358" s="69"/>
      <c r="D358" s="70"/>
      <c r="E358" s="67"/>
      <c r="F358" s="70"/>
      <c r="G358" s="68"/>
      <c r="H358" s="70"/>
      <c r="I358" s="71"/>
      <c r="J358" s="65" t="str">
        <f t="shared" si="54"/>
        <v>-</v>
      </c>
      <c r="K358" s="26" t="str">
        <f t="shared" si="55"/>
        <v/>
      </c>
      <c r="L358" s="26" t="str">
        <f t="shared" si="62"/>
        <v/>
      </c>
      <c r="M358" s="26" t="str">
        <f t="shared" si="56"/>
        <v/>
      </c>
      <c r="N358" s="26" t="str">
        <f t="shared" si="57"/>
        <v/>
      </c>
      <c r="O358" s="26" t="str">
        <f t="shared" si="58"/>
        <v/>
      </c>
      <c r="P358" s="26" t="str">
        <f t="shared" si="59"/>
        <v/>
      </c>
      <c r="Q358" s="26" t="str">
        <f t="shared" si="60"/>
        <v/>
      </c>
      <c r="R358" s="64" t="str">
        <f>IF(OR(ISBLANK(Lieferung!$B$15),N358&lt;&gt;TRUE),"",IF(AND((Lieferung!$B$15-YEAR(G358))&gt;=20,(Lieferung!$B$15-YEAR(G358))&lt;=67),TRUE,FALSE))</f>
        <v/>
      </c>
      <c r="S358" s="64" t="str">
        <f>IF(OR(Q358&lt;&gt;TRUE,R358&lt;&gt;TRUE),"",IF((Lieferung!$B$15-YEAR(G358)-19)&gt;=I358,TRUE,FALSE))</f>
        <v/>
      </c>
      <c r="T358" s="26" t="str">
        <f>IF(ISBLANK(E358),"",IF(COUNTIF(Tätigkeit!$N$12:$N$611,J358)&gt;0,TRUE,FALSE))</f>
        <v/>
      </c>
      <c r="U358" s="72" t="str">
        <f t="shared" si="61"/>
        <v/>
      </c>
    </row>
    <row r="359" spans="1:21" x14ac:dyDescent="0.2">
      <c r="A359" s="129" t="str">
        <f t="shared" si="53"/>
        <v/>
      </c>
      <c r="B359" s="69"/>
      <c r="C359" s="69"/>
      <c r="D359" s="70"/>
      <c r="E359" s="67"/>
      <c r="F359" s="70"/>
      <c r="G359" s="68"/>
      <c r="H359" s="70"/>
      <c r="I359" s="71"/>
      <c r="J359" s="65" t="str">
        <f t="shared" si="54"/>
        <v>-</v>
      </c>
      <c r="K359" s="26" t="str">
        <f t="shared" si="55"/>
        <v/>
      </c>
      <c r="L359" s="26" t="str">
        <f t="shared" si="62"/>
        <v/>
      </c>
      <c r="M359" s="26" t="str">
        <f t="shared" si="56"/>
        <v/>
      </c>
      <c r="N359" s="26" t="str">
        <f t="shared" si="57"/>
        <v/>
      </c>
      <c r="O359" s="26" t="str">
        <f t="shared" si="58"/>
        <v/>
      </c>
      <c r="P359" s="26" t="str">
        <f t="shared" si="59"/>
        <v/>
      </c>
      <c r="Q359" s="26" t="str">
        <f t="shared" si="60"/>
        <v/>
      </c>
      <c r="R359" s="64" t="str">
        <f>IF(OR(ISBLANK(Lieferung!$B$15),N359&lt;&gt;TRUE),"",IF(AND((Lieferung!$B$15-YEAR(G359))&gt;=20,(Lieferung!$B$15-YEAR(G359))&lt;=67),TRUE,FALSE))</f>
        <v/>
      </c>
      <c r="S359" s="64" t="str">
        <f>IF(OR(Q359&lt;&gt;TRUE,R359&lt;&gt;TRUE),"",IF((Lieferung!$B$15-YEAR(G359)-19)&gt;=I359,TRUE,FALSE))</f>
        <v/>
      </c>
      <c r="T359" s="26" t="str">
        <f>IF(ISBLANK(E359),"",IF(COUNTIF(Tätigkeit!$N$12:$N$611,J359)&gt;0,TRUE,FALSE))</f>
        <v/>
      </c>
      <c r="U359" s="72" t="str">
        <f t="shared" si="61"/>
        <v/>
      </c>
    </row>
    <row r="360" spans="1:21" x14ac:dyDescent="0.2">
      <c r="A360" s="129" t="str">
        <f t="shared" si="53"/>
        <v/>
      </c>
      <c r="B360" s="69"/>
      <c r="C360" s="69"/>
      <c r="D360" s="70"/>
      <c r="E360" s="67"/>
      <c r="F360" s="70"/>
      <c r="G360" s="68"/>
      <c r="H360" s="70"/>
      <c r="I360" s="71"/>
      <c r="J360" s="65" t="str">
        <f t="shared" si="54"/>
        <v>-</v>
      </c>
      <c r="K360" s="26" t="str">
        <f t="shared" si="55"/>
        <v/>
      </c>
      <c r="L360" s="26" t="str">
        <f t="shared" si="62"/>
        <v/>
      </c>
      <c r="M360" s="26" t="str">
        <f t="shared" si="56"/>
        <v/>
      </c>
      <c r="N360" s="26" t="str">
        <f t="shared" si="57"/>
        <v/>
      </c>
      <c r="O360" s="26" t="str">
        <f t="shared" si="58"/>
        <v/>
      </c>
      <c r="P360" s="26" t="str">
        <f t="shared" si="59"/>
        <v/>
      </c>
      <c r="Q360" s="26" t="str">
        <f t="shared" si="60"/>
        <v/>
      </c>
      <c r="R360" s="64" t="str">
        <f>IF(OR(ISBLANK(Lieferung!$B$15),N360&lt;&gt;TRUE),"",IF(AND((Lieferung!$B$15-YEAR(G360))&gt;=20,(Lieferung!$B$15-YEAR(G360))&lt;=67),TRUE,FALSE))</f>
        <v/>
      </c>
      <c r="S360" s="64" t="str">
        <f>IF(OR(Q360&lt;&gt;TRUE,R360&lt;&gt;TRUE),"",IF((Lieferung!$B$15-YEAR(G360)-19)&gt;=I360,TRUE,FALSE))</f>
        <v/>
      </c>
      <c r="T360" s="26" t="str">
        <f>IF(ISBLANK(E360),"",IF(COUNTIF(Tätigkeit!$N$12:$N$611,J360)&gt;0,TRUE,FALSE))</f>
        <v/>
      </c>
      <c r="U360" s="72" t="str">
        <f t="shared" si="61"/>
        <v/>
      </c>
    </row>
    <row r="361" spans="1:21" x14ac:dyDescent="0.2">
      <c r="A361" s="129" t="str">
        <f t="shared" si="53"/>
        <v/>
      </c>
      <c r="B361" s="69"/>
      <c r="C361" s="69"/>
      <c r="D361" s="70"/>
      <c r="E361" s="67"/>
      <c r="F361" s="70"/>
      <c r="G361" s="68"/>
      <c r="H361" s="70"/>
      <c r="I361" s="71"/>
      <c r="J361" s="65" t="str">
        <f t="shared" si="54"/>
        <v>-</v>
      </c>
      <c r="K361" s="26" t="str">
        <f t="shared" si="55"/>
        <v/>
      </c>
      <c r="L361" s="26" t="str">
        <f t="shared" si="62"/>
        <v/>
      </c>
      <c r="M361" s="26" t="str">
        <f t="shared" si="56"/>
        <v/>
      </c>
      <c r="N361" s="26" t="str">
        <f t="shared" si="57"/>
        <v/>
      </c>
      <c r="O361" s="26" t="str">
        <f t="shared" si="58"/>
        <v/>
      </c>
      <c r="P361" s="26" t="str">
        <f t="shared" si="59"/>
        <v/>
      </c>
      <c r="Q361" s="26" t="str">
        <f t="shared" si="60"/>
        <v/>
      </c>
      <c r="R361" s="64" t="str">
        <f>IF(OR(ISBLANK(Lieferung!$B$15),N361&lt;&gt;TRUE),"",IF(AND((Lieferung!$B$15-YEAR(G361))&gt;=20,(Lieferung!$B$15-YEAR(G361))&lt;=67),TRUE,FALSE))</f>
        <v/>
      </c>
      <c r="S361" s="64" t="str">
        <f>IF(OR(Q361&lt;&gt;TRUE,R361&lt;&gt;TRUE),"",IF((Lieferung!$B$15-YEAR(G361)-19)&gt;=I361,TRUE,FALSE))</f>
        <v/>
      </c>
      <c r="T361" s="26" t="str">
        <f>IF(ISBLANK(E361),"",IF(COUNTIF(Tätigkeit!$N$12:$N$611,J361)&gt;0,TRUE,FALSE))</f>
        <v/>
      </c>
      <c r="U361" s="72" t="str">
        <f t="shared" si="61"/>
        <v/>
      </c>
    </row>
    <row r="362" spans="1:21" x14ac:dyDescent="0.2">
      <c r="A362" s="129" t="str">
        <f t="shared" si="53"/>
        <v/>
      </c>
      <c r="B362" s="69"/>
      <c r="C362" s="69"/>
      <c r="D362" s="70"/>
      <c r="E362" s="67"/>
      <c r="F362" s="70"/>
      <c r="G362" s="68"/>
      <c r="H362" s="70"/>
      <c r="I362" s="71"/>
      <c r="J362" s="65" t="str">
        <f t="shared" si="54"/>
        <v>-</v>
      </c>
      <c r="K362" s="26" t="str">
        <f t="shared" si="55"/>
        <v/>
      </c>
      <c r="L362" s="26" t="str">
        <f t="shared" si="62"/>
        <v/>
      </c>
      <c r="M362" s="26" t="str">
        <f t="shared" si="56"/>
        <v/>
      </c>
      <c r="N362" s="26" t="str">
        <f t="shared" si="57"/>
        <v/>
      </c>
      <c r="O362" s="26" t="str">
        <f t="shared" si="58"/>
        <v/>
      </c>
      <c r="P362" s="26" t="str">
        <f t="shared" si="59"/>
        <v/>
      </c>
      <c r="Q362" s="26" t="str">
        <f t="shared" si="60"/>
        <v/>
      </c>
      <c r="R362" s="64" t="str">
        <f>IF(OR(ISBLANK(Lieferung!$B$15),N362&lt;&gt;TRUE),"",IF(AND((Lieferung!$B$15-YEAR(G362))&gt;=20,(Lieferung!$B$15-YEAR(G362))&lt;=67),TRUE,FALSE))</f>
        <v/>
      </c>
      <c r="S362" s="64" t="str">
        <f>IF(OR(Q362&lt;&gt;TRUE,R362&lt;&gt;TRUE),"",IF((Lieferung!$B$15-YEAR(G362)-19)&gt;=I362,TRUE,FALSE))</f>
        <v/>
      </c>
      <c r="T362" s="26" t="str">
        <f>IF(ISBLANK(E362),"",IF(COUNTIF(Tätigkeit!$N$12:$N$611,J362)&gt;0,TRUE,FALSE))</f>
        <v/>
      </c>
      <c r="U362" s="72" t="str">
        <f t="shared" si="61"/>
        <v/>
      </c>
    </row>
    <row r="363" spans="1:21" x14ac:dyDescent="0.2">
      <c r="A363" s="129" t="str">
        <f t="shared" si="53"/>
        <v/>
      </c>
      <c r="B363" s="69"/>
      <c r="C363" s="69"/>
      <c r="D363" s="70"/>
      <c r="E363" s="67"/>
      <c r="F363" s="70"/>
      <c r="G363" s="68"/>
      <c r="H363" s="70"/>
      <c r="I363" s="71"/>
      <c r="J363" s="65" t="str">
        <f t="shared" si="54"/>
        <v>-</v>
      </c>
      <c r="K363" s="26" t="str">
        <f t="shared" si="55"/>
        <v/>
      </c>
      <c r="L363" s="26" t="str">
        <f t="shared" si="62"/>
        <v/>
      </c>
      <c r="M363" s="26" t="str">
        <f t="shared" si="56"/>
        <v/>
      </c>
      <c r="N363" s="26" t="str">
        <f t="shared" si="57"/>
        <v/>
      </c>
      <c r="O363" s="26" t="str">
        <f t="shared" si="58"/>
        <v/>
      </c>
      <c r="P363" s="26" t="str">
        <f t="shared" si="59"/>
        <v/>
      </c>
      <c r="Q363" s="26" t="str">
        <f t="shared" si="60"/>
        <v/>
      </c>
      <c r="R363" s="64" t="str">
        <f>IF(OR(ISBLANK(Lieferung!$B$15),N363&lt;&gt;TRUE),"",IF(AND((Lieferung!$B$15-YEAR(G363))&gt;=20,(Lieferung!$B$15-YEAR(G363))&lt;=67),TRUE,FALSE))</f>
        <v/>
      </c>
      <c r="S363" s="64" t="str">
        <f>IF(OR(Q363&lt;&gt;TRUE,R363&lt;&gt;TRUE),"",IF((Lieferung!$B$15-YEAR(G363)-19)&gt;=I363,TRUE,FALSE))</f>
        <v/>
      </c>
      <c r="T363" s="26" t="str">
        <f>IF(ISBLANK(E363),"",IF(COUNTIF(Tätigkeit!$N$12:$N$611,J363)&gt;0,TRUE,FALSE))</f>
        <v/>
      </c>
      <c r="U363" s="72" t="str">
        <f t="shared" si="61"/>
        <v/>
      </c>
    </row>
    <row r="364" spans="1:21" x14ac:dyDescent="0.2">
      <c r="A364" s="129" t="str">
        <f t="shared" si="53"/>
        <v/>
      </c>
      <c r="B364" s="69"/>
      <c r="C364" s="69"/>
      <c r="D364" s="70"/>
      <c r="E364" s="67"/>
      <c r="F364" s="70"/>
      <c r="G364" s="68"/>
      <c r="H364" s="70"/>
      <c r="I364" s="71"/>
      <c r="J364" s="65" t="str">
        <f t="shared" si="54"/>
        <v>-</v>
      </c>
      <c r="K364" s="26" t="str">
        <f t="shared" si="55"/>
        <v/>
      </c>
      <c r="L364" s="26" t="str">
        <f t="shared" si="62"/>
        <v/>
      </c>
      <c r="M364" s="26" t="str">
        <f t="shared" si="56"/>
        <v/>
      </c>
      <c r="N364" s="26" t="str">
        <f t="shared" si="57"/>
        <v/>
      </c>
      <c r="O364" s="26" t="str">
        <f t="shared" si="58"/>
        <v/>
      </c>
      <c r="P364" s="26" t="str">
        <f t="shared" si="59"/>
        <v/>
      </c>
      <c r="Q364" s="26" t="str">
        <f t="shared" si="60"/>
        <v/>
      </c>
      <c r="R364" s="64" t="str">
        <f>IF(OR(ISBLANK(Lieferung!$B$15),N364&lt;&gt;TRUE),"",IF(AND((Lieferung!$B$15-YEAR(G364))&gt;=20,(Lieferung!$B$15-YEAR(G364))&lt;=67),TRUE,FALSE))</f>
        <v/>
      </c>
      <c r="S364" s="64" t="str">
        <f>IF(OR(Q364&lt;&gt;TRUE,R364&lt;&gt;TRUE),"",IF((Lieferung!$B$15-YEAR(G364)-19)&gt;=I364,TRUE,FALSE))</f>
        <v/>
      </c>
      <c r="T364" s="26" t="str">
        <f>IF(ISBLANK(E364),"",IF(COUNTIF(Tätigkeit!$N$12:$N$611,J364)&gt;0,TRUE,FALSE))</f>
        <v/>
      </c>
      <c r="U364" s="72" t="str">
        <f t="shared" si="61"/>
        <v/>
      </c>
    </row>
    <row r="365" spans="1:21" x14ac:dyDescent="0.2">
      <c r="A365" s="129" t="str">
        <f t="shared" si="53"/>
        <v/>
      </c>
      <c r="B365" s="69"/>
      <c r="C365" s="69"/>
      <c r="D365" s="70"/>
      <c r="E365" s="67"/>
      <c r="F365" s="70"/>
      <c r="G365" s="68"/>
      <c r="H365" s="70"/>
      <c r="I365" s="71"/>
      <c r="J365" s="65" t="str">
        <f t="shared" si="54"/>
        <v>-</v>
      </c>
      <c r="K365" s="26" t="str">
        <f t="shared" si="55"/>
        <v/>
      </c>
      <c r="L365" s="26" t="str">
        <f t="shared" si="62"/>
        <v/>
      </c>
      <c r="M365" s="26" t="str">
        <f t="shared" si="56"/>
        <v/>
      </c>
      <c r="N365" s="26" t="str">
        <f t="shared" si="57"/>
        <v/>
      </c>
      <c r="O365" s="26" t="str">
        <f t="shared" si="58"/>
        <v/>
      </c>
      <c r="P365" s="26" t="str">
        <f t="shared" si="59"/>
        <v/>
      </c>
      <c r="Q365" s="26" t="str">
        <f t="shared" si="60"/>
        <v/>
      </c>
      <c r="R365" s="64" t="str">
        <f>IF(OR(ISBLANK(Lieferung!$B$15),N365&lt;&gt;TRUE),"",IF(AND((Lieferung!$B$15-YEAR(G365))&gt;=20,(Lieferung!$B$15-YEAR(G365))&lt;=67),TRUE,FALSE))</f>
        <v/>
      </c>
      <c r="S365" s="64" t="str">
        <f>IF(OR(Q365&lt;&gt;TRUE,R365&lt;&gt;TRUE),"",IF((Lieferung!$B$15-YEAR(G365)-19)&gt;=I365,TRUE,FALSE))</f>
        <v/>
      </c>
      <c r="T365" s="26" t="str">
        <f>IF(ISBLANK(E365),"",IF(COUNTIF(Tätigkeit!$N$12:$N$611,J365)&gt;0,TRUE,FALSE))</f>
        <v/>
      </c>
      <c r="U365" s="72" t="str">
        <f t="shared" si="61"/>
        <v/>
      </c>
    </row>
    <row r="366" spans="1:21" x14ac:dyDescent="0.2">
      <c r="A366" s="129" t="str">
        <f t="shared" si="53"/>
        <v/>
      </c>
      <c r="B366" s="69"/>
      <c r="C366" s="69"/>
      <c r="D366" s="70"/>
      <c r="E366" s="67"/>
      <c r="F366" s="70"/>
      <c r="G366" s="68"/>
      <c r="H366" s="70"/>
      <c r="I366" s="71"/>
      <c r="J366" s="65" t="str">
        <f t="shared" si="54"/>
        <v>-</v>
      </c>
      <c r="K366" s="26" t="str">
        <f t="shared" si="55"/>
        <v/>
      </c>
      <c r="L366" s="26" t="str">
        <f t="shared" si="62"/>
        <v/>
      </c>
      <c r="M366" s="26" t="str">
        <f t="shared" si="56"/>
        <v/>
      </c>
      <c r="N366" s="26" t="str">
        <f t="shared" si="57"/>
        <v/>
      </c>
      <c r="O366" s="26" t="str">
        <f t="shared" si="58"/>
        <v/>
      </c>
      <c r="P366" s="26" t="str">
        <f t="shared" si="59"/>
        <v/>
      </c>
      <c r="Q366" s="26" t="str">
        <f t="shared" si="60"/>
        <v/>
      </c>
      <c r="R366" s="64" t="str">
        <f>IF(OR(ISBLANK(Lieferung!$B$15),N366&lt;&gt;TRUE),"",IF(AND((Lieferung!$B$15-YEAR(G366))&gt;=20,(Lieferung!$B$15-YEAR(G366))&lt;=67),TRUE,FALSE))</f>
        <v/>
      </c>
      <c r="S366" s="64" t="str">
        <f>IF(OR(Q366&lt;&gt;TRUE,R366&lt;&gt;TRUE),"",IF((Lieferung!$B$15-YEAR(G366)-19)&gt;=I366,TRUE,FALSE))</f>
        <v/>
      </c>
      <c r="T366" s="26" t="str">
        <f>IF(ISBLANK(E366),"",IF(COUNTIF(Tätigkeit!$N$12:$N$611,J366)&gt;0,TRUE,FALSE))</f>
        <v/>
      </c>
      <c r="U366" s="72" t="str">
        <f t="shared" si="61"/>
        <v/>
      </c>
    </row>
    <row r="367" spans="1:21" x14ac:dyDescent="0.2">
      <c r="A367" s="129" t="str">
        <f t="shared" si="53"/>
        <v/>
      </c>
      <c r="B367" s="69"/>
      <c r="C367" s="69"/>
      <c r="D367" s="70"/>
      <c r="E367" s="67"/>
      <c r="F367" s="70"/>
      <c r="G367" s="68"/>
      <c r="H367" s="70"/>
      <c r="I367" s="71"/>
      <c r="J367" s="65" t="str">
        <f t="shared" si="54"/>
        <v>-</v>
      </c>
      <c r="K367" s="26" t="str">
        <f t="shared" si="55"/>
        <v/>
      </c>
      <c r="L367" s="26" t="str">
        <f t="shared" si="62"/>
        <v/>
      </c>
      <c r="M367" s="26" t="str">
        <f t="shared" si="56"/>
        <v/>
      </c>
      <c r="N367" s="26" t="str">
        <f t="shared" si="57"/>
        <v/>
      </c>
      <c r="O367" s="26" t="str">
        <f t="shared" si="58"/>
        <v/>
      </c>
      <c r="P367" s="26" t="str">
        <f t="shared" si="59"/>
        <v/>
      </c>
      <c r="Q367" s="26" t="str">
        <f t="shared" si="60"/>
        <v/>
      </c>
      <c r="R367" s="64" t="str">
        <f>IF(OR(ISBLANK(Lieferung!$B$15),N367&lt;&gt;TRUE),"",IF(AND((Lieferung!$B$15-YEAR(G367))&gt;=20,(Lieferung!$B$15-YEAR(G367))&lt;=67),TRUE,FALSE))</f>
        <v/>
      </c>
      <c r="S367" s="64" t="str">
        <f>IF(OR(Q367&lt;&gt;TRUE,R367&lt;&gt;TRUE),"",IF((Lieferung!$B$15-YEAR(G367)-19)&gt;=I367,TRUE,FALSE))</f>
        <v/>
      </c>
      <c r="T367" s="26" t="str">
        <f>IF(ISBLANK(E367),"",IF(COUNTIF(Tätigkeit!$N$12:$N$611,J367)&gt;0,TRUE,FALSE))</f>
        <v/>
      </c>
      <c r="U367" s="72" t="str">
        <f t="shared" si="61"/>
        <v/>
      </c>
    </row>
    <row r="368" spans="1:21" x14ac:dyDescent="0.2">
      <c r="A368" s="129" t="str">
        <f t="shared" ref="A368:A411" si="63">IF(ISBLANK(D368),"",IF(COUNTA(D368:I368)&lt;&gt;6,"Unvollständig",IF(OR(COUNTIF(K368:S368,FALSE)&gt;0,COUNTIF(K368:S368,#N/A)&gt;0),"Fehler",IF(NOT(R368),"Achtung",IF(NOT(T368),"Nicht benutzt","OK")))))</f>
        <v/>
      </c>
      <c r="B368" s="69"/>
      <c r="C368" s="69"/>
      <c r="D368" s="70"/>
      <c r="E368" s="67"/>
      <c r="F368" s="70"/>
      <c r="G368" s="68"/>
      <c r="H368" s="70"/>
      <c r="I368" s="71"/>
      <c r="J368" s="65" t="str">
        <f t="shared" ref="J368:J411" si="64">IF(ISBLANK(E368),"-",TRIM(CONCATENATE(E368," ",B368," ",C368)))</f>
        <v>-</v>
      </c>
      <c r="K368" s="26" t="str">
        <f t="shared" ref="K368:K411" si="65">IF(D368="CH.AHV",IF(LEN(E368)=13,IF((MID(E368,13,1)+1-1)=MOD(10-(MID(E368,1,1)+3*MID(E368,2,1)+MID(E368,3,1)+3*MID(E368,4,1)+MID(E368,5,1)+3*MID(E368,6,1)+MID(E368,7,1)+3*MID(E368,8,1)+MID(E368,9,1)+3*MID(E368,10,1)+MID(E368,11,1)+3*MID(E368,12,1)),10),TRUE,FALSE),FALSE),"")</f>
        <v/>
      </c>
      <c r="L368" s="26" t="str">
        <f t="shared" si="62"/>
        <v/>
      </c>
      <c r="M368" s="26" t="str">
        <f t="shared" ref="M368:M411" si="66">IF(ISBLANK(D368),"",IF(OR(ISNA(MATCH(D368,codecatidpers,0)),D368="-"),FALSE,TRUE))</f>
        <v/>
      </c>
      <c r="N368" s="26" t="str">
        <f t="shared" ref="N368:N411" si="67">IF(ISBLANK(G368),"",IF(AND(G368 &gt; DATE(1925,1,1),G368 &lt; DATE(2100,1,1)),TRUE,FALSE))</f>
        <v/>
      </c>
      <c r="O368" s="26" t="str">
        <f t="shared" ref="O368:O411" si="68">IF(ISBLANK(F368),"",IF(OR(ISNA(MATCH(F368,libsex,0)),F368="-"),FALSE,TRUE))</f>
        <v/>
      </c>
      <c r="P368" s="26" t="str">
        <f t="shared" ref="P368:P411" si="69">IF(ISBLANK(H368),"",IF(OR(ISNA(MATCH(H368,libnat,0)),H368="-"),FALSE,TRUE))</f>
        <v/>
      </c>
      <c r="Q368" s="26" t="str">
        <f t="shared" ref="Q368:Q411" si="70">IF(ISBLANK(I368),"",IF(AND(I368&gt;=0,I368&lt;=47),TRUE,FALSE))</f>
        <v/>
      </c>
      <c r="R368" s="64" t="str">
        <f>IF(OR(ISBLANK(Lieferung!$B$15),N368&lt;&gt;TRUE),"",IF(AND((Lieferung!$B$15-YEAR(G368))&gt;=20,(Lieferung!$B$15-YEAR(G368))&lt;=67),TRUE,FALSE))</f>
        <v/>
      </c>
      <c r="S368" s="64" t="str">
        <f>IF(OR(Q368&lt;&gt;TRUE,R368&lt;&gt;TRUE),"",IF((Lieferung!$B$15-YEAR(G368)-19)&gt;=I368,TRUE,FALSE))</f>
        <v/>
      </c>
      <c r="T368" s="26" t="str">
        <f>IF(ISBLANK(E368),"",IF(COUNTIF(Tätigkeit!$N$12:$N$611,J368)&gt;0,TRUE,FALSE))</f>
        <v/>
      </c>
      <c r="U368" s="72" t="str">
        <f t="shared" ref="U368:U411" si="71">IF(A368="","",IF(A368&lt;&gt;"Nicht verwendet",1,0))</f>
        <v/>
      </c>
    </row>
    <row r="369" spans="1:21" x14ac:dyDescent="0.2">
      <c r="A369" s="129" t="str">
        <f t="shared" si="63"/>
        <v/>
      </c>
      <c r="B369" s="69"/>
      <c r="C369" s="69"/>
      <c r="D369" s="70"/>
      <c r="E369" s="67"/>
      <c r="F369" s="70"/>
      <c r="G369" s="68"/>
      <c r="H369" s="70"/>
      <c r="I369" s="71"/>
      <c r="J369" s="65" t="str">
        <f t="shared" si="64"/>
        <v>-</v>
      </c>
      <c r="K369" s="26" t="str">
        <f t="shared" si="65"/>
        <v/>
      </c>
      <c r="L369" s="26" t="str">
        <f t="shared" si="62"/>
        <v/>
      </c>
      <c r="M369" s="26" t="str">
        <f t="shared" si="66"/>
        <v/>
      </c>
      <c r="N369" s="26" t="str">
        <f t="shared" si="67"/>
        <v/>
      </c>
      <c r="O369" s="26" t="str">
        <f t="shared" si="68"/>
        <v/>
      </c>
      <c r="P369" s="26" t="str">
        <f t="shared" si="69"/>
        <v/>
      </c>
      <c r="Q369" s="26" t="str">
        <f t="shared" si="70"/>
        <v/>
      </c>
      <c r="R369" s="64" t="str">
        <f>IF(OR(ISBLANK(Lieferung!$B$15),N369&lt;&gt;TRUE),"",IF(AND((Lieferung!$B$15-YEAR(G369))&gt;=20,(Lieferung!$B$15-YEAR(G369))&lt;=67),TRUE,FALSE))</f>
        <v/>
      </c>
      <c r="S369" s="64" t="str">
        <f>IF(OR(Q369&lt;&gt;TRUE,R369&lt;&gt;TRUE),"",IF((Lieferung!$B$15-YEAR(G369)-19)&gt;=I369,TRUE,FALSE))</f>
        <v/>
      </c>
      <c r="T369" s="26" t="str">
        <f>IF(ISBLANK(E369),"",IF(COUNTIF(Tätigkeit!$N$12:$N$611,J369)&gt;0,TRUE,FALSE))</f>
        <v/>
      </c>
      <c r="U369" s="72" t="str">
        <f t="shared" si="71"/>
        <v/>
      </c>
    </row>
    <row r="370" spans="1:21" x14ac:dyDescent="0.2">
      <c r="A370" s="129" t="str">
        <f t="shared" si="63"/>
        <v/>
      </c>
      <c r="B370" s="69"/>
      <c r="C370" s="69"/>
      <c r="D370" s="70"/>
      <c r="E370" s="67"/>
      <c r="F370" s="70"/>
      <c r="G370" s="68"/>
      <c r="H370" s="70"/>
      <c r="I370" s="71"/>
      <c r="J370" s="65" t="str">
        <f t="shared" si="64"/>
        <v>-</v>
      </c>
      <c r="K370" s="26" t="str">
        <f t="shared" si="65"/>
        <v/>
      </c>
      <c r="L370" s="26" t="str">
        <f t="shared" si="62"/>
        <v/>
      </c>
      <c r="M370" s="26" t="str">
        <f t="shared" si="66"/>
        <v/>
      </c>
      <c r="N370" s="26" t="str">
        <f t="shared" si="67"/>
        <v/>
      </c>
      <c r="O370" s="26" t="str">
        <f t="shared" si="68"/>
        <v/>
      </c>
      <c r="P370" s="26" t="str">
        <f t="shared" si="69"/>
        <v/>
      </c>
      <c r="Q370" s="26" t="str">
        <f t="shared" si="70"/>
        <v/>
      </c>
      <c r="R370" s="64" t="str">
        <f>IF(OR(ISBLANK(Lieferung!$B$15),N370&lt;&gt;TRUE),"",IF(AND((Lieferung!$B$15-YEAR(G370))&gt;=20,(Lieferung!$B$15-YEAR(G370))&lt;=67),TRUE,FALSE))</f>
        <v/>
      </c>
      <c r="S370" s="64" t="str">
        <f>IF(OR(Q370&lt;&gt;TRUE,R370&lt;&gt;TRUE),"",IF((Lieferung!$B$15-YEAR(G370)-19)&gt;=I370,TRUE,FALSE))</f>
        <v/>
      </c>
      <c r="T370" s="26" t="str">
        <f>IF(ISBLANK(E370),"",IF(COUNTIF(Tätigkeit!$N$12:$N$611,J370)&gt;0,TRUE,FALSE))</f>
        <v/>
      </c>
      <c r="U370" s="72" t="str">
        <f t="shared" si="71"/>
        <v/>
      </c>
    </row>
    <row r="371" spans="1:21" x14ac:dyDescent="0.2">
      <c r="A371" s="129" t="str">
        <f t="shared" si="63"/>
        <v/>
      </c>
      <c r="B371" s="69"/>
      <c r="C371" s="69"/>
      <c r="D371" s="70"/>
      <c r="E371" s="67"/>
      <c r="F371" s="70"/>
      <c r="G371" s="68"/>
      <c r="H371" s="70"/>
      <c r="I371" s="71"/>
      <c r="J371" s="65" t="str">
        <f t="shared" si="64"/>
        <v>-</v>
      </c>
      <c r="K371" s="26" t="str">
        <f t="shared" si="65"/>
        <v/>
      </c>
      <c r="L371" s="26" t="str">
        <f t="shared" si="62"/>
        <v/>
      </c>
      <c r="M371" s="26" t="str">
        <f t="shared" si="66"/>
        <v/>
      </c>
      <c r="N371" s="26" t="str">
        <f t="shared" si="67"/>
        <v/>
      </c>
      <c r="O371" s="26" t="str">
        <f t="shared" si="68"/>
        <v/>
      </c>
      <c r="P371" s="26" t="str">
        <f t="shared" si="69"/>
        <v/>
      </c>
      <c r="Q371" s="26" t="str">
        <f t="shared" si="70"/>
        <v/>
      </c>
      <c r="R371" s="64" t="str">
        <f>IF(OR(ISBLANK(Lieferung!$B$15),N371&lt;&gt;TRUE),"",IF(AND((Lieferung!$B$15-YEAR(G371))&gt;=20,(Lieferung!$B$15-YEAR(G371))&lt;=67),TRUE,FALSE))</f>
        <v/>
      </c>
      <c r="S371" s="64" t="str">
        <f>IF(OR(Q371&lt;&gt;TRUE,R371&lt;&gt;TRUE),"",IF((Lieferung!$B$15-YEAR(G371)-19)&gt;=I371,TRUE,FALSE))</f>
        <v/>
      </c>
      <c r="T371" s="26" t="str">
        <f>IF(ISBLANK(E371),"",IF(COUNTIF(Tätigkeit!$N$12:$N$611,J371)&gt;0,TRUE,FALSE))</f>
        <v/>
      </c>
      <c r="U371" s="72" t="str">
        <f t="shared" si="71"/>
        <v/>
      </c>
    </row>
    <row r="372" spans="1:21" x14ac:dyDescent="0.2">
      <c r="A372" s="129" t="str">
        <f t="shared" si="63"/>
        <v/>
      </c>
      <c r="B372" s="69"/>
      <c r="C372" s="69"/>
      <c r="D372" s="70"/>
      <c r="E372" s="67"/>
      <c r="F372" s="70"/>
      <c r="G372" s="68"/>
      <c r="H372" s="70"/>
      <c r="I372" s="71"/>
      <c r="J372" s="65" t="str">
        <f t="shared" si="64"/>
        <v>-</v>
      </c>
      <c r="K372" s="26" t="str">
        <f t="shared" si="65"/>
        <v/>
      </c>
      <c r="L372" s="26" t="str">
        <f t="shared" si="62"/>
        <v/>
      </c>
      <c r="M372" s="26" t="str">
        <f t="shared" si="66"/>
        <v/>
      </c>
      <c r="N372" s="26" t="str">
        <f t="shared" si="67"/>
        <v/>
      </c>
      <c r="O372" s="26" t="str">
        <f t="shared" si="68"/>
        <v/>
      </c>
      <c r="P372" s="26" t="str">
        <f t="shared" si="69"/>
        <v/>
      </c>
      <c r="Q372" s="26" t="str">
        <f t="shared" si="70"/>
        <v/>
      </c>
      <c r="R372" s="64" t="str">
        <f>IF(OR(ISBLANK(Lieferung!$B$15),N372&lt;&gt;TRUE),"",IF(AND((Lieferung!$B$15-YEAR(G372))&gt;=20,(Lieferung!$B$15-YEAR(G372))&lt;=67),TRUE,FALSE))</f>
        <v/>
      </c>
      <c r="S372" s="64" t="str">
        <f>IF(OR(Q372&lt;&gt;TRUE,R372&lt;&gt;TRUE),"",IF((Lieferung!$B$15-YEAR(G372)-19)&gt;=I372,TRUE,FALSE))</f>
        <v/>
      </c>
      <c r="T372" s="26" t="str">
        <f>IF(ISBLANK(E372),"",IF(COUNTIF(Tätigkeit!$N$12:$N$611,J372)&gt;0,TRUE,FALSE))</f>
        <v/>
      </c>
      <c r="U372" s="72" t="str">
        <f t="shared" si="71"/>
        <v/>
      </c>
    </row>
    <row r="373" spans="1:21" x14ac:dyDescent="0.2">
      <c r="A373" s="129" t="str">
        <f t="shared" si="63"/>
        <v/>
      </c>
      <c r="B373" s="69"/>
      <c r="C373" s="69"/>
      <c r="D373" s="70"/>
      <c r="E373" s="67"/>
      <c r="F373" s="70"/>
      <c r="G373" s="68"/>
      <c r="H373" s="70"/>
      <c r="I373" s="71"/>
      <c r="J373" s="65" t="str">
        <f t="shared" si="64"/>
        <v>-</v>
      </c>
      <c r="K373" s="26" t="str">
        <f t="shared" si="65"/>
        <v/>
      </c>
      <c r="L373" s="26" t="str">
        <f t="shared" si="62"/>
        <v/>
      </c>
      <c r="M373" s="26" t="str">
        <f t="shared" si="66"/>
        <v/>
      </c>
      <c r="N373" s="26" t="str">
        <f t="shared" si="67"/>
        <v/>
      </c>
      <c r="O373" s="26" t="str">
        <f t="shared" si="68"/>
        <v/>
      </c>
      <c r="P373" s="26" t="str">
        <f t="shared" si="69"/>
        <v/>
      </c>
      <c r="Q373" s="26" t="str">
        <f t="shared" si="70"/>
        <v/>
      </c>
      <c r="R373" s="64" t="str">
        <f>IF(OR(ISBLANK(Lieferung!$B$15),N373&lt;&gt;TRUE),"",IF(AND((Lieferung!$B$15-YEAR(G373))&gt;=20,(Lieferung!$B$15-YEAR(G373))&lt;=67),TRUE,FALSE))</f>
        <v/>
      </c>
      <c r="S373" s="64" t="str">
        <f>IF(OR(Q373&lt;&gt;TRUE,R373&lt;&gt;TRUE),"",IF((Lieferung!$B$15-YEAR(G373)-19)&gt;=I373,TRUE,FALSE))</f>
        <v/>
      </c>
      <c r="T373" s="26" t="str">
        <f>IF(ISBLANK(E373),"",IF(COUNTIF(Tätigkeit!$N$12:$N$611,J373)&gt;0,TRUE,FALSE))</f>
        <v/>
      </c>
      <c r="U373" s="72" t="str">
        <f t="shared" si="71"/>
        <v/>
      </c>
    </row>
    <row r="374" spans="1:21" x14ac:dyDescent="0.2">
      <c r="A374" s="129" t="str">
        <f t="shared" si="63"/>
        <v/>
      </c>
      <c r="B374" s="69"/>
      <c r="C374" s="69"/>
      <c r="D374" s="70"/>
      <c r="E374" s="67"/>
      <c r="F374" s="70"/>
      <c r="G374" s="68"/>
      <c r="H374" s="70"/>
      <c r="I374" s="71"/>
      <c r="J374" s="65" t="str">
        <f t="shared" si="64"/>
        <v>-</v>
      </c>
      <c r="K374" s="26" t="str">
        <f t="shared" si="65"/>
        <v/>
      </c>
      <c r="L374" s="26" t="str">
        <f t="shared" si="62"/>
        <v/>
      </c>
      <c r="M374" s="26" t="str">
        <f t="shared" si="66"/>
        <v/>
      </c>
      <c r="N374" s="26" t="str">
        <f t="shared" si="67"/>
        <v/>
      </c>
      <c r="O374" s="26" t="str">
        <f t="shared" si="68"/>
        <v/>
      </c>
      <c r="P374" s="26" t="str">
        <f t="shared" si="69"/>
        <v/>
      </c>
      <c r="Q374" s="26" t="str">
        <f t="shared" si="70"/>
        <v/>
      </c>
      <c r="R374" s="64" t="str">
        <f>IF(OR(ISBLANK(Lieferung!$B$15),N374&lt;&gt;TRUE),"",IF(AND((Lieferung!$B$15-YEAR(G374))&gt;=20,(Lieferung!$B$15-YEAR(G374))&lt;=67),TRUE,FALSE))</f>
        <v/>
      </c>
      <c r="S374" s="64" t="str">
        <f>IF(OR(Q374&lt;&gt;TRUE,R374&lt;&gt;TRUE),"",IF((Lieferung!$B$15-YEAR(G374)-19)&gt;=I374,TRUE,FALSE))</f>
        <v/>
      </c>
      <c r="T374" s="26" t="str">
        <f>IF(ISBLANK(E374),"",IF(COUNTIF(Tätigkeit!$N$12:$N$611,J374)&gt;0,TRUE,FALSE))</f>
        <v/>
      </c>
      <c r="U374" s="72" t="str">
        <f t="shared" si="71"/>
        <v/>
      </c>
    </row>
    <row r="375" spans="1:21" x14ac:dyDescent="0.2">
      <c r="A375" s="129" t="str">
        <f t="shared" si="63"/>
        <v/>
      </c>
      <c r="B375" s="69"/>
      <c r="C375" s="69"/>
      <c r="D375" s="70"/>
      <c r="E375" s="67"/>
      <c r="F375" s="70"/>
      <c r="G375" s="68"/>
      <c r="H375" s="70"/>
      <c r="I375" s="71"/>
      <c r="J375" s="65" t="str">
        <f t="shared" si="64"/>
        <v>-</v>
      </c>
      <c r="K375" s="26" t="str">
        <f t="shared" si="65"/>
        <v/>
      </c>
      <c r="L375" s="26" t="str">
        <f t="shared" si="62"/>
        <v/>
      </c>
      <c r="M375" s="26" t="str">
        <f t="shared" si="66"/>
        <v/>
      </c>
      <c r="N375" s="26" t="str">
        <f t="shared" si="67"/>
        <v/>
      </c>
      <c r="O375" s="26" t="str">
        <f t="shared" si="68"/>
        <v/>
      </c>
      <c r="P375" s="26" t="str">
        <f t="shared" si="69"/>
        <v/>
      </c>
      <c r="Q375" s="26" t="str">
        <f t="shared" si="70"/>
        <v/>
      </c>
      <c r="R375" s="64" t="str">
        <f>IF(OR(ISBLANK(Lieferung!$B$15),N375&lt;&gt;TRUE),"",IF(AND((Lieferung!$B$15-YEAR(G375))&gt;=20,(Lieferung!$B$15-YEAR(G375))&lt;=67),TRUE,FALSE))</f>
        <v/>
      </c>
      <c r="S375" s="64" t="str">
        <f>IF(OR(Q375&lt;&gt;TRUE,R375&lt;&gt;TRUE),"",IF((Lieferung!$B$15-YEAR(G375)-19)&gt;=I375,TRUE,FALSE))</f>
        <v/>
      </c>
      <c r="T375" s="26" t="str">
        <f>IF(ISBLANK(E375),"",IF(COUNTIF(Tätigkeit!$N$12:$N$611,J375)&gt;0,TRUE,FALSE))</f>
        <v/>
      </c>
      <c r="U375" s="72" t="str">
        <f t="shared" si="71"/>
        <v/>
      </c>
    </row>
    <row r="376" spans="1:21" x14ac:dyDescent="0.2">
      <c r="A376" s="129" t="str">
        <f t="shared" si="63"/>
        <v/>
      </c>
      <c r="B376" s="69"/>
      <c r="C376" s="69"/>
      <c r="D376" s="70"/>
      <c r="E376" s="67"/>
      <c r="F376" s="70"/>
      <c r="G376" s="68"/>
      <c r="H376" s="70"/>
      <c r="I376" s="71"/>
      <c r="J376" s="65" t="str">
        <f t="shared" si="64"/>
        <v>-</v>
      </c>
      <c r="K376" s="26" t="str">
        <f t="shared" si="65"/>
        <v/>
      </c>
      <c r="L376" s="26" t="str">
        <f t="shared" si="62"/>
        <v/>
      </c>
      <c r="M376" s="26" t="str">
        <f t="shared" si="66"/>
        <v/>
      </c>
      <c r="N376" s="26" t="str">
        <f t="shared" si="67"/>
        <v/>
      </c>
      <c r="O376" s="26" t="str">
        <f t="shared" si="68"/>
        <v/>
      </c>
      <c r="P376" s="26" t="str">
        <f t="shared" si="69"/>
        <v/>
      </c>
      <c r="Q376" s="26" t="str">
        <f t="shared" si="70"/>
        <v/>
      </c>
      <c r="R376" s="64" t="str">
        <f>IF(OR(ISBLANK(Lieferung!$B$15),N376&lt;&gt;TRUE),"",IF(AND((Lieferung!$B$15-YEAR(G376))&gt;=20,(Lieferung!$B$15-YEAR(G376))&lt;=67),TRUE,FALSE))</f>
        <v/>
      </c>
      <c r="S376" s="64" t="str">
        <f>IF(OR(Q376&lt;&gt;TRUE,R376&lt;&gt;TRUE),"",IF((Lieferung!$B$15-YEAR(G376)-19)&gt;=I376,TRUE,FALSE))</f>
        <v/>
      </c>
      <c r="T376" s="26" t="str">
        <f>IF(ISBLANK(E376),"",IF(COUNTIF(Tätigkeit!$N$12:$N$611,J376)&gt;0,TRUE,FALSE))</f>
        <v/>
      </c>
      <c r="U376" s="72" t="str">
        <f t="shared" si="71"/>
        <v/>
      </c>
    </row>
    <row r="377" spans="1:21" x14ac:dyDescent="0.2">
      <c r="A377" s="129" t="str">
        <f t="shared" si="63"/>
        <v/>
      </c>
      <c r="B377" s="69"/>
      <c r="C377" s="69"/>
      <c r="D377" s="70"/>
      <c r="E377" s="67"/>
      <c r="F377" s="70"/>
      <c r="G377" s="68"/>
      <c r="H377" s="70"/>
      <c r="I377" s="71"/>
      <c r="J377" s="65" t="str">
        <f t="shared" si="64"/>
        <v>-</v>
      </c>
      <c r="K377" s="26" t="str">
        <f t="shared" si="65"/>
        <v/>
      </c>
      <c r="L377" s="26" t="str">
        <f t="shared" si="62"/>
        <v/>
      </c>
      <c r="M377" s="26" t="str">
        <f t="shared" si="66"/>
        <v/>
      </c>
      <c r="N377" s="26" t="str">
        <f t="shared" si="67"/>
        <v/>
      </c>
      <c r="O377" s="26" t="str">
        <f t="shared" si="68"/>
        <v/>
      </c>
      <c r="P377" s="26" t="str">
        <f t="shared" si="69"/>
        <v/>
      </c>
      <c r="Q377" s="26" t="str">
        <f t="shared" si="70"/>
        <v/>
      </c>
      <c r="R377" s="64" t="str">
        <f>IF(OR(ISBLANK(Lieferung!$B$15),N377&lt;&gt;TRUE),"",IF(AND((Lieferung!$B$15-YEAR(G377))&gt;=20,(Lieferung!$B$15-YEAR(G377))&lt;=67),TRUE,FALSE))</f>
        <v/>
      </c>
      <c r="S377" s="64" t="str">
        <f>IF(OR(Q377&lt;&gt;TRUE,R377&lt;&gt;TRUE),"",IF((Lieferung!$B$15-YEAR(G377)-19)&gt;=I377,TRUE,FALSE))</f>
        <v/>
      </c>
      <c r="T377" s="26" t="str">
        <f>IF(ISBLANK(E377),"",IF(COUNTIF(Tätigkeit!$N$12:$N$611,J377)&gt;0,TRUE,FALSE))</f>
        <v/>
      </c>
      <c r="U377" s="72" t="str">
        <f t="shared" si="71"/>
        <v/>
      </c>
    </row>
    <row r="378" spans="1:21" x14ac:dyDescent="0.2">
      <c r="A378" s="129" t="str">
        <f t="shared" si="63"/>
        <v/>
      </c>
      <c r="B378" s="69"/>
      <c r="C378" s="69"/>
      <c r="D378" s="70"/>
      <c r="E378" s="67"/>
      <c r="F378" s="70"/>
      <c r="G378" s="68"/>
      <c r="H378" s="70"/>
      <c r="I378" s="71"/>
      <c r="J378" s="65" t="str">
        <f t="shared" si="64"/>
        <v>-</v>
      </c>
      <c r="K378" s="26" t="str">
        <f t="shared" si="65"/>
        <v/>
      </c>
      <c r="L378" s="26" t="str">
        <f t="shared" si="62"/>
        <v/>
      </c>
      <c r="M378" s="26" t="str">
        <f t="shared" si="66"/>
        <v/>
      </c>
      <c r="N378" s="26" t="str">
        <f t="shared" si="67"/>
        <v/>
      </c>
      <c r="O378" s="26" t="str">
        <f t="shared" si="68"/>
        <v/>
      </c>
      <c r="P378" s="26" t="str">
        <f t="shared" si="69"/>
        <v/>
      </c>
      <c r="Q378" s="26" t="str">
        <f t="shared" si="70"/>
        <v/>
      </c>
      <c r="R378" s="64" t="str">
        <f>IF(OR(ISBLANK(Lieferung!$B$15),N378&lt;&gt;TRUE),"",IF(AND((Lieferung!$B$15-YEAR(G378))&gt;=20,(Lieferung!$B$15-YEAR(G378))&lt;=67),TRUE,FALSE))</f>
        <v/>
      </c>
      <c r="S378" s="64" t="str">
        <f>IF(OR(Q378&lt;&gt;TRUE,R378&lt;&gt;TRUE),"",IF((Lieferung!$B$15-YEAR(G378)-19)&gt;=I378,TRUE,FALSE))</f>
        <v/>
      </c>
      <c r="T378" s="26" t="str">
        <f>IF(ISBLANK(E378),"",IF(COUNTIF(Tätigkeit!$N$12:$N$611,J378)&gt;0,TRUE,FALSE))</f>
        <v/>
      </c>
      <c r="U378" s="72" t="str">
        <f t="shared" si="71"/>
        <v/>
      </c>
    </row>
    <row r="379" spans="1:21" x14ac:dyDescent="0.2">
      <c r="A379" s="129" t="str">
        <f t="shared" si="63"/>
        <v/>
      </c>
      <c r="B379" s="69"/>
      <c r="C379" s="69"/>
      <c r="D379" s="70"/>
      <c r="E379" s="67"/>
      <c r="F379" s="70"/>
      <c r="G379" s="68"/>
      <c r="H379" s="70"/>
      <c r="I379" s="71"/>
      <c r="J379" s="65" t="str">
        <f t="shared" si="64"/>
        <v>-</v>
      </c>
      <c r="K379" s="26" t="str">
        <f t="shared" si="65"/>
        <v/>
      </c>
      <c r="L379" s="26" t="str">
        <f t="shared" si="62"/>
        <v/>
      </c>
      <c r="M379" s="26" t="str">
        <f t="shared" si="66"/>
        <v/>
      </c>
      <c r="N379" s="26" t="str">
        <f t="shared" si="67"/>
        <v/>
      </c>
      <c r="O379" s="26" t="str">
        <f t="shared" si="68"/>
        <v/>
      </c>
      <c r="P379" s="26" t="str">
        <f t="shared" si="69"/>
        <v/>
      </c>
      <c r="Q379" s="26" t="str">
        <f t="shared" si="70"/>
        <v/>
      </c>
      <c r="R379" s="64" t="str">
        <f>IF(OR(ISBLANK(Lieferung!$B$15),N379&lt;&gt;TRUE),"",IF(AND((Lieferung!$B$15-YEAR(G379))&gt;=20,(Lieferung!$B$15-YEAR(G379))&lt;=67),TRUE,FALSE))</f>
        <v/>
      </c>
      <c r="S379" s="64" t="str">
        <f>IF(OR(Q379&lt;&gt;TRUE,R379&lt;&gt;TRUE),"",IF((Lieferung!$B$15-YEAR(G379)-19)&gt;=I379,TRUE,FALSE))</f>
        <v/>
      </c>
      <c r="T379" s="26" t="str">
        <f>IF(ISBLANK(E379),"",IF(COUNTIF(Tätigkeit!$N$12:$N$611,J379)&gt;0,TRUE,FALSE))</f>
        <v/>
      </c>
      <c r="U379" s="72" t="str">
        <f t="shared" si="71"/>
        <v/>
      </c>
    </row>
    <row r="380" spans="1:21" x14ac:dyDescent="0.2">
      <c r="A380" s="129" t="str">
        <f t="shared" si="63"/>
        <v/>
      </c>
      <c r="B380" s="69"/>
      <c r="C380" s="69"/>
      <c r="D380" s="70"/>
      <c r="E380" s="67"/>
      <c r="F380" s="70"/>
      <c r="G380" s="68"/>
      <c r="H380" s="70"/>
      <c r="I380" s="71"/>
      <c r="J380" s="65" t="str">
        <f t="shared" si="64"/>
        <v>-</v>
      </c>
      <c r="K380" s="26" t="str">
        <f t="shared" si="65"/>
        <v/>
      </c>
      <c r="L380" s="26" t="str">
        <f t="shared" si="62"/>
        <v/>
      </c>
      <c r="M380" s="26" t="str">
        <f t="shared" si="66"/>
        <v/>
      </c>
      <c r="N380" s="26" t="str">
        <f t="shared" si="67"/>
        <v/>
      </c>
      <c r="O380" s="26" t="str">
        <f t="shared" si="68"/>
        <v/>
      </c>
      <c r="P380" s="26" t="str">
        <f t="shared" si="69"/>
        <v/>
      </c>
      <c r="Q380" s="26" t="str">
        <f t="shared" si="70"/>
        <v/>
      </c>
      <c r="R380" s="64" t="str">
        <f>IF(OR(ISBLANK(Lieferung!$B$15),N380&lt;&gt;TRUE),"",IF(AND((Lieferung!$B$15-YEAR(G380))&gt;=20,(Lieferung!$B$15-YEAR(G380))&lt;=67),TRUE,FALSE))</f>
        <v/>
      </c>
      <c r="S380" s="64" t="str">
        <f>IF(OR(Q380&lt;&gt;TRUE,R380&lt;&gt;TRUE),"",IF((Lieferung!$B$15-YEAR(G380)-19)&gt;=I380,TRUE,FALSE))</f>
        <v/>
      </c>
      <c r="T380" s="26" t="str">
        <f>IF(ISBLANK(E380),"",IF(COUNTIF(Tätigkeit!$N$12:$N$611,J380)&gt;0,TRUE,FALSE))</f>
        <v/>
      </c>
      <c r="U380" s="72" t="str">
        <f t="shared" si="71"/>
        <v/>
      </c>
    </row>
    <row r="381" spans="1:21" x14ac:dyDescent="0.2">
      <c r="A381" s="129" t="str">
        <f t="shared" si="63"/>
        <v/>
      </c>
      <c r="B381" s="69"/>
      <c r="C381" s="69"/>
      <c r="D381" s="70"/>
      <c r="E381" s="67"/>
      <c r="F381" s="70"/>
      <c r="G381" s="68"/>
      <c r="H381" s="70"/>
      <c r="I381" s="71"/>
      <c r="J381" s="65" t="str">
        <f t="shared" si="64"/>
        <v>-</v>
      </c>
      <c r="K381" s="26" t="str">
        <f t="shared" si="65"/>
        <v/>
      </c>
      <c r="L381" s="26" t="str">
        <f t="shared" si="62"/>
        <v/>
      </c>
      <c r="M381" s="26" t="str">
        <f t="shared" si="66"/>
        <v/>
      </c>
      <c r="N381" s="26" t="str">
        <f t="shared" si="67"/>
        <v/>
      </c>
      <c r="O381" s="26" t="str">
        <f t="shared" si="68"/>
        <v/>
      </c>
      <c r="P381" s="26" t="str">
        <f t="shared" si="69"/>
        <v/>
      </c>
      <c r="Q381" s="26" t="str">
        <f t="shared" si="70"/>
        <v/>
      </c>
      <c r="R381" s="64" t="str">
        <f>IF(OR(ISBLANK(Lieferung!$B$15),N381&lt;&gt;TRUE),"",IF(AND((Lieferung!$B$15-YEAR(G381))&gt;=20,(Lieferung!$B$15-YEAR(G381))&lt;=67),TRUE,FALSE))</f>
        <v/>
      </c>
      <c r="S381" s="64" t="str">
        <f>IF(OR(Q381&lt;&gt;TRUE,R381&lt;&gt;TRUE),"",IF((Lieferung!$B$15-YEAR(G381)-19)&gt;=I381,TRUE,FALSE))</f>
        <v/>
      </c>
      <c r="T381" s="26" t="str">
        <f>IF(ISBLANK(E381),"",IF(COUNTIF(Tätigkeit!$N$12:$N$611,J381)&gt;0,TRUE,FALSE))</f>
        <v/>
      </c>
      <c r="U381" s="72" t="str">
        <f t="shared" si="71"/>
        <v/>
      </c>
    </row>
    <row r="382" spans="1:21" x14ac:dyDescent="0.2">
      <c r="A382" s="129" t="str">
        <f t="shared" si="63"/>
        <v/>
      </c>
      <c r="B382" s="69"/>
      <c r="C382" s="69"/>
      <c r="D382" s="70"/>
      <c r="E382" s="67"/>
      <c r="F382" s="70"/>
      <c r="G382" s="68"/>
      <c r="H382" s="70"/>
      <c r="I382" s="71"/>
      <c r="J382" s="65" t="str">
        <f t="shared" si="64"/>
        <v>-</v>
      </c>
      <c r="K382" s="26" t="str">
        <f t="shared" si="65"/>
        <v/>
      </c>
      <c r="L382" s="26" t="str">
        <f t="shared" si="62"/>
        <v/>
      </c>
      <c r="M382" s="26" t="str">
        <f t="shared" si="66"/>
        <v/>
      </c>
      <c r="N382" s="26" t="str">
        <f t="shared" si="67"/>
        <v/>
      </c>
      <c r="O382" s="26" t="str">
        <f t="shared" si="68"/>
        <v/>
      </c>
      <c r="P382" s="26" t="str">
        <f t="shared" si="69"/>
        <v/>
      </c>
      <c r="Q382" s="26" t="str">
        <f t="shared" si="70"/>
        <v/>
      </c>
      <c r="R382" s="64" t="str">
        <f>IF(OR(ISBLANK(Lieferung!$B$15),N382&lt;&gt;TRUE),"",IF(AND((Lieferung!$B$15-YEAR(G382))&gt;=20,(Lieferung!$B$15-YEAR(G382))&lt;=67),TRUE,FALSE))</f>
        <v/>
      </c>
      <c r="S382" s="64" t="str">
        <f>IF(OR(Q382&lt;&gt;TRUE,R382&lt;&gt;TRUE),"",IF((Lieferung!$B$15-YEAR(G382)-19)&gt;=I382,TRUE,FALSE))</f>
        <v/>
      </c>
      <c r="T382" s="26" t="str">
        <f>IF(ISBLANK(E382),"",IF(COUNTIF(Tätigkeit!$N$12:$N$611,J382)&gt;0,TRUE,FALSE))</f>
        <v/>
      </c>
      <c r="U382" s="72" t="str">
        <f t="shared" si="71"/>
        <v/>
      </c>
    </row>
    <row r="383" spans="1:21" x14ac:dyDescent="0.2">
      <c r="A383" s="129" t="str">
        <f t="shared" si="63"/>
        <v/>
      </c>
      <c r="B383" s="69"/>
      <c r="C383" s="69"/>
      <c r="D383" s="70"/>
      <c r="E383" s="67"/>
      <c r="F383" s="70"/>
      <c r="G383" s="68"/>
      <c r="H383" s="70"/>
      <c r="I383" s="71"/>
      <c r="J383" s="65" t="str">
        <f t="shared" si="64"/>
        <v>-</v>
      </c>
      <c r="K383" s="26" t="str">
        <f t="shared" si="65"/>
        <v/>
      </c>
      <c r="L383" s="26" t="str">
        <f t="shared" si="62"/>
        <v/>
      </c>
      <c r="M383" s="26" t="str">
        <f t="shared" si="66"/>
        <v/>
      </c>
      <c r="N383" s="26" t="str">
        <f t="shared" si="67"/>
        <v/>
      </c>
      <c r="O383" s="26" t="str">
        <f t="shared" si="68"/>
        <v/>
      </c>
      <c r="P383" s="26" t="str">
        <f t="shared" si="69"/>
        <v/>
      </c>
      <c r="Q383" s="26" t="str">
        <f t="shared" si="70"/>
        <v/>
      </c>
      <c r="R383" s="64" t="str">
        <f>IF(OR(ISBLANK(Lieferung!$B$15),N383&lt;&gt;TRUE),"",IF(AND((Lieferung!$B$15-YEAR(G383))&gt;=20,(Lieferung!$B$15-YEAR(G383))&lt;=67),TRUE,FALSE))</f>
        <v/>
      </c>
      <c r="S383" s="64" t="str">
        <f>IF(OR(Q383&lt;&gt;TRUE,R383&lt;&gt;TRUE),"",IF((Lieferung!$B$15-YEAR(G383)-19)&gt;=I383,TRUE,FALSE))</f>
        <v/>
      </c>
      <c r="T383" s="26" t="str">
        <f>IF(ISBLANK(E383),"",IF(COUNTIF(Tätigkeit!$N$12:$N$611,J383)&gt;0,TRUE,FALSE))</f>
        <v/>
      </c>
      <c r="U383" s="72" t="str">
        <f t="shared" si="71"/>
        <v/>
      </c>
    </row>
    <row r="384" spans="1:21" x14ac:dyDescent="0.2">
      <c r="A384" s="129" t="str">
        <f t="shared" si="63"/>
        <v/>
      </c>
      <c r="B384" s="69"/>
      <c r="C384" s="69"/>
      <c r="D384" s="70"/>
      <c r="E384" s="67"/>
      <c r="F384" s="70"/>
      <c r="G384" s="68"/>
      <c r="H384" s="70"/>
      <c r="I384" s="71"/>
      <c r="J384" s="65" t="str">
        <f t="shared" si="64"/>
        <v>-</v>
      </c>
      <c r="K384" s="26" t="str">
        <f t="shared" si="65"/>
        <v/>
      </c>
      <c r="L384" s="26" t="str">
        <f t="shared" si="62"/>
        <v/>
      </c>
      <c r="M384" s="26" t="str">
        <f t="shared" si="66"/>
        <v/>
      </c>
      <c r="N384" s="26" t="str">
        <f t="shared" si="67"/>
        <v/>
      </c>
      <c r="O384" s="26" t="str">
        <f t="shared" si="68"/>
        <v/>
      </c>
      <c r="P384" s="26" t="str">
        <f t="shared" si="69"/>
        <v/>
      </c>
      <c r="Q384" s="26" t="str">
        <f t="shared" si="70"/>
        <v/>
      </c>
      <c r="R384" s="64" t="str">
        <f>IF(OR(ISBLANK(Lieferung!$B$15),N384&lt;&gt;TRUE),"",IF(AND((Lieferung!$B$15-YEAR(G384))&gt;=20,(Lieferung!$B$15-YEAR(G384))&lt;=67),TRUE,FALSE))</f>
        <v/>
      </c>
      <c r="S384" s="64" t="str">
        <f>IF(OR(Q384&lt;&gt;TRUE,R384&lt;&gt;TRUE),"",IF((Lieferung!$B$15-YEAR(G384)-19)&gt;=I384,TRUE,FALSE))</f>
        <v/>
      </c>
      <c r="T384" s="26" t="str">
        <f>IF(ISBLANK(E384),"",IF(COUNTIF(Tätigkeit!$N$12:$N$611,J384)&gt;0,TRUE,FALSE))</f>
        <v/>
      </c>
      <c r="U384" s="72" t="str">
        <f t="shared" si="71"/>
        <v/>
      </c>
    </row>
    <row r="385" spans="1:21" x14ac:dyDescent="0.2">
      <c r="A385" s="129" t="str">
        <f t="shared" si="63"/>
        <v/>
      </c>
      <c r="B385" s="69"/>
      <c r="C385" s="69"/>
      <c r="D385" s="70"/>
      <c r="E385" s="67"/>
      <c r="F385" s="70"/>
      <c r="G385" s="68"/>
      <c r="H385" s="70"/>
      <c r="I385" s="71"/>
      <c r="J385" s="65" t="str">
        <f t="shared" si="64"/>
        <v>-</v>
      </c>
      <c r="K385" s="26" t="str">
        <f t="shared" si="65"/>
        <v/>
      </c>
      <c r="L385" s="26" t="str">
        <f t="shared" si="62"/>
        <v/>
      </c>
      <c r="M385" s="26" t="str">
        <f t="shared" si="66"/>
        <v/>
      </c>
      <c r="N385" s="26" t="str">
        <f t="shared" si="67"/>
        <v/>
      </c>
      <c r="O385" s="26" t="str">
        <f t="shared" si="68"/>
        <v/>
      </c>
      <c r="P385" s="26" t="str">
        <f t="shared" si="69"/>
        <v/>
      </c>
      <c r="Q385" s="26" t="str">
        <f t="shared" si="70"/>
        <v/>
      </c>
      <c r="R385" s="64" t="str">
        <f>IF(OR(ISBLANK(Lieferung!$B$15),N385&lt;&gt;TRUE),"",IF(AND((Lieferung!$B$15-YEAR(G385))&gt;=20,(Lieferung!$B$15-YEAR(G385))&lt;=67),TRUE,FALSE))</f>
        <v/>
      </c>
      <c r="S385" s="64" t="str">
        <f>IF(OR(Q385&lt;&gt;TRUE,R385&lt;&gt;TRUE),"",IF((Lieferung!$B$15-YEAR(G385)-19)&gt;=I385,TRUE,FALSE))</f>
        <v/>
      </c>
      <c r="T385" s="26" t="str">
        <f>IF(ISBLANK(E385),"",IF(COUNTIF(Tätigkeit!$N$12:$N$611,J385)&gt;0,TRUE,FALSE))</f>
        <v/>
      </c>
      <c r="U385" s="72" t="str">
        <f t="shared" si="71"/>
        <v/>
      </c>
    </row>
    <row r="386" spans="1:21" x14ac:dyDescent="0.2">
      <c r="A386" s="129" t="str">
        <f t="shared" si="63"/>
        <v/>
      </c>
      <c r="B386" s="69"/>
      <c r="C386" s="69"/>
      <c r="D386" s="70"/>
      <c r="E386" s="67"/>
      <c r="F386" s="70"/>
      <c r="G386" s="68"/>
      <c r="H386" s="70"/>
      <c r="I386" s="71"/>
      <c r="J386" s="65" t="str">
        <f t="shared" si="64"/>
        <v>-</v>
      </c>
      <c r="K386" s="26" t="str">
        <f t="shared" si="65"/>
        <v/>
      </c>
      <c r="L386" s="26" t="str">
        <f t="shared" si="62"/>
        <v/>
      </c>
      <c r="M386" s="26" t="str">
        <f t="shared" si="66"/>
        <v/>
      </c>
      <c r="N386" s="26" t="str">
        <f t="shared" si="67"/>
        <v/>
      </c>
      <c r="O386" s="26" t="str">
        <f t="shared" si="68"/>
        <v/>
      </c>
      <c r="P386" s="26" t="str">
        <f t="shared" si="69"/>
        <v/>
      </c>
      <c r="Q386" s="26" t="str">
        <f t="shared" si="70"/>
        <v/>
      </c>
      <c r="R386" s="64" t="str">
        <f>IF(OR(ISBLANK(Lieferung!$B$15),N386&lt;&gt;TRUE),"",IF(AND((Lieferung!$B$15-YEAR(G386))&gt;=20,(Lieferung!$B$15-YEAR(G386))&lt;=67),TRUE,FALSE))</f>
        <v/>
      </c>
      <c r="S386" s="64" t="str">
        <f>IF(OR(Q386&lt;&gt;TRUE,R386&lt;&gt;TRUE),"",IF((Lieferung!$B$15-YEAR(G386)-19)&gt;=I386,TRUE,FALSE))</f>
        <v/>
      </c>
      <c r="T386" s="26" t="str">
        <f>IF(ISBLANK(E386),"",IF(COUNTIF(Tätigkeit!$N$12:$N$611,J386)&gt;0,TRUE,FALSE))</f>
        <v/>
      </c>
      <c r="U386" s="72" t="str">
        <f t="shared" si="71"/>
        <v/>
      </c>
    </row>
    <row r="387" spans="1:21" x14ac:dyDescent="0.2">
      <c r="A387" s="129" t="str">
        <f t="shared" si="63"/>
        <v/>
      </c>
      <c r="B387" s="69"/>
      <c r="C387" s="69"/>
      <c r="D387" s="70"/>
      <c r="E387" s="67"/>
      <c r="F387" s="70"/>
      <c r="G387" s="68"/>
      <c r="H387" s="70"/>
      <c r="I387" s="71"/>
      <c r="J387" s="65" t="str">
        <f t="shared" si="64"/>
        <v>-</v>
      </c>
      <c r="K387" s="26" t="str">
        <f t="shared" si="65"/>
        <v/>
      </c>
      <c r="L387" s="26" t="str">
        <f t="shared" si="62"/>
        <v/>
      </c>
      <c r="M387" s="26" t="str">
        <f t="shared" si="66"/>
        <v/>
      </c>
      <c r="N387" s="26" t="str">
        <f t="shared" si="67"/>
        <v/>
      </c>
      <c r="O387" s="26" t="str">
        <f t="shared" si="68"/>
        <v/>
      </c>
      <c r="P387" s="26" t="str">
        <f t="shared" si="69"/>
        <v/>
      </c>
      <c r="Q387" s="26" t="str">
        <f t="shared" si="70"/>
        <v/>
      </c>
      <c r="R387" s="64" t="str">
        <f>IF(OR(ISBLANK(Lieferung!$B$15),N387&lt;&gt;TRUE),"",IF(AND((Lieferung!$B$15-YEAR(G387))&gt;=20,(Lieferung!$B$15-YEAR(G387))&lt;=67),TRUE,FALSE))</f>
        <v/>
      </c>
      <c r="S387" s="64" t="str">
        <f>IF(OR(Q387&lt;&gt;TRUE,R387&lt;&gt;TRUE),"",IF((Lieferung!$B$15-YEAR(G387)-19)&gt;=I387,TRUE,FALSE))</f>
        <v/>
      </c>
      <c r="T387" s="26" t="str">
        <f>IF(ISBLANK(E387),"",IF(COUNTIF(Tätigkeit!$N$12:$N$611,J387)&gt;0,TRUE,FALSE))</f>
        <v/>
      </c>
      <c r="U387" s="72" t="str">
        <f t="shared" si="71"/>
        <v/>
      </c>
    </row>
    <row r="388" spans="1:21" x14ac:dyDescent="0.2">
      <c r="A388" s="129" t="str">
        <f t="shared" si="63"/>
        <v/>
      </c>
      <c r="B388" s="69"/>
      <c r="C388" s="69"/>
      <c r="D388" s="70"/>
      <c r="E388" s="67"/>
      <c r="F388" s="70"/>
      <c r="G388" s="68"/>
      <c r="H388" s="70"/>
      <c r="I388" s="71"/>
      <c r="J388" s="65" t="str">
        <f t="shared" si="64"/>
        <v>-</v>
      </c>
      <c r="K388" s="26" t="str">
        <f t="shared" si="65"/>
        <v/>
      </c>
      <c r="L388" s="26" t="str">
        <f t="shared" si="62"/>
        <v/>
      </c>
      <c r="M388" s="26" t="str">
        <f t="shared" si="66"/>
        <v/>
      </c>
      <c r="N388" s="26" t="str">
        <f t="shared" si="67"/>
        <v/>
      </c>
      <c r="O388" s="26" t="str">
        <f t="shared" si="68"/>
        <v/>
      </c>
      <c r="P388" s="26" t="str">
        <f t="shared" si="69"/>
        <v/>
      </c>
      <c r="Q388" s="26" t="str">
        <f t="shared" si="70"/>
        <v/>
      </c>
      <c r="R388" s="64" t="str">
        <f>IF(OR(ISBLANK(Lieferung!$B$15),N388&lt;&gt;TRUE),"",IF(AND((Lieferung!$B$15-YEAR(G388))&gt;=20,(Lieferung!$B$15-YEAR(G388))&lt;=67),TRUE,FALSE))</f>
        <v/>
      </c>
      <c r="S388" s="64" t="str">
        <f>IF(OR(Q388&lt;&gt;TRUE,R388&lt;&gt;TRUE),"",IF((Lieferung!$B$15-YEAR(G388)-19)&gt;=I388,TRUE,FALSE))</f>
        <v/>
      </c>
      <c r="T388" s="26" t="str">
        <f>IF(ISBLANK(E388),"",IF(COUNTIF(Tätigkeit!$N$12:$N$611,J388)&gt;0,TRUE,FALSE))</f>
        <v/>
      </c>
      <c r="U388" s="72" t="str">
        <f t="shared" si="71"/>
        <v/>
      </c>
    </row>
    <row r="389" spans="1:21" x14ac:dyDescent="0.2">
      <c r="A389" s="129" t="str">
        <f t="shared" si="63"/>
        <v/>
      </c>
      <c r="B389" s="69"/>
      <c r="C389" s="69"/>
      <c r="D389" s="70"/>
      <c r="E389" s="67"/>
      <c r="F389" s="70"/>
      <c r="G389" s="68"/>
      <c r="H389" s="70"/>
      <c r="I389" s="71"/>
      <c r="J389" s="65" t="str">
        <f t="shared" si="64"/>
        <v>-</v>
      </c>
      <c r="K389" s="26" t="str">
        <f t="shared" si="65"/>
        <v/>
      </c>
      <c r="L389" s="26" t="str">
        <f t="shared" si="62"/>
        <v/>
      </c>
      <c r="M389" s="26" t="str">
        <f t="shared" si="66"/>
        <v/>
      </c>
      <c r="N389" s="26" t="str">
        <f t="shared" si="67"/>
        <v/>
      </c>
      <c r="O389" s="26" t="str">
        <f t="shared" si="68"/>
        <v/>
      </c>
      <c r="P389" s="26" t="str">
        <f t="shared" si="69"/>
        <v/>
      </c>
      <c r="Q389" s="26" t="str">
        <f t="shared" si="70"/>
        <v/>
      </c>
      <c r="R389" s="64" t="str">
        <f>IF(OR(ISBLANK(Lieferung!$B$15),N389&lt;&gt;TRUE),"",IF(AND((Lieferung!$B$15-YEAR(G389))&gt;=20,(Lieferung!$B$15-YEAR(G389))&lt;=67),TRUE,FALSE))</f>
        <v/>
      </c>
      <c r="S389" s="64" t="str">
        <f>IF(OR(Q389&lt;&gt;TRUE,R389&lt;&gt;TRUE),"",IF((Lieferung!$B$15-YEAR(G389)-19)&gt;=I389,TRUE,FALSE))</f>
        <v/>
      </c>
      <c r="T389" s="26" t="str">
        <f>IF(ISBLANK(E389),"",IF(COUNTIF(Tätigkeit!$N$12:$N$611,J389)&gt;0,TRUE,FALSE))</f>
        <v/>
      </c>
      <c r="U389" s="72" t="str">
        <f t="shared" si="71"/>
        <v/>
      </c>
    </row>
    <row r="390" spans="1:21" x14ac:dyDescent="0.2">
      <c r="A390" s="129" t="str">
        <f t="shared" si="63"/>
        <v/>
      </c>
      <c r="B390" s="69"/>
      <c r="C390" s="69"/>
      <c r="D390" s="70"/>
      <c r="E390" s="67"/>
      <c r="F390" s="70"/>
      <c r="G390" s="68"/>
      <c r="H390" s="70"/>
      <c r="I390" s="71"/>
      <c r="J390" s="65" t="str">
        <f t="shared" si="64"/>
        <v>-</v>
      </c>
      <c r="K390" s="26" t="str">
        <f t="shared" si="65"/>
        <v/>
      </c>
      <c r="L390" s="26" t="str">
        <f t="shared" si="62"/>
        <v/>
      </c>
      <c r="M390" s="26" t="str">
        <f t="shared" si="66"/>
        <v/>
      </c>
      <c r="N390" s="26" t="str">
        <f t="shared" si="67"/>
        <v/>
      </c>
      <c r="O390" s="26" t="str">
        <f t="shared" si="68"/>
        <v/>
      </c>
      <c r="P390" s="26" t="str">
        <f t="shared" si="69"/>
        <v/>
      </c>
      <c r="Q390" s="26" t="str">
        <f t="shared" si="70"/>
        <v/>
      </c>
      <c r="R390" s="64" t="str">
        <f>IF(OR(ISBLANK(Lieferung!$B$15),N390&lt;&gt;TRUE),"",IF(AND((Lieferung!$B$15-YEAR(G390))&gt;=20,(Lieferung!$B$15-YEAR(G390))&lt;=67),TRUE,FALSE))</f>
        <v/>
      </c>
      <c r="S390" s="64" t="str">
        <f>IF(OR(Q390&lt;&gt;TRUE,R390&lt;&gt;TRUE),"",IF((Lieferung!$B$15-YEAR(G390)-19)&gt;=I390,TRUE,FALSE))</f>
        <v/>
      </c>
      <c r="T390" s="26" t="str">
        <f>IF(ISBLANK(E390),"",IF(COUNTIF(Tätigkeit!$N$12:$N$611,J390)&gt;0,TRUE,FALSE))</f>
        <v/>
      </c>
      <c r="U390" s="72" t="str">
        <f t="shared" si="71"/>
        <v/>
      </c>
    </row>
    <row r="391" spans="1:21" x14ac:dyDescent="0.2">
      <c r="A391" s="129" t="str">
        <f t="shared" si="63"/>
        <v/>
      </c>
      <c r="B391" s="69"/>
      <c r="C391" s="69"/>
      <c r="D391" s="70"/>
      <c r="E391" s="67"/>
      <c r="F391" s="70"/>
      <c r="G391" s="68"/>
      <c r="H391" s="70"/>
      <c r="I391" s="71"/>
      <c r="J391" s="65" t="str">
        <f t="shared" si="64"/>
        <v>-</v>
      </c>
      <c r="K391" s="26" t="str">
        <f t="shared" si="65"/>
        <v/>
      </c>
      <c r="L391" s="26" t="str">
        <f t="shared" si="62"/>
        <v/>
      </c>
      <c r="M391" s="26" t="str">
        <f t="shared" si="66"/>
        <v/>
      </c>
      <c r="N391" s="26" t="str">
        <f t="shared" si="67"/>
        <v/>
      </c>
      <c r="O391" s="26" t="str">
        <f t="shared" si="68"/>
        <v/>
      </c>
      <c r="P391" s="26" t="str">
        <f t="shared" si="69"/>
        <v/>
      </c>
      <c r="Q391" s="26" t="str">
        <f t="shared" si="70"/>
        <v/>
      </c>
      <c r="R391" s="64" t="str">
        <f>IF(OR(ISBLANK(Lieferung!$B$15),N391&lt;&gt;TRUE),"",IF(AND((Lieferung!$B$15-YEAR(G391))&gt;=20,(Lieferung!$B$15-YEAR(G391))&lt;=67),TRUE,FALSE))</f>
        <v/>
      </c>
      <c r="S391" s="64" t="str">
        <f>IF(OR(Q391&lt;&gt;TRUE,R391&lt;&gt;TRUE),"",IF((Lieferung!$B$15-YEAR(G391)-19)&gt;=I391,TRUE,FALSE))</f>
        <v/>
      </c>
      <c r="T391" s="26" t="str">
        <f>IF(ISBLANK(E391),"",IF(COUNTIF(Tätigkeit!$N$12:$N$611,J391)&gt;0,TRUE,FALSE))</f>
        <v/>
      </c>
      <c r="U391" s="72" t="str">
        <f t="shared" si="71"/>
        <v/>
      </c>
    </row>
    <row r="392" spans="1:21" x14ac:dyDescent="0.2">
      <c r="A392" s="129" t="str">
        <f t="shared" si="63"/>
        <v/>
      </c>
      <c r="B392" s="69"/>
      <c r="C392" s="69"/>
      <c r="D392" s="70"/>
      <c r="E392" s="67"/>
      <c r="F392" s="70"/>
      <c r="G392" s="68"/>
      <c r="H392" s="70"/>
      <c r="I392" s="71"/>
      <c r="J392" s="65" t="str">
        <f t="shared" si="64"/>
        <v>-</v>
      </c>
      <c r="K392" s="26" t="str">
        <f t="shared" si="65"/>
        <v/>
      </c>
      <c r="L392" s="26" t="str">
        <f t="shared" si="62"/>
        <v/>
      </c>
      <c r="M392" s="26" t="str">
        <f t="shared" si="66"/>
        <v/>
      </c>
      <c r="N392" s="26" t="str">
        <f t="shared" si="67"/>
        <v/>
      </c>
      <c r="O392" s="26" t="str">
        <f t="shared" si="68"/>
        <v/>
      </c>
      <c r="P392" s="26" t="str">
        <f t="shared" si="69"/>
        <v/>
      </c>
      <c r="Q392" s="26" t="str">
        <f t="shared" si="70"/>
        <v/>
      </c>
      <c r="R392" s="64" t="str">
        <f>IF(OR(ISBLANK(Lieferung!$B$15),N392&lt;&gt;TRUE),"",IF(AND((Lieferung!$B$15-YEAR(G392))&gt;=20,(Lieferung!$B$15-YEAR(G392))&lt;=67),TRUE,FALSE))</f>
        <v/>
      </c>
      <c r="S392" s="64" t="str">
        <f>IF(OR(Q392&lt;&gt;TRUE,R392&lt;&gt;TRUE),"",IF((Lieferung!$B$15-YEAR(G392)-19)&gt;=I392,TRUE,FALSE))</f>
        <v/>
      </c>
      <c r="T392" s="26" t="str">
        <f>IF(ISBLANK(E392),"",IF(COUNTIF(Tätigkeit!$N$12:$N$611,J392)&gt;0,TRUE,FALSE))</f>
        <v/>
      </c>
      <c r="U392" s="72" t="str">
        <f t="shared" si="71"/>
        <v/>
      </c>
    </row>
    <row r="393" spans="1:21" x14ac:dyDescent="0.2">
      <c r="A393" s="129" t="str">
        <f t="shared" si="63"/>
        <v/>
      </c>
      <c r="B393" s="69"/>
      <c r="C393" s="69"/>
      <c r="D393" s="70"/>
      <c r="E393" s="67"/>
      <c r="F393" s="70"/>
      <c r="G393" s="68"/>
      <c r="H393" s="70"/>
      <c r="I393" s="71"/>
      <c r="J393" s="65" t="str">
        <f t="shared" si="64"/>
        <v>-</v>
      </c>
      <c r="K393" s="26" t="str">
        <f t="shared" si="65"/>
        <v/>
      </c>
      <c r="L393" s="26" t="str">
        <f t="shared" si="62"/>
        <v/>
      </c>
      <c r="M393" s="26" t="str">
        <f t="shared" si="66"/>
        <v/>
      </c>
      <c r="N393" s="26" t="str">
        <f t="shared" si="67"/>
        <v/>
      </c>
      <c r="O393" s="26" t="str">
        <f t="shared" si="68"/>
        <v/>
      </c>
      <c r="P393" s="26" t="str">
        <f t="shared" si="69"/>
        <v/>
      </c>
      <c r="Q393" s="26" t="str">
        <f t="shared" si="70"/>
        <v/>
      </c>
      <c r="R393" s="64" t="str">
        <f>IF(OR(ISBLANK(Lieferung!$B$15),N393&lt;&gt;TRUE),"",IF(AND((Lieferung!$B$15-YEAR(G393))&gt;=20,(Lieferung!$B$15-YEAR(G393))&lt;=67),TRUE,FALSE))</f>
        <v/>
      </c>
      <c r="S393" s="64" t="str">
        <f>IF(OR(Q393&lt;&gt;TRUE,R393&lt;&gt;TRUE),"",IF((Lieferung!$B$15-YEAR(G393)-19)&gt;=I393,TRUE,FALSE))</f>
        <v/>
      </c>
      <c r="T393" s="26" t="str">
        <f>IF(ISBLANK(E393),"",IF(COUNTIF(Tätigkeit!$N$12:$N$611,J393)&gt;0,TRUE,FALSE))</f>
        <v/>
      </c>
      <c r="U393" s="72" t="str">
        <f t="shared" si="71"/>
        <v/>
      </c>
    </row>
    <row r="394" spans="1:21" x14ac:dyDescent="0.2">
      <c r="A394" s="129" t="str">
        <f t="shared" si="63"/>
        <v/>
      </c>
      <c r="B394" s="69"/>
      <c r="C394" s="69"/>
      <c r="D394" s="70"/>
      <c r="E394" s="67"/>
      <c r="F394" s="70"/>
      <c r="G394" s="68"/>
      <c r="H394" s="70"/>
      <c r="I394" s="71"/>
      <c r="J394" s="65" t="str">
        <f t="shared" si="64"/>
        <v>-</v>
      </c>
      <c r="K394" s="26" t="str">
        <f t="shared" si="65"/>
        <v/>
      </c>
      <c r="L394" s="26" t="str">
        <f t="shared" si="62"/>
        <v/>
      </c>
      <c r="M394" s="26" t="str">
        <f t="shared" si="66"/>
        <v/>
      </c>
      <c r="N394" s="26" t="str">
        <f t="shared" si="67"/>
        <v/>
      </c>
      <c r="O394" s="26" t="str">
        <f t="shared" si="68"/>
        <v/>
      </c>
      <c r="P394" s="26" t="str">
        <f t="shared" si="69"/>
        <v/>
      </c>
      <c r="Q394" s="26" t="str">
        <f t="shared" si="70"/>
        <v/>
      </c>
      <c r="R394" s="64" t="str">
        <f>IF(OR(ISBLANK(Lieferung!$B$15),N394&lt;&gt;TRUE),"",IF(AND((Lieferung!$B$15-YEAR(G394))&gt;=20,(Lieferung!$B$15-YEAR(G394))&lt;=67),TRUE,FALSE))</f>
        <v/>
      </c>
      <c r="S394" s="64" t="str">
        <f>IF(OR(Q394&lt;&gt;TRUE,R394&lt;&gt;TRUE),"",IF((Lieferung!$B$15-YEAR(G394)-19)&gt;=I394,TRUE,FALSE))</f>
        <v/>
      </c>
      <c r="T394" s="26" t="str">
        <f>IF(ISBLANK(E394),"",IF(COUNTIF(Tätigkeit!$N$12:$N$611,J394)&gt;0,TRUE,FALSE))</f>
        <v/>
      </c>
      <c r="U394" s="72" t="str">
        <f t="shared" si="71"/>
        <v/>
      </c>
    </row>
    <row r="395" spans="1:21" x14ac:dyDescent="0.2">
      <c r="A395" s="129" t="str">
        <f t="shared" si="63"/>
        <v/>
      </c>
      <c r="B395" s="69"/>
      <c r="C395" s="69"/>
      <c r="D395" s="70"/>
      <c r="E395" s="67"/>
      <c r="F395" s="70"/>
      <c r="G395" s="68"/>
      <c r="H395" s="70"/>
      <c r="I395" s="71"/>
      <c r="J395" s="65" t="str">
        <f t="shared" si="64"/>
        <v>-</v>
      </c>
      <c r="K395" s="26" t="str">
        <f t="shared" si="65"/>
        <v/>
      </c>
      <c r="L395" s="26" t="str">
        <f t="shared" si="62"/>
        <v/>
      </c>
      <c r="M395" s="26" t="str">
        <f t="shared" si="66"/>
        <v/>
      </c>
      <c r="N395" s="26" t="str">
        <f t="shared" si="67"/>
        <v/>
      </c>
      <c r="O395" s="26" t="str">
        <f t="shared" si="68"/>
        <v/>
      </c>
      <c r="P395" s="26" t="str">
        <f t="shared" si="69"/>
        <v/>
      </c>
      <c r="Q395" s="26" t="str">
        <f t="shared" si="70"/>
        <v/>
      </c>
      <c r="R395" s="64" t="str">
        <f>IF(OR(ISBLANK(Lieferung!$B$15),N395&lt;&gt;TRUE),"",IF(AND((Lieferung!$B$15-YEAR(G395))&gt;=20,(Lieferung!$B$15-YEAR(G395))&lt;=67),TRUE,FALSE))</f>
        <v/>
      </c>
      <c r="S395" s="64" t="str">
        <f>IF(OR(Q395&lt;&gt;TRUE,R395&lt;&gt;TRUE),"",IF((Lieferung!$B$15-YEAR(G395)-19)&gt;=I395,TRUE,FALSE))</f>
        <v/>
      </c>
      <c r="T395" s="26" t="str">
        <f>IF(ISBLANK(E395),"",IF(COUNTIF(Tätigkeit!$N$12:$N$611,J395)&gt;0,TRUE,FALSE))</f>
        <v/>
      </c>
      <c r="U395" s="72" t="str">
        <f t="shared" si="71"/>
        <v/>
      </c>
    </row>
    <row r="396" spans="1:21" x14ac:dyDescent="0.2">
      <c r="A396" s="129" t="str">
        <f t="shared" si="63"/>
        <v/>
      </c>
      <c r="B396" s="69"/>
      <c r="C396" s="69"/>
      <c r="D396" s="70"/>
      <c r="E396" s="67"/>
      <c r="F396" s="70"/>
      <c r="G396" s="68"/>
      <c r="H396" s="70"/>
      <c r="I396" s="71"/>
      <c r="J396" s="65" t="str">
        <f t="shared" si="64"/>
        <v>-</v>
      </c>
      <c r="K396" s="26" t="str">
        <f t="shared" si="65"/>
        <v/>
      </c>
      <c r="L396" s="26" t="str">
        <f t="shared" si="62"/>
        <v/>
      </c>
      <c r="M396" s="26" t="str">
        <f t="shared" si="66"/>
        <v/>
      </c>
      <c r="N396" s="26" t="str">
        <f t="shared" si="67"/>
        <v/>
      </c>
      <c r="O396" s="26" t="str">
        <f t="shared" si="68"/>
        <v/>
      </c>
      <c r="P396" s="26" t="str">
        <f t="shared" si="69"/>
        <v/>
      </c>
      <c r="Q396" s="26" t="str">
        <f t="shared" si="70"/>
        <v/>
      </c>
      <c r="R396" s="64" t="str">
        <f>IF(OR(ISBLANK(Lieferung!$B$15),N396&lt;&gt;TRUE),"",IF(AND((Lieferung!$B$15-YEAR(G396))&gt;=20,(Lieferung!$B$15-YEAR(G396))&lt;=67),TRUE,FALSE))</f>
        <v/>
      </c>
      <c r="S396" s="64" t="str">
        <f>IF(OR(Q396&lt;&gt;TRUE,R396&lt;&gt;TRUE),"",IF((Lieferung!$B$15-YEAR(G396)-19)&gt;=I396,TRUE,FALSE))</f>
        <v/>
      </c>
      <c r="T396" s="26" t="str">
        <f>IF(ISBLANK(E396),"",IF(COUNTIF(Tätigkeit!$N$12:$N$611,J396)&gt;0,TRUE,FALSE))</f>
        <v/>
      </c>
      <c r="U396" s="72" t="str">
        <f t="shared" si="71"/>
        <v/>
      </c>
    </row>
    <row r="397" spans="1:21" x14ac:dyDescent="0.2">
      <c r="A397" s="129" t="str">
        <f t="shared" si="63"/>
        <v/>
      </c>
      <c r="B397" s="69"/>
      <c r="C397" s="69"/>
      <c r="D397" s="70"/>
      <c r="E397" s="67"/>
      <c r="F397" s="70"/>
      <c r="G397" s="68"/>
      <c r="H397" s="70"/>
      <c r="I397" s="71"/>
      <c r="J397" s="65" t="str">
        <f t="shared" si="64"/>
        <v>-</v>
      </c>
      <c r="K397" s="26" t="str">
        <f t="shared" si="65"/>
        <v/>
      </c>
      <c r="L397" s="26" t="str">
        <f t="shared" ref="L397:L411" si="72">IF(OR(ISBLANK(E397)),"",NOT(COUNTIF($E$12:$E$411,$E397)&gt;1))</f>
        <v/>
      </c>
      <c r="M397" s="26" t="str">
        <f t="shared" si="66"/>
        <v/>
      </c>
      <c r="N397" s="26" t="str">
        <f t="shared" si="67"/>
        <v/>
      </c>
      <c r="O397" s="26" t="str">
        <f t="shared" si="68"/>
        <v/>
      </c>
      <c r="P397" s="26" t="str">
        <f t="shared" si="69"/>
        <v/>
      </c>
      <c r="Q397" s="26" t="str">
        <f t="shared" si="70"/>
        <v/>
      </c>
      <c r="R397" s="64" t="str">
        <f>IF(OR(ISBLANK(Lieferung!$B$15),N397&lt;&gt;TRUE),"",IF(AND((Lieferung!$B$15-YEAR(G397))&gt;=20,(Lieferung!$B$15-YEAR(G397))&lt;=67),TRUE,FALSE))</f>
        <v/>
      </c>
      <c r="S397" s="64" t="str">
        <f>IF(OR(Q397&lt;&gt;TRUE,R397&lt;&gt;TRUE),"",IF((Lieferung!$B$15-YEAR(G397)-19)&gt;=I397,TRUE,FALSE))</f>
        <v/>
      </c>
      <c r="T397" s="26" t="str">
        <f>IF(ISBLANK(E397),"",IF(COUNTIF(Tätigkeit!$N$12:$N$611,J397)&gt;0,TRUE,FALSE))</f>
        <v/>
      </c>
      <c r="U397" s="72" t="str">
        <f t="shared" si="71"/>
        <v/>
      </c>
    </row>
    <row r="398" spans="1:21" x14ac:dyDescent="0.2">
      <c r="A398" s="129" t="str">
        <f t="shared" si="63"/>
        <v/>
      </c>
      <c r="B398" s="69"/>
      <c r="C398" s="69"/>
      <c r="D398" s="70"/>
      <c r="E398" s="67"/>
      <c r="F398" s="70"/>
      <c r="G398" s="68"/>
      <c r="H398" s="70"/>
      <c r="I398" s="71"/>
      <c r="J398" s="65" t="str">
        <f t="shared" si="64"/>
        <v>-</v>
      </c>
      <c r="K398" s="26" t="str">
        <f t="shared" si="65"/>
        <v/>
      </c>
      <c r="L398" s="26" t="str">
        <f t="shared" si="72"/>
        <v/>
      </c>
      <c r="M398" s="26" t="str">
        <f t="shared" si="66"/>
        <v/>
      </c>
      <c r="N398" s="26" t="str">
        <f t="shared" si="67"/>
        <v/>
      </c>
      <c r="O398" s="26" t="str">
        <f t="shared" si="68"/>
        <v/>
      </c>
      <c r="P398" s="26" t="str">
        <f t="shared" si="69"/>
        <v/>
      </c>
      <c r="Q398" s="26" t="str">
        <f t="shared" si="70"/>
        <v/>
      </c>
      <c r="R398" s="64" t="str">
        <f>IF(OR(ISBLANK(Lieferung!$B$15),N398&lt;&gt;TRUE),"",IF(AND((Lieferung!$B$15-YEAR(G398))&gt;=20,(Lieferung!$B$15-YEAR(G398))&lt;=67),TRUE,FALSE))</f>
        <v/>
      </c>
      <c r="S398" s="64" t="str">
        <f>IF(OR(Q398&lt;&gt;TRUE,R398&lt;&gt;TRUE),"",IF((Lieferung!$B$15-YEAR(G398)-19)&gt;=I398,TRUE,FALSE))</f>
        <v/>
      </c>
      <c r="T398" s="26" t="str">
        <f>IF(ISBLANK(E398),"",IF(COUNTIF(Tätigkeit!$N$12:$N$611,J398)&gt;0,TRUE,FALSE))</f>
        <v/>
      </c>
      <c r="U398" s="72" t="str">
        <f t="shared" si="71"/>
        <v/>
      </c>
    </row>
    <row r="399" spans="1:21" x14ac:dyDescent="0.2">
      <c r="A399" s="129" t="str">
        <f t="shared" si="63"/>
        <v/>
      </c>
      <c r="B399" s="69"/>
      <c r="C399" s="69"/>
      <c r="D399" s="70"/>
      <c r="E399" s="67"/>
      <c r="F399" s="70"/>
      <c r="G399" s="68"/>
      <c r="H399" s="70"/>
      <c r="I399" s="71"/>
      <c r="J399" s="65" t="str">
        <f t="shared" si="64"/>
        <v>-</v>
      </c>
      <c r="K399" s="26" t="str">
        <f t="shared" si="65"/>
        <v/>
      </c>
      <c r="L399" s="26" t="str">
        <f t="shared" si="72"/>
        <v/>
      </c>
      <c r="M399" s="26" t="str">
        <f t="shared" si="66"/>
        <v/>
      </c>
      <c r="N399" s="26" t="str">
        <f t="shared" si="67"/>
        <v/>
      </c>
      <c r="O399" s="26" t="str">
        <f t="shared" si="68"/>
        <v/>
      </c>
      <c r="P399" s="26" t="str">
        <f t="shared" si="69"/>
        <v/>
      </c>
      <c r="Q399" s="26" t="str">
        <f t="shared" si="70"/>
        <v/>
      </c>
      <c r="R399" s="64" t="str">
        <f>IF(OR(ISBLANK(Lieferung!$B$15),N399&lt;&gt;TRUE),"",IF(AND((Lieferung!$B$15-YEAR(G399))&gt;=20,(Lieferung!$B$15-YEAR(G399))&lt;=67),TRUE,FALSE))</f>
        <v/>
      </c>
      <c r="S399" s="64" t="str">
        <f>IF(OR(Q399&lt;&gt;TRUE,R399&lt;&gt;TRUE),"",IF((Lieferung!$B$15-YEAR(G399)-19)&gt;=I399,TRUE,FALSE))</f>
        <v/>
      </c>
      <c r="T399" s="26" t="str">
        <f>IF(ISBLANK(E399),"",IF(COUNTIF(Tätigkeit!$N$12:$N$611,J399)&gt;0,TRUE,FALSE))</f>
        <v/>
      </c>
      <c r="U399" s="72" t="str">
        <f t="shared" si="71"/>
        <v/>
      </c>
    </row>
    <row r="400" spans="1:21" x14ac:dyDescent="0.2">
      <c r="A400" s="129" t="str">
        <f t="shared" si="63"/>
        <v/>
      </c>
      <c r="B400" s="69"/>
      <c r="C400" s="69"/>
      <c r="D400" s="70"/>
      <c r="E400" s="67"/>
      <c r="F400" s="70"/>
      <c r="G400" s="68"/>
      <c r="H400" s="70"/>
      <c r="I400" s="71"/>
      <c r="J400" s="65" t="str">
        <f t="shared" si="64"/>
        <v>-</v>
      </c>
      <c r="K400" s="26" t="str">
        <f t="shared" si="65"/>
        <v/>
      </c>
      <c r="L400" s="26" t="str">
        <f t="shared" si="72"/>
        <v/>
      </c>
      <c r="M400" s="26" t="str">
        <f t="shared" si="66"/>
        <v/>
      </c>
      <c r="N400" s="26" t="str">
        <f t="shared" si="67"/>
        <v/>
      </c>
      <c r="O400" s="26" t="str">
        <f t="shared" si="68"/>
        <v/>
      </c>
      <c r="P400" s="26" t="str">
        <f t="shared" si="69"/>
        <v/>
      </c>
      <c r="Q400" s="26" t="str">
        <f t="shared" si="70"/>
        <v/>
      </c>
      <c r="R400" s="64" t="str">
        <f>IF(OR(ISBLANK(Lieferung!$B$15),N400&lt;&gt;TRUE),"",IF(AND((Lieferung!$B$15-YEAR(G400))&gt;=20,(Lieferung!$B$15-YEAR(G400))&lt;=67),TRUE,FALSE))</f>
        <v/>
      </c>
      <c r="S400" s="64" t="str">
        <f>IF(OR(Q400&lt;&gt;TRUE,R400&lt;&gt;TRUE),"",IF((Lieferung!$B$15-YEAR(G400)-19)&gt;=I400,TRUE,FALSE))</f>
        <v/>
      </c>
      <c r="T400" s="26" t="str">
        <f>IF(ISBLANK(E400),"",IF(COUNTIF(Tätigkeit!$N$12:$N$611,J400)&gt;0,TRUE,FALSE))</f>
        <v/>
      </c>
      <c r="U400" s="72" t="str">
        <f t="shared" si="71"/>
        <v/>
      </c>
    </row>
    <row r="401" spans="1:21" x14ac:dyDescent="0.2">
      <c r="A401" s="129" t="str">
        <f t="shared" si="63"/>
        <v/>
      </c>
      <c r="B401" s="69"/>
      <c r="C401" s="69"/>
      <c r="D401" s="70"/>
      <c r="E401" s="67"/>
      <c r="F401" s="70"/>
      <c r="G401" s="68"/>
      <c r="H401" s="70"/>
      <c r="I401" s="71"/>
      <c r="J401" s="65" t="str">
        <f t="shared" si="64"/>
        <v>-</v>
      </c>
      <c r="K401" s="26" t="str">
        <f t="shared" si="65"/>
        <v/>
      </c>
      <c r="L401" s="26" t="str">
        <f t="shared" si="72"/>
        <v/>
      </c>
      <c r="M401" s="26" t="str">
        <f t="shared" si="66"/>
        <v/>
      </c>
      <c r="N401" s="26" t="str">
        <f t="shared" si="67"/>
        <v/>
      </c>
      <c r="O401" s="26" t="str">
        <f t="shared" si="68"/>
        <v/>
      </c>
      <c r="P401" s="26" t="str">
        <f t="shared" si="69"/>
        <v/>
      </c>
      <c r="Q401" s="26" t="str">
        <f t="shared" si="70"/>
        <v/>
      </c>
      <c r="R401" s="64" t="str">
        <f>IF(OR(ISBLANK(Lieferung!$B$15),N401&lt;&gt;TRUE),"",IF(AND((Lieferung!$B$15-YEAR(G401))&gt;=20,(Lieferung!$B$15-YEAR(G401))&lt;=67),TRUE,FALSE))</f>
        <v/>
      </c>
      <c r="S401" s="64" t="str">
        <f>IF(OR(Q401&lt;&gt;TRUE,R401&lt;&gt;TRUE),"",IF((Lieferung!$B$15-YEAR(G401)-19)&gt;=I401,TRUE,FALSE))</f>
        <v/>
      </c>
      <c r="T401" s="26" t="str">
        <f>IF(ISBLANK(E401),"",IF(COUNTIF(Tätigkeit!$N$12:$N$611,J401)&gt;0,TRUE,FALSE))</f>
        <v/>
      </c>
      <c r="U401" s="72" t="str">
        <f t="shared" si="71"/>
        <v/>
      </c>
    </row>
    <row r="402" spans="1:21" x14ac:dyDescent="0.2">
      <c r="A402" s="129" t="str">
        <f t="shared" si="63"/>
        <v/>
      </c>
      <c r="B402" s="69"/>
      <c r="C402" s="69"/>
      <c r="D402" s="70"/>
      <c r="E402" s="67"/>
      <c r="F402" s="70"/>
      <c r="G402" s="68"/>
      <c r="H402" s="70"/>
      <c r="I402" s="71"/>
      <c r="J402" s="65" t="str">
        <f t="shared" si="64"/>
        <v>-</v>
      </c>
      <c r="K402" s="26" t="str">
        <f t="shared" si="65"/>
        <v/>
      </c>
      <c r="L402" s="26" t="str">
        <f t="shared" si="72"/>
        <v/>
      </c>
      <c r="M402" s="26" t="str">
        <f t="shared" si="66"/>
        <v/>
      </c>
      <c r="N402" s="26" t="str">
        <f t="shared" si="67"/>
        <v/>
      </c>
      <c r="O402" s="26" t="str">
        <f t="shared" si="68"/>
        <v/>
      </c>
      <c r="P402" s="26" t="str">
        <f t="shared" si="69"/>
        <v/>
      </c>
      <c r="Q402" s="26" t="str">
        <f t="shared" si="70"/>
        <v/>
      </c>
      <c r="R402" s="64" t="str">
        <f>IF(OR(ISBLANK(Lieferung!$B$15),N402&lt;&gt;TRUE),"",IF(AND((Lieferung!$B$15-YEAR(G402))&gt;=20,(Lieferung!$B$15-YEAR(G402))&lt;=67),TRUE,FALSE))</f>
        <v/>
      </c>
      <c r="S402" s="64" t="str">
        <f>IF(OR(Q402&lt;&gt;TRUE,R402&lt;&gt;TRUE),"",IF((Lieferung!$B$15-YEAR(G402)-19)&gt;=I402,TRUE,FALSE))</f>
        <v/>
      </c>
      <c r="T402" s="26" t="str">
        <f>IF(ISBLANK(E402),"",IF(COUNTIF(Tätigkeit!$N$12:$N$611,J402)&gt;0,TRUE,FALSE))</f>
        <v/>
      </c>
      <c r="U402" s="72" t="str">
        <f t="shared" si="71"/>
        <v/>
      </c>
    </row>
    <row r="403" spans="1:21" x14ac:dyDescent="0.2">
      <c r="A403" s="129" t="str">
        <f t="shared" si="63"/>
        <v/>
      </c>
      <c r="B403" s="69"/>
      <c r="C403" s="69"/>
      <c r="D403" s="70"/>
      <c r="E403" s="67"/>
      <c r="F403" s="70"/>
      <c r="G403" s="68"/>
      <c r="H403" s="70"/>
      <c r="I403" s="71"/>
      <c r="J403" s="65" t="str">
        <f t="shared" si="64"/>
        <v>-</v>
      </c>
      <c r="K403" s="26" t="str">
        <f t="shared" si="65"/>
        <v/>
      </c>
      <c r="L403" s="26" t="str">
        <f t="shared" si="72"/>
        <v/>
      </c>
      <c r="M403" s="26" t="str">
        <f t="shared" si="66"/>
        <v/>
      </c>
      <c r="N403" s="26" t="str">
        <f t="shared" si="67"/>
        <v/>
      </c>
      <c r="O403" s="26" t="str">
        <f t="shared" si="68"/>
        <v/>
      </c>
      <c r="P403" s="26" t="str">
        <f t="shared" si="69"/>
        <v/>
      </c>
      <c r="Q403" s="26" t="str">
        <f t="shared" si="70"/>
        <v/>
      </c>
      <c r="R403" s="64" t="str">
        <f>IF(OR(ISBLANK(Lieferung!$B$15),N403&lt;&gt;TRUE),"",IF(AND((Lieferung!$B$15-YEAR(G403))&gt;=20,(Lieferung!$B$15-YEAR(G403))&lt;=67),TRUE,FALSE))</f>
        <v/>
      </c>
      <c r="S403" s="64" t="str">
        <f>IF(OR(Q403&lt;&gt;TRUE,R403&lt;&gt;TRUE),"",IF((Lieferung!$B$15-YEAR(G403)-19)&gt;=I403,TRUE,FALSE))</f>
        <v/>
      </c>
      <c r="T403" s="26" t="str">
        <f>IF(ISBLANK(E403),"",IF(COUNTIF(Tätigkeit!$N$12:$N$611,J403)&gt;0,TRUE,FALSE))</f>
        <v/>
      </c>
      <c r="U403" s="72" t="str">
        <f t="shared" si="71"/>
        <v/>
      </c>
    </row>
    <row r="404" spans="1:21" x14ac:dyDescent="0.2">
      <c r="A404" s="129" t="str">
        <f t="shared" si="63"/>
        <v/>
      </c>
      <c r="B404" s="69"/>
      <c r="C404" s="69"/>
      <c r="D404" s="70"/>
      <c r="E404" s="67"/>
      <c r="F404" s="70"/>
      <c r="G404" s="68"/>
      <c r="H404" s="70"/>
      <c r="I404" s="71"/>
      <c r="J404" s="65" t="str">
        <f t="shared" si="64"/>
        <v>-</v>
      </c>
      <c r="K404" s="26" t="str">
        <f t="shared" si="65"/>
        <v/>
      </c>
      <c r="L404" s="26" t="str">
        <f t="shared" si="72"/>
        <v/>
      </c>
      <c r="M404" s="26" t="str">
        <f t="shared" si="66"/>
        <v/>
      </c>
      <c r="N404" s="26" t="str">
        <f t="shared" si="67"/>
        <v/>
      </c>
      <c r="O404" s="26" t="str">
        <f t="shared" si="68"/>
        <v/>
      </c>
      <c r="P404" s="26" t="str">
        <f t="shared" si="69"/>
        <v/>
      </c>
      <c r="Q404" s="26" t="str">
        <f t="shared" si="70"/>
        <v/>
      </c>
      <c r="R404" s="64" t="str">
        <f>IF(OR(ISBLANK(Lieferung!$B$15),N404&lt;&gt;TRUE),"",IF(AND((Lieferung!$B$15-YEAR(G404))&gt;=20,(Lieferung!$B$15-YEAR(G404))&lt;=67),TRUE,FALSE))</f>
        <v/>
      </c>
      <c r="S404" s="64" t="str">
        <f>IF(OR(Q404&lt;&gt;TRUE,R404&lt;&gt;TRUE),"",IF((Lieferung!$B$15-YEAR(G404)-19)&gt;=I404,TRUE,FALSE))</f>
        <v/>
      </c>
      <c r="T404" s="26" t="str">
        <f>IF(ISBLANK(E404),"",IF(COUNTIF(Tätigkeit!$N$12:$N$611,J404)&gt;0,TRUE,FALSE))</f>
        <v/>
      </c>
      <c r="U404" s="72" t="str">
        <f t="shared" si="71"/>
        <v/>
      </c>
    </row>
    <row r="405" spans="1:21" x14ac:dyDescent="0.2">
      <c r="A405" s="129" t="str">
        <f t="shared" si="63"/>
        <v/>
      </c>
      <c r="B405" s="69"/>
      <c r="C405" s="69"/>
      <c r="D405" s="70"/>
      <c r="E405" s="67"/>
      <c r="F405" s="70"/>
      <c r="G405" s="68"/>
      <c r="H405" s="70"/>
      <c r="I405" s="71"/>
      <c r="J405" s="65" t="str">
        <f t="shared" si="64"/>
        <v>-</v>
      </c>
      <c r="K405" s="26" t="str">
        <f t="shared" si="65"/>
        <v/>
      </c>
      <c r="L405" s="26" t="str">
        <f t="shared" si="72"/>
        <v/>
      </c>
      <c r="M405" s="26" t="str">
        <f t="shared" si="66"/>
        <v/>
      </c>
      <c r="N405" s="26" t="str">
        <f t="shared" si="67"/>
        <v/>
      </c>
      <c r="O405" s="26" t="str">
        <f t="shared" si="68"/>
        <v/>
      </c>
      <c r="P405" s="26" t="str">
        <f t="shared" si="69"/>
        <v/>
      </c>
      <c r="Q405" s="26" t="str">
        <f t="shared" si="70"/>
        <v/>
      </c>
      <c r="R405" s="64" t="str">
        <f>IF(OR(ISBLANK(Lieferung!$B$15),N405&lt;&gt;TRUE),"",IF(AND((Lieferung!$B$15-YEAR(G405))&gt;=20,(Lieferung!$B$15-YEAR(G405))&lt;=67),TRUE,FALSE))</f>
        <v/>
      </c>
      <c r="S405" s="64" t="str">
        <f>IF(OR(Q405&lt;&gt;TRUE,R405&lt;&gt;TRUE),"",IF((Lieferung!$B$15-YEAR(G405)-19)&gt;=I405,TRUE,FALSE))</f>
        <v/>
      </c>
      <c r="T405" s="26" t="str">
        <f>IF(ISBLANK(E405),"",IF(COUNTIF(Tätigkeit!$N$12:$N$611,J405)&gt;0,TRUE,FALSE))</f>
        <v/>
      </c>
      <c r="U405" s="72" t="str">
        <f t="shared" si="71"/>
        <v/>
      </c>
    </row>
    <row r="406" spans="1:21" x14ac:dyDescent="0.2">
      <c r="A406" s="129" t="str">
        <f t="shared" si="63"/>
        <v/>
      </c>
      <c r="B406" s="69"/>
      <c r="C406" s="69"/>
      <c r="D406" s="70"/>
      <c r="E406" s="67"/>
      <c r="F406" s="70"/>
      <c r="G406" s="68"/>
      <c r="H406" s="70"/>
      <c r="I406" s="71"/>
      <c r="J406" s="65" t="str">
        <f t="shared" si="64"/>
        <v>-</v>
      </c>
      <c r="K406" s="26" t="str">
        <f t="shared" si="65"/>
        <v/>
      </c>
      <c r="L406" s="26" t="str">
        <f t="shared" si="72"/>
        <v/>
      </c>
      <c r="M406" s="26" t="str">
        <f t="shared" si="66"/>
        <v/>
      </c>
      <c r="N406" s="26" t="str">
        <f t="shared" si="67"/>
        <v/>
      </c>
      <c r="O406" s="26" t="str">
        <f t="shared" si="68"/>
        <v/>
      </c>
      <c r="P406" s="26" t="str">
        <f t="shared" si="69"/>
        <v/>
      </c>
      <c r="Q406" s="26" t="str">
        <f t="shared" si="70"/>
        <v/>
      </c>
      <c r="R406" s="64" t="str">
        <f>IF(OR(ISBLANK(Lieferung!$B$15),N406&lt;&gt;TRUE),"",IF(AND((Lieferung!$B$15-YEAR(G406))&gt;=20,(Lieferung!$B$15-YEAR(G406))&lt;=67),TRUE,FALSE))</f>
        <v/>
      </c>
      <c r="S406" s="64" t="str">
        <f>IF(OR(Q406&lt;&gt;TRUE,R406&lt;&gt;TRUE),"",IF((Lieferung!$B$15-YEAR(G406)-19)&gt;=I406,TRUE,FALSE))</f>
        <v/>
      </c>
      <c r="T406" s="26" t="str">
        <f>IF(ISBLANK(E406),"",IF(COUNTIF(Tätigkeit!$N$12:$N$611,J406)&gt;0,TRUE,FALSE))</f>
        <v/>
      </c>
      <c r="U406" s="72" t="str">
        <f t="shared" si="71"/>
        <v/>
      </c>
    </row>
    <row r="407" spans="1:21" x14ac:dyDescent="0.2">
      <c r="A407" s="129" t="str">
        <f t="shared" si="63"/>
        <v/>
      </c>
      <c r="B407" s="69"/>
      <c r="C407" s="69"/>
      <c r="D407" s="70"/>
      <c r="E407" s="67"/>
      <c r="F407" s="70"/>
      <c r="G407" s="68"/>
      <c r="H407" s="70"/>
      <c r="I407" s="71"/>
      <c r="J407" s="65" t="str">
        <f t="shared" si="64"/>
        <v>-</v>
      </c>
      <c r="K407" s="26" t="str">
        <f t="shared" si="65"/>
        <v/>
      </c>
      <c r="L407" s="26" t="str">
        <f t="shared" si="72"/>
        <v/>
      </c>
      <c r="M407" s="26" t="str">
        <f t="shared" si="66"/>
        <v/>
      </c>
      <c r="N407" s="26" t="str">
        <f t="shared" si="67"/>
        <v/>
      </c>
      <c r="O407" s="26" t="str">
        <f t="shared" si="68"/>
        <v/>
      </c>
      <c r="P407" s="26" t="str">
        <f t="shared" si="69"/>
        <v/>
      </c>
      <c r="Q407" s="26" t="str">
        <f t="shared" si="70"/>
        <v/>
      </c>
      <c r="R407" s="64" t="str">
        <f>IF(OR(ISBLANK(Lieferung!$B$15),N407&lt;&gt;TRUE),"",IF(AND((Lieferung!$B$15-YEAR(G407))&gt;=20,(Lieferung!$B$15-YEAR(G407))&lt;=67),TRUE,FALSE))</f>
        <v/>
      </c>
      <c r="S407" s="64" t="str">
        <f>IF(OR(Q407&lt;&gt;TRUE,R407&lt;&gt;TRUE),"",IF((Lieferung!$B$15-YEAR(G407)-19)&gt;=I407,TRUE,FALSE))</f>
        <v/>
      </c>
      <c r="T407" s="26" t="str">
        <f>IF(ISBLANK(E407),"",IF(COUNTIF(Tätigkeit!$N$12:$N$611,J407)&gt;0,TRUE,FALSE))</f>
        <v/>
      </c>
      <c r="U407" s="72" t="str">
        <f t="shared" si="71"/>
        <v/>
      </c>
    </row>
    <row r="408" spans="1:21" x14ac:dyDescent="0.2">
      <c r="A408" s="129" t="str">
        <f t="shared" si="63"/>
        <v/>
      </c>
      <c r="B408" s="69"/>
      <c r="C408" s="69"/>
      <c r="D408" s="70"/>
      <c r="E408" s="67"/>
      <c r="F408" s="70"/>
      <c r="G408" s="68"/>
      <c r="H408" s="70"/>
      <c r="I408" s="71"/>
      <c r="J408" s="65" t="str">
        <f t="shared" si="64"/>
        <v>-</v>
      </c>
      <c r="K408" s="26" t="str">
        <f t="shared" si="65"/>
        <v/>
      </c>
      <c r="L408" s="26" t="str">
        <f t="shared" si="72"/>
        <v/>
      </c>
      <c r="M408" s="26" t="str">
        <f t="shared" si="66"/>
        <v/>
      </c>
      <c r="N408" s="26" t="str">
        <f t="shared" si="67"/>
        <v/>
      </c>
      <c r="O408" s="26" t="str">
        <f t="shared" si="68"/>
        <v/>
      </c>
      <c r="P408" s="26" t="str">
        <f t="shared" si="69"/>
        <v/>
      </c>
      <c r="Q408" s="26" t="str">
        <f t="shared" si="70"/>
        <v/>
      </c>
      <c r="R408" s="64" t="str">
        <f>IF(OR(ISBLANK(Lieferung!$B$15),N408&lt;&gt;TRUE),"",IF(AND((Lieferung!$B$15-YEAR(G408))&gt;=20,(Lieferung!$B$15-YEAR(G408))&lt;=67),TRUE,FALSE))</f>
        <v/>
      </c>
      <c r="S408" s="64" t="str">
        <f>IF(OR(Q408&lt;&gt;TRUE,R408&lt;&gt;TRUE),"",IF((Lieferung!$B$15-YEAR(G408)-19)&gt;=I408,TRUE,FALSE))</f>
        <v/>
      </c>
      <c r="T408" s="26" t="str">
        <f>IF(ISBLANK(E408),"",IF(COUNTIF(Tätigkeit!$N$12:$N$611,J408)&gt;0,TRUE,FALSE))</f>
        <v/>
      </c>
      <c r="U408" s="72" t="str">
        <f t="shared" si="71"/>
        <v/>
      </c>
    </row>
    <row r="409" spans="1:21" x14ac:dyDescent="0.2">
      <c r="A409" s="129" t="str">
        <f t="shared" si="63"/>
        <v/>
      </c>
      <c r="B409" s="69"/>
      <c r="C409" s="69"/>
      <c r="D409" s="70"/>
      <c r="E409" s="67"/>
      <c r="F409" s="70"/>
      <c r="G409" s="68"/>
      <c r="H409" s="70"/>
      <c r="I409" s="71"/>
      <c r="J409" s="65" t="str">
        <f t="shared" si="64"/>
        <v>-</v>
      </c>
      <c r="K409" s="26" t="str">
        <f t="shared" si="65"/>
        <v/>
      </c>
      <c r="L409" s="26" t="str">
        <f t="shared" si="72"/>
        <v/>
      </c>
      <c r="M409" s="26" t="str">
        <f t="shared" si="66"/>
        <v/>
      </c>
      <c r="N409" s="26" t="str">
        <f t="shared" si="67"/>
        <v/>
      </c>
      <c r="O409" s="26" t="str">
        <f t="shared" si="68"/>
        <v/>
      </c>
      <c r="P409" s="26" t="str">
        <f t="shared" si="69"/>
        <v/>
      </c>
      <c r="Q409" s="26" t="str">
        <f t="shared" si="70"/>
        <v/>
      </c>
      <c r="R409" s="64" t="str">
        <f>IF(OR(ISBLANK(Lieferung!$B$15),N409&lt;&gt;TRUE),"",IF(AND((Lieferung!$B$15-YEAR(G409))&gt;=20,(Lieferung!$B$15-YEAR(G409))&lt;=67),TRUE,FALSE))</f>
        <v/>
      </c>
      <c r="S409" s="64" t="str">
        <f>IF(OR(Q409&lt;&gt;TRUE,R409&lt;&gt;TRUE),"",IF((Lieferung!$B$15-YEAR(G409)-19)&gt;=I409,TRUE,FALSE))</f>
        <v/>
      </c>
      <c r="T409" s="26" t="str">
        <f>IF(ISBLANK(E409),"",IF(COUNTIF(Tätigkeit!$N$12:$N$611,J409)&gt;0,TRUE,FALSE))</f>
        <v/>
      </c>
      <c r="U409" s="72" t="str">
        <f t="shared" si="71"/>
        <v/>
      </c>
    </row>
    <row r="410" spans="1:21" x14ac:dyDescent="0.2">
      <c r="A410" s="129" t="str">
        <f t="shared" si="63"/>
        <v/>
      </c>
      <c r="B410" s="69"/>
      <c r="C410" s="69"/>
      <c r="D410" s="70"/>
      <c r="E410" s="67"/>
      <c r="F410" s="70"/>
      <c r="G410" s="68"/>
      <c r="H410" s="70"/>
      <c r="I410" s="71"/>
      <c r="J410" s="65" t="str">
        <f t="shared" si="64"/>
        <v>-</v>
      </c>
      <c r="K410" s="26" t="str">
        <f t="shared" si="65"/>
        <v/>
      </c>
      <c r="L410" s="26" t="str">
        <f t="shared" si="72"/>
        <v/>
      </c>
      <c r="M410" s="26" t="str">
        <f t="shared" si="66"/>
        <v/>
      </c>
      <c r="N410" s="26" t="str">
        <f t="shared" si="67"/>
        <v/>
      </c>
      <c r="O410" s="26" t="str">
        <f t="shared" si="68"/>
        <v/>
      </c>
      <c r="P410" s="26" t="str">
        <f t="shared" si="69"/>
        <v/>
      </c>
      <c r="Q410" s="26" t="str">
        <f t="shared" si="70"/>
        <v/>
      </c>
      <c r="R410" s="64" t="str">
        <f>IF(OR(ISBLANK(Lieferung!$B$15),N410&lt;&gt;TRUE),"",IF(AND((Lieferung!$B$15-YEAR(G410))&gt;=20,(Lieferung!$B$15-YEAR(G410))&lt;=67),TRUE,FALSE))</f>
        <v/>
      </c>
      <c r="S410" s="64" t="str">
        <f>IF(OR(Q410&lt;&gt;TRUE,R410&lt;&gt;TRUE),"",IF((Lieferung!$B$15-YEAR(G410)-19)&gt;=I410,TRUE,FALSE))</f>
        <v/>
      </c>
      <c r="T410" s="26" t="str">
        <f>IF(ISBLANK(E410),"",IF(COUNTIF(Tätigkeit!$N$12:$N$611,J410)&gt;0,TRUE,FALSE))</f>
        <v/>
      </c>
      <c r="U410" s="72" t="str">
        <f t="shared" si="71"/>
        <v/>
      </c>
    </row>
    <row r="411" spans="1:21" x14ac:dyDescent="0.2">
      <c r="A411" s="129" t="str">
        <f t="shared" si="63"/>
        <v/>
      </c>
      <c r="B411" s="69"/>
      <c r="C411" s="69"/>
      <c r="D411" s="70"/>
      <c r="E411" s="67"/>
      <c r="F411" s="70"/>
      <c r="G411" s="68"/>
      <c r="H411" s="70"/>
      <c r="I411" s="71"/>
      <c r="J411" s="65" t="str">
        <f t="shared" si="64"/>
        <v>-</v>
      </c>
      <c r="K411" s="26" t="str">
        <f t="shared" si="65"/>
        <v/>
      </c>
      <c r="L411" s="26" t="str">
        <f t="shared" si="72"/>
        <v/>
      </c>
      <c r="M411" s="26" t="str">
        <f t="shared" si="66"/>
        <v/>
      </c>
      <c r="N411" s="26" t="str">
        <f t="shared" si="67"/>
        <v/>
      </c>
      <c r="O411" s="26" t="str">
        <f t="shared" si="68"/>
        <v/>
      </c>
      <c r="P411" s="26" t="str">
        <f t="shared" si="69"/>
        <v/>
      </c>
      <c r="Q411" s="26" t="str">
        <f t="shared" si="70"/>
        <v/>
      </c>
      <c r="R411" s="64" t="str">
        <f>IF(OR(ISBLANK(Lieferung!$B$15),N411&lt;&gt;TRUE),"",IF(AND((Lieferung!$B$15-YEAR(G411))&gt;=20,(Lieferung!$B$15-YEAR(G411))&lt;=67),TRUE,FALSE))</f>
        <v/>
      </c>
      <c r="S411" s="64" t="str">
        <f>IF(OR(Q411&lt;&gt;TRUE,R411&lt;&gt;TRUE),"",IF((Lieferung!$B$15-YEAR(G411)-19)&gt;=I411,TRUE,FALSE))</f>
        <v/>
      </c>
      <c r="T411" s="26" t="str">
        <f>IF(ISBLANK(E411),"",IF(COUNTIF(Tätigkeit!$N$12:$N$611,J411)&gt;0,TRUE,FALSE))</f>
        <v/>
      </c>
      <c r="U411" s="72" t="str">
        <f t="shared" si="71"/>
        <v/>
      </c>
    </row>
  </sheetData>
  <sheetProtection sheet="1" objects="1" scenarios="1"/>
  <phoneticPr fontId="1" type="noConversion"/>
  <conditionalFormatting sqref="D11:D111">
    <cfRule type="expression" dxfId="62" priority="12" stopIfTrue="1">
      <formula>NOT(M11)</formula>
    </cfRule>
  </conditionalFormatting>
  <conditionalFormatting sqref="E12:E111">
    <cfRule type="expression" dxfId="61" priority="13" stopIfTrue="1">
      <formula>NOT(K12)</formula>
    </cfRule>
    <cfRule type="expression" dxfId="60" priority="14" stopIfTrue="1">
      <formula>NOT(L12)</formula>
    </cfRule>
  </conditionalFormatting>
  <conditionalFormatting sqref="H12:H111">
    <cfRule type="expression" dxfId="59" priority="15" stopIfTrue="1">
      <formula>NOT(P12)</formula>
    </cfRule>
  </conditionalFormatting>
  <conditionalFormatting sqref="A11">
    <cfRule type="cellIs" dxfId="58" priority="16" stopIfTrue="1" operator="equal">
      <formula>"OK"</formula>
    </cfRule>
    <cfRule type="cellIs" dxfId="57" priority="17" stopIfTrue="1" operator="equal">
      <formula>"x"</formula>
    </cfRule>
  </conditionalFormatting>
  <conditionalFormatting sqref="A13:A111">
    <cfRule type="cellIs" dxfId="56" priority="18" stopIfTrue="1" operator="equal">
      <formula>"OK"</formula>
    </cfRule>
    <cfRule type="expression" dxfId="55" priority="19" stopIfTrue="1">
      <formula>OR(A13="Unvollständig",A13="Fehler",A13="Nicht benutzt")</formula>
    </cfRule>
    <cfRule type="expression" dxfId="54" priority="20" stopIfTrue="1">
      <formula>OR(A13="Achtung")</formula>
    </cfRule>
  </conditionalFormatting>
  <conditionalFormatting sqref="G12:G111">
    <cfRule type="expression" dxfId="53" priority="21" stopIfTrue="1">
      <formula>OR(N12=FALSE,R12=FALSE,S12=FALSE)</formula>
    </cfRule>
  </conditionalFormatting>
  <conditionalFormatting sqref="I12:I111">
    <cfRule type="expression" dxfId="52" priority="22" stopIfTrue="1">
      <formula>OR(Q12=FALSE,S12=FALSE)</formula>
    </cfRule>
  </conditionalFormatting>
  <conditionalFormatting sqref="A12">
    <cfRule type="cellIs" dxfId="51" priority="23" stopIfTrue="1" operator="equal">
      <formula>"OK"</formula>
    </cfRule>
    <cfRule type="expression" dxfId="50" priority="24" stopIfTrue="1">
      <formula>OR(A12="Unvollständig",A12="Fehler",A12="Nicht verwendet")</formula>
    </cfRule>
    <cfRule type="expression" dxfId="49" priority="25" stopIfTrue="1">
      <formula>OR(A12="Achtung")</formula>
    </cfRule>
  </conditionalFormatting>
  <conditionalFormatting sqref="F12:F111">
    <cfRule type="expression" dxfId="48" priority="11" stopIfTrue="1">
      <formula>NOT(O12)</formula>
    </cfRule>
  </conditionalFormatting>
  <conditionalFormatting sqref="D112:D411">
    <cfRule type="expression" dxfId="47" priority="10" stopIfTrue="1">
      <formula>NOT(M112)</formula>
    </cfRule>
  </conditionalFormatting>
  <conditionalFormatting sqref="E112:E411">
    <cfRule type="expression" dxfId="46" priority="8" stopIfTrue="1">
      <formula>NOT(K112)</formula>
    </cfRule>
    <cfRule type="expression" dxfId="45" priority="9" stopIfTrue="1">
      <formula>NOT(L112)</formula>
    </cfRule>
  </conditionalFormatting>
  <conditionalFormatting sqref="H112:H411">
    <cfRule type="expression" dxfId="44" priority="7" stopIfTrue="1">
      <formula>NOT(P112)</formula>
    </cfRule>
  </conditionalFormatting>
  <conditionalFormatting sqref="A112:A411">
    <cfRule type="cellIs" dxfId="43" priority="4" stopIfTrue="1" operator="equal">
      <formula>"OK"</formula>
    </cfRule>
    <cfRule type="expression" dxfId="42" priority="5" stopIfTrue="1">
      <formula>OR(A112="Unvollständig",A112="Fehler",A112="Nicht benutzt")</formula>
    </cfRule>
    <cfRule type="expression" dxfId="41" priority="6" stopIfTrue="1">
      <formula>OR(A112="Achtung")</formula>
    </cfRule>
  </conditionalFormatting>
  <conditionalFormatting sqref="G112:G411">
    <cfRule type="expression" dxfId="40" priority="3" stopIfTrue="1">
      <formula>OR(N112=FALSE,R112=FALSE,S112=FALSE)</formula>
    </cfRule>
  </conditionalFormatting>
  <conditionalFormatting sqref="I112:I411">
    <cfRule type="expression" dxfId="39" priority="2" stopIfTrue="1">
      <formula>OR(Q112=FALSE,S112=FALSE)</formula>
    </cfRule>
  </conditionalFormatting>
  <conditionalFormatting sqref="F112:F411">
    <cfRule type="expression" dxfId="38" priority="1" stopIfTrue="1">
      <formula>NOT(O112)</formula>
    </cfRule>
  </conditionalFormatting>
  <dataValidations count="16">
    <dataValidation type="date" allowBlank="1" showInputMessage="1" showErrorMessage="1" error="Das Format des  Datum ist nicht korrekt" sqref="G12:G411">
      <formula1>9133</formula1>
      <formula2>73051</formula2>
    </dataValidation>
    <dataValidation type="textLength" allowBlank="1" showInputMessage="1" showErrorMessage="1" error="Format nicht korrekt" sqref="B12:C411">
      <formula1>1</formula1>
      <formula2>256</formula2>
    </dataValidation>
    <dataValidation type="list" allowBlank="1" showInputMessage="1" showErrorMessage="1" error="Ungültiger Wert: konsultieren Sie die Liste der zulässigen Werte unten im Blatt &quot;ID-Typ&quot;" sqref="D12:D411">
      <formula1>codecatidpers</formula1>
    </dataValidation>
    <dataValidation type="list" allowBlank="1" showInputMessage="1" showErrorMessage="1" error="Ungültiger Wert: konsultieren Sie die Liste der zulässigen Werte unten im Blatt &quot;Sex&quot;" sqref="F12:F411">
      <formula1>libsex</formula1>
    </dataValidation>
    <dataValidation type="list" allowBlank="1" showInputMessage="1" showErrorMessage="1" error="Ungültiger Wert: konsultieren Sie die Liste der zulässigen Werte unten im Blatt &quot;Nat&quot;" sqref="H12:H411">
      <formula1>libnat</formula1>
    </dataValidation>
    <dataValidation allowBlank="1" showInputMessage="1" showErrorMessage="1" prompt="Name der Person. Der Wert ist fakultativ und dient sich im Formular besser zurechtzufinden. Der Name wird nicht auf die Exportdatei übertragen." sqref="B11"/>
    <dataValidation allowBlank="1" showInputMessage="1" showErrorMessage="1" prompt="Vorname der Person. Der Wert ist fakultativ und dient sich im Formular besser zurechtzufinden. Der Vorname wird nicht auf die Exportdatei übertragen." sqref="C11"/>
    <dataValidation allowBlank="1" showInputMessage="1" showErrorMessage="1" prompt="Typ des Identifikators zur Identifikation der Person" sqref="D11"/>
    <dataValidation allowBlank="1" showInputMessage="1" showErrorMessage="1" prompt="Identifikator der Person" sqref="E11"/>
    <dataValidation allowBlank="1" showInputMessage="1" showErrorMessage="1" prompt="Geschlecht der Person (m=männlich/f=weiblich)" sqref="F11"/>
    <dataValidation allowBlank="1" showInputMessage="1" showErrorMessage="1" prompt="Geburtsdatum der Person im Format TT-MM-JJ(JJ)" sqref="G11"/>
    <dataValidation allowBlank="1" showInputMessage="1" showErrorMessage="1" prompt="Staatsangehörigkeit der Person (Auswahl aus der Liste)" sqref="H11"/>
    <dataValidation allowBlank="1" showInputMessage="1" showErrorMessage="1" prompt="Anzahl Jahre im Schuldienst in der Funktion als Lehrkraft bzw. als sonderpädagogisches Personal. Diese ist vom Geburtsdatum der Person abhängig. In der Regel beginnt eine Lehrkraft in dieser Funktion nicht vor dem 20 Altersjahr." sqref="I11"/>
    <dataValidation allowBlank="1" showInputMessage="1" showErrorMessage="1" prompt="Dieser Indikator kann 5 Werte annehmen: _x000a_OK_x000a_Unvollständig: Es fehlen Werte._x000a_Achtung: Ein Wert (in orange) ist ausserhalb der Grenzen._x000a_Fehler: Ein Wert (in rot) ist nicht korrekt._x000a_Nicht benutzt: Diese Person ist nicht mit einer Tätigkeit verbunden." sqref="A11"/>
    <dataValidation type="decimal" allowBlank="1" showInputMessage="1" showErrorMessage="1" error="Ungültiger Wert (0&lt;=Wert&lt;=45)" sqref="I12:I411">
      <formula1>0</formula1>
      <formula2>47</formula2>
    </dataValidation>
    <dataValidation type="whole" allowBlank="1" showInputMessage="1" showErrorMessage="1" error="Das Format des Wertes ist nicht korrekt" sqref="E12:E411">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ignoredErrors>
    <ignoredError sqref="A15:A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9:AM611"/>
  <sheetViews>
    <sheetView showGridLines="0" showRowColHeaders="0" zoomScaleNormal="10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RowHeight="12.75" x14ac:dyDescent="0.2"/>
  <cols>
    <col min="1" max="1" width="13.28515625" style="59" customWidth="1"/>
    <col min="2" max="2" width="10.85546875" style="59" hidden="1" customWidth="1"/>
    <col min="3" max="3" width="11.5703125" style="75" hidden="1" customWidth="1"/>
    <col min="4" max="5" width="10" style="75" hidden="1" customWidth="1"/>
    <col min="6" max="6" width="11.42578125" style="75" hidden="1" customWidth="1"/>
    <col min="7" max="7" width="23.5703125" style="60" hidden="1" customWidth="1"/>
    <col min="8" max="8" width="7.7109375" style="75" hidden="1" customWidth="1"/>
    <col min="9" max="10" width="12.7109375" style="75" hidden="1" customWidth="1"/>
    <col min="11" max="11" width="17.42578125" style="75" hidden="1" customWidth="1"/>
    <col min="12" max="12" width="16.42578125" style="60" customWidth="1"/>
    <col min="13" max="13" width="15.5703125" style="60" customWidth="1"/>
    <col min="14" max="14" width="20.5703125" style="59" customWidth="1"/>
    <col min="15" max="15" width="7.5703125" style="59" customWidth="1"/>
    <col min="16" max="16" width="20.140625" style="59" customWidth="1"/>
    <col min="17" max="17" width="24.7109375" style="59" customWidth="1"/>
    <col min="18" max="18" width="46.42578125" style="59" customWidth="1"/>
    <col min="19" max="19" width="69.28515625" style="59" customWidth="1"/>
    <col min="20" max="21" width="11.42578125" style="59"/>
    <col min="22" max="22" width="48.85546875" style="59" customWidth="1"/>
    <col min="23" max="23" width="43" style="59" customWidth="1"/>
    <col min="24" max="36" width="12.85546875" style="59" hidden="1" customWidth="1"/>
    <col min="37" max="37" width="12.85546875" style="75" hidden="1" customWidth="1"/>
    <col min="38" max="39" width="12.85546875" style="59" hidden="1" customWidth="1"/>
    <col min="40" max="16384" width="11.42578125" style="59"/>
  </cols>
  <sheetData>
    <row r="9" spans="1:39" ht="15.75" x14ac:dyDescent="0.25">
      <c r="A9" s="61" t="s">
        <v>21</v>
      </c>
      <c r="B9" s="61"/>
      <c r="C9" s="74"/>
    </row>
    <row r="11" spans="1:39" ht="25.5" customHeight="1" x14ac:dyDescent="0.2">
      <c r="A11" s="8" t="s">
        <v>32</v>
      </c>
      <c r="B11" s="8"/>
      <c r="C11" s="46" t="s">
        <v>33</v>
      </c>
      <c r="D11" s="47" t="s">
        <v>35</v>
      </c>
      <c r="E11" s="47" t="s">
        <v>275</v>
      </c>
      <c r="F11" s="46" t="s">
        <v>36</v>
      </c>
      <c r="G11" s="45" t="s">
        <v>37</v>
      </c>
      <c r="H11" s="46" t="s">
        <v>288</v>
      </c>
      <c r="I11" s="46" t="s">
        <v>18</v>
      </c>
      <c r="J11" s="46" t="s">
        <v>320</v>
      </c>
      <c r="K11" s="46" t="s">
        <v>283</v>
      </c>
      <c r="L11" s="43" t="s">
        <v>296</v>
      </c>
      <c r="M11" s="132" t="s">
        <v>309</v>
      </c>
      <c r="N11" s="149" t="s">
        <v>292</v>
      </c>
      <c r="O11" s="150" t="s">
        <v>263</v>
      </c>
      <c r="P11" s="9" t="s">
        <v>264</v>
      </c>
      <c r="Q11" s="9" t="s">
        <v>265</v>
      </c>
      <c r="R11" s="9" t="s">
        <v>266</v>
      </c>
      <c r="S11" s="9" t="s">
        <v>267</v>
      </c>
      <c r="T11" s="9" t="s">
        <v>268</v>
      </c>
      <c r="U11" s="9" t="s">
        <v>269</v>
      </c>
      <c r="V11" s="9" t="s">
        <v>270</v>
      </c>
      <c r="W11" s="151" t="s">
        <v>271</v>
      </c>
      <c r="X11" s="54" t="s">
        <v>284</v>
      </c>
      <c r="Y11" s="49" t="s">
        <v>277</v>
      </c>
      <c r="Z11" s="49" t="s">
        <v>278</v>
      </c>
      <c r="AA11" s="49" t="s">
        <v>279</v>
      </c>
      <c r="AB11" s="49" t="s">
        <v>280</v>
      </c>
      <c r="AC11" s="49" t="s">
        <v>281</v>
      </c>
      <c r="AD11" s="49" t="s">
        <v>282</v>
      </c>
      <c r="AE11" s="49" t="s">
        <v>287</v>
      </c>
      <c r="AF11" s="49" t="s">
        <v>322</v>
      </c>
      <c r="AG11" s="49" t="s">
        <v>323</v>
      </c>
      <c r="AH11" s="49" t="s">
        <v>289</v>
      </c>
      <c r="AI11" s="49" t="s">
        <v>326</v>
      </c>
      <c r="AJ11" s="49" t="s">
        <v>327</v>
      </c>
      <c r="AK11" s="121" t="s">
        <v>298</v>
      </c>
      <c r="AL11" s="121" t="s">
        <v>299</v>
      </c>
      <c r="AM11" s="49" t="s">
        <v>316</v>
      </c>
    </row>
    <row r="12" spans="1:39" x14ac:dyDescent="0.2">
      <c r="A12" s="53" t="str">
        <f t="shared" ref="A12:A75" si="0">IF(ISBLANK(N12),"",IF(ISNA(MATCH(P12,libperskat,0)),"Unvollständig",IF((COUNTA(N12:V12)+(INDEX(codeperskat,MATCH(P12,libperskat,0))=20)+AND(U12="",AJ12=TRUE))&lt;9,"Unvollständig",IF(OR(COUNTIF(X12:AE12,FALSE)&gt;0,COUNTIF(AH12:AI12,FALSE)&gt;0,COUNTIF(X12:AI12,#N/A)&gt;0),"Fehler",IF(COUNTIF(AF12:AG12,FALSE)&gt;0,"Achtung","OK")))))</f>
        <v/>
      </c>
      <c r="B12" s="53" t="str">
        <f t="shared" ref="B12:B75" si="1">IF(N12&lt;&gt;"",IF(ISNA(MATCH(TRIM(N12),persid,0)),"",IF(MATCH(TRIM(N12),persid,0)=0,"",MATCH(TRIM(N12),persid,0))),"")</f>
        <v/>
      </c>
      <c r="C12" s="143" t="str">
        <f t="shared" ref="C12:C75" si="2">IF(B12&lt;&gt;"",INDEX(pkatid,B12),"")</f>
        <v/>
      </c>
      <c r="D12" s="137" t="str">
        <f t="shared" ref="D12:D75" si="3">IF(B12&lt;&gt;"",IF(INDEX(psex,B12)&lt;&gt;"",INDEX(psex,B12),""),"")</f>
        <v/>
      </c>
      <c r="E12" s="137" t="str">
        <f t="shared" ref="E12:E75" si="4">IF(B12&lt;&gt;"",INDEX(ctrlsex,B12),"")</f>
        <v/>
      </c>
      <c r="F12" s="144" t="str">
        <f t="shared" ref="F12:F75" si="5">IF(B12&lt;&gt;"",IF(INDEX(pgebdat,B12)&lt;&gt;"",INDEX(pgebdat,B12),""),"")</f>
        <v/>
      </c>
      <c r="G12" s="145" t="str">
        <f t="shared" ref="G12:G75" si="6">IF(B12&lt;&gt;"",IF(INDEX(pnat,B12)&gt;0,INDEX(pnat,B12),""),"")</f>
        <v/>
      </c>
      <c r="H12" s="137" t="str">
        <f t="shared" ref="H12:H75" si="7">IF(B12&lt;&gt;"",INDEX(ctrlnat,B12),"")</f>
        <v/>
      </c>
      <c r="I12" s="137" t="str">
        <f t="shared" ref="I12:I75" si="8">IF(B12&lt;&gt;"",IF(INDEX(pjis,B12)&lt;&gt;"",INDEX(pjis,B12),""),"")</f>
        <v/>
      </c>
      <c r="J12" s="137" t="str">
        <f>IF(B12&lt;&gt;"",IF(INDEX(pid,B12)&gt;0,INDEX(pid,B12),""),"")</f>
        <v/>
      </c>
      <c r="K12" s="146" t="str">
        <f>CONCATENATE(N12,O12)</f>
        <v/>
      </c>
      <c r="L12" s="133" t="str">
        <f t="shared" ref="L12:L75" si="9">IF(B12&lt;&gt;"",IF(INDEX(pname,B12)&gt;0,INDEX(pname,B12),""),"")</f>
        <v/>
      </c>
      <c r="M12" s="133" t="str">
        <f t="shared" ref="M12:M75" si="10">IF(B12&lt;&gt;"",IF(INDEX(psurname,B12)&gt;0,INDEX(psurname,B12),""),"")</f>
        <v/>
      </c>
      <c r="N12" s="147"/>
      <c r="O12" s="148"/>
      <c r="P12" s="148"/>
      <c r="Q12" s="148"/>
      <c r="R12" s="148"/>
      <c r="S12" s="148"/>
      <c r="T12" s="148"/>
      <c r="U12" s="148"/>
      <c r="V12" s="148"/>
      <c r="W12" s="148"/>
      <c r="X12" s="77" t="str">
        <f>IF(K12="","",NOT(COUNTIF($K$12:$K$611,$K12)&gt;1))</f>
        <v/>
      </c>
      <c r="Y12" s="26" t="str">
        <f t="shared" ref="Y12:Y75" si="11">IF(ISBLANK(N12),"",IF(OR(ISNA(MATCH(TRIM(N12),persid,0)),N12="-"),FALSE,TRUE))</f>
        <v/>
      </c>
      <c r="Z12" s="26" t="str">
        <f t="shared" ref="Z12:Z75" si="12">IF(ISBLANK(P12),"",IF(OR(ISNA(MATCH(P12,libperskat,0)),P12="-"),FALSE,TRUE))</f>
        <v/>
      </c>
      <c r="AA12" s="77" t="str">
        <f t="shared" ref="AA12:AA75" si="13">IF(ISBLANK(Q12),"",IF(OR(ISNA(MATCH(Q12,libaav,0)),Q12="-"),FALSE,TRUE))</f>
        <v/>
      </c>
      <c r="AB12" s="26" t="str">
        <f>IF(ISBLANK(R12),"",IF(OR(ISNA(MATCH(R12,libdipqual,0)),R12="-"),FALSE,IF(INDEX(codedipqual,MATCH(R12,libdipqual,0))=0,FALSE,TRUE)))</f>
        <v/>
      </c>
      <c r="AC12" s="26" t="str">
        <f t="shared" ref="AC12:AC75" si="14">IF(ISBLANK(S12),"",IF(OR(ISNA(MATCH(S12,libinst,0)),S12="-"),FALSE,TRUE))</f>
        <v/>
      </c>
      <c r="AD12" s="26" t="str">
        <f t="shared" ref="AD12:AD75" si="15">IF(ISBLANK(V12),"",IF(OR(ISNA(MATCH(V12,libschartkla,0)),V12="-",INDEX(codeschartkla,MATCH(V12,libschartkla,0))=0),FALSE,TRUE))</f>
        <v/>
      </c>
      <c r="AE12" s="26" t="str">
        <f>IF(OR(ISBLANK(T12),ISBLANK(U12)),"",IF(T12&lt;=U12,TRUE,FALSE))</f>
        <v/>
      </c>
      <c r="AF12" s="26" t="str">
        <f t="shared" ref="AF12:AF75" si="16">IF(OR(AD12&lt;&gt;TRUE,ISBLANK(U12)),"",IF(INDEX(codeperskat,MATCH(P12,libperskat,0))=20,"",IF(OR(INDEX(valbvzmin,MATCH(V12,libschartkla,0))="-",INDEX(valbvzmax,MATCH(V12,libschartkla,0))="-",AND(U12&gt;=INDEX(valbvzmin,MATCH(V12,libschartkla,0)),U12&lt;=INDEX(valbvzmax,MATCH(V12,libschartkla,0)))),TRUE,FALSE)))</f>
        <v/>
      </c>
      <c r="AG12" s="26" t="str">
        <f>IF(OR(Z12&lt;&gt;TRUE,AB12&lt;&gt;TRUE,,ISBLANK(U12)),"",IF(INDEX(codeperskat,MATCH(P12,libperskat,0))=20,IF(OR(U12&lt;'Nomenklatur komplett'!W$4,U12&gt;'Nomenklatur komplett'!X$4),FALSE,TRUE),""))</f>
        <v/>
      </c>
      <c r="AH12" s="26" t="str">
        <f t="shared" ref="AH12:AH75" si="17">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6" t="str">
        <f t="shared" ref="AI12:AI75" si="18">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6" t="str">
        <f t="shared" ref="AJ12:AJ75" si="19">IF(V12&lt;&gt;"",IF(NOT(ISNA(V12)),IF(AND(INDEX(codeschartkla,MATCH(V12,libschartkla,0))&gt;=55000000,INDEX(codeschartkla,MATCH(V12,libschartkla,0))&lt;55100000),TRUE,FALSE),""),"")</f>
        <v/>
      </c>
      <c r="AK12" s="72" t="str">
        <f>IF(A12="","",1)</f>
        <v/>
      </c>
      <c r="AL12" s="26" t="str">
        <f>IF(AE12&lt;&gt;TRUE,"",T12/U12)</f>
        <v/>
      </c>
      <c r="AM12" s="77" t="str">
        <f>IF(AC12=TRUE,INDEX(codeinst,MATCH(S12,libinst,0)),IF(AC13=TRUE,INDEX(codeinst,MATCH(S13,libinst,0)),IF(AC14=TRUE,INDEX(codeinst,MATCH(S14,libinst,0)),"ID")))</f>
        <v>ID</v>
      </c>
    </row>
    <row r="13" spans="1:39" x14ac:dyDescent="0.2">
      <c r="A13" s="129" t="str">
        <f t="shared" si="0"/>
        <v/>
      </c>
      <c r="B13" s="129" t="str">
        <f t="shared" si="1"/>
        <v/>
      </c>
      <c r="C13" s="78" t="str">
        <f t="shared" si="2"/>
        <v/>
      </c>
      <c r="D13" s="72" t="str">
        <f t="shared" si="3"/>
        <v/>
      </c>
      <c r="E13" s="72" t="str">
        <f t="shared" si="4"/>
        <v/>
      </c>
      <c r="F13" s="79" t="str">
        <f t="shared" si="5"/>
        <v/>
      </c>
      <c r="G13" s="73" t="str">
        <f t="shared" si="6"/>
        <v/>
      </c>
      <c r="H13" s="72" t="str">
        <f t="shared" si="7"/>
        <v/>
      </c>
      <c r="I13" s="72" t="str">
        <f t="shared" si="8"/>
        <v/>
      </c>
      <c r="J13" s="72" t="str">
        <f t="shared" ref="J13:J76" si="20">IF(B13&lt;&gt;"",IF(INDEX(pid,B13)&gt;0,INDEX(pid,B13),""),"")</f>
        <v/>
      </c>
      <c r="K13" s="76" t="str">
        <f t="shared" ref="K13:K76" si="21">CONCATENATE(N13,O13)</f>
        <v/>
      </c>
      <c r="L13" s="134" t="str">
        <f t="shared" si="9"/>
        <v/>
      </c>
      <c r="M13" s="134" t="str">
        <f t="shared" si="10"/>
        <v/>
      </c>
      <c r="N13" s="67"/>
      <c r="O13" s="71"/>
      <c r="P13" s="71"/>
      <c r="Q13" s="71"/>
      <c r="R13" s="71"/>
      <c r="S13" s="148"/>
      <c r="T13" s="71"/>
      <c r="U13" s="71"/>
      <c r="V13" s="71"/>
      <c r="W13" s="71"/>
      <c r="X13" s="77" t="str">
        <f t="shared" ref="X13:X76" si="22">IF(K13="","",NOT(COUNTIF($K$12:$K$611,$K13)&gt;1))</f>
        <v/>
      </c>
      <c r="Y13" s="26" t="str">
        <f t="shared" si="11"/>
        <v/>
      </c>
      <c r="Z13" s="26" t="str">
        <f t="shared" si="12"/>
        <v/>
      </c>
      <c r="AA13" s="77" t="str">
        <f t="shared" si="13"/>
        <v/>
      </c>
      <c r="AB13" s="26" t="str">
        <f t="shared" ref="AB13:AB76" si="23">IF(ISBLANK(R13),"",IF(OR(ISNA(MATCH(R13,libdipqual,0)),R13="-"),FALSE,IF(INDEX(codedipqual,MATCH(R13,libdipqual,0))=0,FALSE,TRUE)))</f>
        <v/>
      </c>
      <c r="AC13" s="26" t="str">
        <f t="shared" si="14"/>
        <v/>
      </c>
      <c r="AD13" s="26" t="str">
        <f t="shared" si="15"/>
        <v/>
      </c>
      <c r="AE13" s="26" t="str">
        <f t="shared" ref="AE13:AE76" si="24">IF(OR(ISBLANK(T13),ISBLANK(U13)),"",IF(T13&lt;=U13,TRUE,FALSE))</f>
        <v/>
      </c>
      <c r="AF13" s="26" t="str">
        <f t="shared" si="16"/>
        <v/>
      </c>
      <c r="AG13" s="26" t="str">
        <f>IF(OR(Z13&lt;&gt;TRUE,AB13&lt;&gt;TRUE,,ISBLANK(U13)),"",IF(INDEX(codeperskat,MATCH(P13,libperskat,0))=20,IF(OR(U13&lt;'Nomenklatur komplett'!W$4,U13&gt;'Nomenklatur komplett'!X$4),FALSE,TRUE),""))</f>
        <v/>
      </c>
      <c r="AH13" s="26" t="str">
        <f t="shared" si="17"/>
        <v/>
      </c>
      <c r="AI13" s="26" t="str">
        <f t="shared" si="18"/>
        <v/>
      </c>
      <c r="AJ13" s="26" t="str">
        <f t="shared" si="19"/>
        <v/>
      </c>
      <c r="AK13" s="72" t="str">
        <f t="shared" ref="AK13:AK76" si="25">IF(A13="","",1)</f>
        <v/>
      </c>
      <c r="AL13" s="26" t="str">
        <f t="shared" ref="AL13:AL76" si="26">IF(AE13&lt;&gt;TRUE,"",T13/U13)</f>
        <v/>
      </c>
    </row>
    <row r="14" spans="1:39" x14ac:dyDescent="0.2">
      <c r="A14" s="129" t="str">
        <f t="shared" si="0"/>
        <v/>
      </c>
      <c r="B14" s="129" t="str">
        <f t="shared" si="1"/>
        <v/>
      </c>
      <c r="C14" s="78" t="str">
        <f t="shared" si="2"/>
        <v/>
      </c>
      <c r="D14" s="72" t="str">
        <f t="shared" si="3"/>
        <v/>
      </c>
      <c r="E14" s="72" t="str">
        <f t="shared" si="4"/>
        <v/>
      </c>
      <c r="F14" s="79" t="str">
        <f t="shared" si="5"/>
        <v/>
      </c>
      <c r="G14" s="73" t="str">
        <f t="shared" si="6"/>
        <v/>
      </c>
      <c r="H14" s="72" t="str">
        <f t="shared" si="7"/>
        <v/>
      </c>
      <c r="I14" s="72" t="str">
        <f t="shared" si="8"/>
        <v/>
      </c>
      <c r="J14" s="72" t="str">
        <f t="shared" si="20"/>
        <v/>
      </c>
      <c r="K14" s="76" t="str">
        <f t="shared" si="21"/>
        <v/>
      </c>
      <c r="L14" s="134" t="str">
        <f t="shared" si="9"/>
        <v/>
      </c>
      <c r="M14" s="134" t="str">
        <f t="shared" si="10"/>
        <v/>
      </c>
      <c r="N14" s="67"/>
      <c r="O14" s="71"/>
      <c r="P14" s="71"/>
      <c r="Q14" s="71"/>
      <c r="R14" s="71"/>
      <c r="S14" s="148"/>
      <c r="T14" s="71"/>
      <c r="U14" s="71"/>
      <c r="V14" s="71"/>
      <c r="W14" s="71"/>
      <c r="X14" s="77" t="str">
        <f t="shared" si="22"/>
        <v/>
      </c>
      <c r="Y14" s="26" t="str">
        <f t="shared" si="11"/>
        <v/>
      </c>
      <c r="Z14" s="26" t="str">
        <f t="shared" si="12"/>
        <v/>
      </c>
      <c r="AA14" s="77" t="str">
        <f t="shared" si="13"/>
        <v/>
      </c>
      <c r="AB14" s="26" t="str">
        <f t="shared" si="23"/>
        <v/>
      </c>
      <c r="AC14" s="26" t="str">
        <f t="shared" si="14"/>
        <v/>
      </c>
      <c r="AD14" s="26" t="str">
        <f t="shared" si="15"/>
        <v/>
      </c>
      <c r="AE14" s="26" t="str">
        <f t="shared" si="24"/>
        <v/>
      </c>
      <c r="AF14" s="26" t="str">
        <f t="shared" si="16"/>
        <v/>
      </c>
      <c r="AG14" s="26" t="str">
        <f>IF(OR(Z14&lt;&gt;TRUE,AB14&lt;&gt;TRUE,,ISBLANK(U14)),"",IF(INDEX(codeperskat,MATCH(P14,libperskat,0))=20,IF(OR(U14&lt;'Nomenklatur komplett'!W$4,U14&gt;'Nomenklatur komplett'!X$4),FALSE,TRUE),""))</f>
        <v/>
      </c>
      <c r="AH14" s="26" t="str">
        <f t="shared" si="17"/>
        <v/>
      </c>
      <c r="AI14" s="26" t="str">
        <f t="shared" si="18"/>
        <v/>
      </c>
      <c r="AJ14" s="26" t="str">
        <f t="shared" si="19"/>
        <v/>
      </c>
      <c r="AK14" s="72" t="str">
        <f t="shared" si="25"/>
        <v/>
      </c>
      <c r="AL14" s="26" t="str">
        <f t="shared" si="26"/>
        <v/>
      </c>
    </row>
    <row r="15" spans="1:39" x14ac:dyDescent="0.2">
      <c r="A15" s="129" t="str">
        <f t="shared" si="0"/>
        <v/>
      </c>
      <c r="B15" s="129" t="str">
        <f t="shared" si="1"/>
        <v/>
      </c>
      <c r="C15" s="78" t="str">
        <f t="shared" si="2"/>
        <v/>
      </c>
      <c r="D15" s="72" t="str">
        <f t="shared" si="3"/>
        <v/>
      </c>
      <c r="E15" s="72" t="str">
        <f t="shared" si="4"/>
        <v/>
      </c>
      <c r="F15" s="79" t="str">
        <f t="shared" si="5"/>
        <v/>
      </c>
      <c r="G15" s="73" t="str">
        <f t="shared" si="6"/>
        <v/>
      </c>
      <c r="H15" s="72" t="str">
        <f t="shared" si="7"/>
        <v/>
      </c>
      <c r="I15" s="72" t="str">
        <f t="shared" si="8"/>
        <v/>
      </c>
      <c r="J15" s="72" t="str">
        <f t="shared" si="20"/>
        <v/>
      </c>
      <c r="K15" s="76" t="str">
        <f t="shared" si="21"/>
        <v/>
      </c>
      <c r="L15" s="134" t="str">
        <f t="shared" si="9"/>
        <v/>
      </c>
      <c r="M15" s="134" t="str">
        <f t="shared" si="10"/>
        <v/>
      </c>
      <c r="N15" s="67"/>
      <c r="O15" s="71"/>
      <c r="P15" s="71"/>
      <c r="Q15" s="71"/>
      <c r="R15" s="71"/>
      <c r="S15" s="148"/>
      <c r="T15" s="71"/>
      <c r="U15" s="71"/>
      <c r="V15" s="71"/>
      <c r="W15" s="71"/>
      <c r="X15" s="77" t="str">
        <f t="shared" si="22"/>
        <v/>
      </c>
      <c r="Y15" s="26" t="str">
        <f t="shared" si="11"/>
        <v/>
      </c>
      <c r="Z15" s="26" t="str">
        <f t="shared" si="12"/>
        <v/>
      </c>
      <c r="AA15" s="77" t="str">
        <f t="shared" si="13"/>
        <v/>
      </c>
      <c r="AB15" s="26" t="str">
        <f t="shared" si="23"/>
        <v/>
      </c>
      <c r="AC15" s="26" t="str">
        <f t="shared" si="14"/>
        <v/>
      </c>
      <c r="AD15" s="26" t="str">
        <f t="shared" si="15"/>
        <v/>
      </c>
      <c r="AE15" s="26" t="str">
        <f t="shared" si="24"/>
        <v/>
      </c>
      <c r="AF15" s="26" t="str">
        <f t="shared" si="16"/>
        <v/>
      </c>
      <c r="AG15" s="26" t="str">
        <f>IF(OR(Z15&lt;&gt;TRUE,AB15&lt;&gt;TRUE,,ISBLANK(U15)),"",IF(INDEX(codeperskat,MATCH(P15,libperskat,0))=20,IF(OR(U15&lt;'Nomenklatur komplett'!W$4,U15&gt;'Nomenklatur komplett'!X$4),FALSE,TRUE),""))</f>
        <v/>
      </c>
      <c r="AH15" s="26" t="str">
        <f t="shared" si="17"/>
        <v/>
      </c>
      <c r="AI15" s="26" t="str">
        <f t="shared" si="18"/>
        <v/>
      </c>
      <c r="AJ15" s="26" t="str">
        <f t="shared" si="19"/>
        <v/>
      </c>
      <c r="AK15" s="72" t="str">
        <f t="shared" si="25"/>
        <v/>
      </c>
      <c r="AL15" s="26" t="str">
        <f t="shared" si="26"/>
        <v/>
      </c>
    </row>
    <row r="16" spans="1:39" x14ac:dyDescent="0.2">
      <c r="A16" s="129" t="str">
        <f t="shared" si="0"/>
        <v/>
      </c>
      <c r="B16" s="129" t="str">
        <f t="shared" si="1"/>
        <v/>
      </c>
      <c r="C16" s="78" t="str">
        <f t="shared" si="2"/>
        <v/>
      </c>
      <c r="D16" s="72" t="str">
        <f t="shared" si="3"/>
        <v/>
      </c>
      <c r="E16" s="72" t="str">
        <f t="shared" si="4"/>
        <v/>
      </c>
      <c r="F16" s="79" t="str">
        <f t="shared" si="5"/>
        <v/>
      </c>
      <c r="G16" s="73" t="str">
        <f t="shared" si="6"/>
        <v/>
      </c>
      <c r="H16" s="72" t="str">
        <f t="shared" si="7"/>
        <v/>
      </c>
      <c r="I16" s="72" t="str">
        <f t="shared" si="8"/>
        <v/>
      </c>
      <c r="J16" s="72" t="str">
        <f t="shared" si="20"/>
        <v/>
      </c>
      <c r="K16" s="76" t="str">
        <f t="shared" si="21"/>
        <v/>
      </c>
      <c r="L16" s="134" t="str">
        <f t="shared" si="9"/>
        <v/>
      </c>
      <c r="M16" s="134" t="str">
        <f t="shared" si="10"/>
        <v/>
      </c>
      <c r="N16" s="67"/>
      <c r="O16" s="71"/>
      <c r="P16" s="71"/>
      <c r="Q16" s="71"/>
      <c r="R16" s="71"/>
      <c r="S16" s="148"/>
      <c r="T16" s="71"/>
      <c r="U16" s="71"/>
      <c r="V16" s="71"/>
      <c r="W16" s="71"/>
      <c r="X16" s="77" t="str">
        <f t="shared" si="22"/>
        <v/>
      </c>
      <c r="Y16" s="26" t="str">
        <f t="shared" si="11"/>
        <v/>
      </c>
      <c r="Z16" s="26" t="str">
        <f t="shared" si="12"/>
        <v/>
      </c>
      <c r="AA16" s="77" t="str">
        <f t="shared" si="13"/>
        <v/>
      </c>
      <c r="AB16" s="26" t="str">
        <f t="shared" si="23"/>
        <v/>
      </c>
      <c r="AC16" s="26" t="str">
        <f t="shared" si="14"/>
        <v/>
      </c>
      <c r="AD16" s="26" t="str">
        <f t="shared" si="15"/>
        <v/>
      </c>
      <c r="AE16" s="26" t="str">
        <f t="shared" si="24"/>
        <v/>
      </c>
      <c r="AF16" s="26" t="str">
        <f t="shared" si="16"/>
        <v/>
      </c>
      <c r="AG16" s="26" t="str">
        <f>IF(OR(Z16&lt;&gt;TRUE,AB16&lt;&gt;TRUE,,ISBLANK(U16)),"",IF(INDEX(codeperskat,MATCH(P16,libperskat,0))=20,IF(OR(U16&lt;'Nomenklatur komplett'!W$4,U16&gt;'Nomenklatur komplett'!X$4),FALSE,TRUE),""))</f>
        <v/>
      </c>
      <c r="AH16" s="26" t="str">
        <f t="shared" si="17"/>
        <v/>
      </c>
      <c r="AI16" s="26" t="str">
        <f t="shared" si="18"/>
        <v/>
      </c>
      <c r="AJ16" s="26" t="str">
        <f t="shared" si="19"/>
        <v/>
      </c>
      <c r="AK16" s="72" t="str">
        <f t="shared" si="25"/>
        <v/>
      </c>
      <c r="AL16" s="26" t="str">
        <f t="shared" si="26"/>
        <v/>
      </c>
    </row>
    <row r="17" spans="1:38" x14ac:dyDescent="0.2">
      <c r="A17" s="129" t="str">
        <f t="shared" si="0"/>
        <v/>
      </c>
      <c r="B17" s="129" t="str">
        <f t="shared" si="1"/>
        <v/>
      </c>
      <c r="C17" s="78" t="str">
        <f t="shared" si="2"/>
        <v/>
      </c>
      <c r="D17" s="72" t="str">
        <f t="shared" si="3"/>
        <v/>
      </c>
      <c r="E17" s="72" t="str">
        <f t="shared" si="4"/>
        <v/>
      </c>
      <c r="F17" s="79" t="str">
        <f t="shared" si="5"/>
        <v/>
      </c>
      <c r="G17" s="73" t="str">
        <f t="shared" si="6"/>
        <v/>
      </c>
      <c r="H17" s="72" t="str">
        <f t="shared" si="7"/>
        <v/>
      </c>
      <c r="I17" s="72" t="str">
        <f t="shared" si="8"/>
        <v/>
      </c>
      <c r="J17" s="72" t="str">
        <f t="shared" si="20"/>
        <v/>
      </c>
      <c r="K17" s="76" t="str">
        <f t="shared" si="21"/>
        <v/>
      </c>
      <c r="L17" s="134" t="str">
        <f t="shared" si="9"/>
        <v/>
      </c>
      <c r="M17" s="134" t="str">
        <f t="shared" si="10"/>
        <v/>
      </c>
      <c r="N17" s="67"/>
      <c r="O17" s="71"/>
      <c r="P17" s="71"/>
      <c r="Q17" s="71"/>
      <c r="R17" s="71"/>
      <c r="S17" s="148"/>
      <c r="T17" s="71"/>
      <c r="U17" s="71"/>
      <c r="V17" s="71"/>
      <c r="W17" s="71"/>
      <c r="X17" s="77" t="str">
        <f t="shared" si="22"/>
        <v/>
      </c>
      <c r="Y17" s="26" t="str">
        <f t="shared" si="11"/>
        <v/>
      </c>
      <c r="Z17" s="26" t="str">
        <f t="shared" si="12"/>
        <v/>
      </c>
      <c r="AA17" s="77" t="str">
        <f t="shared" si="13"/>
        <v/>
      </c>
      <c r="AB17" s="26" t="str">
        <f t="shared" si="23"/>
        <v/>
      </c>
      <c r="AC17" s="26" t="str">
        <f t="shared" si="14"/>
        <v/>
      </c>
      <c r="AD17" s="26" t="str">
        <f t="shared" si="15"/>
        <v/>
      </c>
      <c r="AE17" s="26" t="str">
        <f t="shared" si="24"/>
        <v/>
      </c>
      <c r="AF17" s="26" t="str">
        <f t="shared" si="16"/>
        <v/>
      </c>
      <c r="AG17" s="26" t="str">
        <f>IF(OR(Z17&lt;&gt;TRUE,AB17&lt;&gt;TRUE,,ISBLANK(U17)),"",IF(INDEX(codeperskat,MATCH(P17,libperskat,0))=20,IF(OR(U17&lt;'Nomenklatur komplett'!W$4,U17&gt;'Nomenklatur komplett'!X$4),FALSE,TRUE),""))</f>
        <v/>
      </c>
      <c r="AH17" s="26" t="str">
        <f t="shared" si="17"/>
        <v/>
      </c>
      <c r="AI17" s="26" t="str">
        <f t="shared" si="18"/>
        <v/>
      </c>
      <c r="AJ17" s="26" t="str">
        <f t="shared" si="19"/>
        <v/>
      </c>
      <c r="AK17" s="72" t="str">
        <f t="shared" si="25"/>
        <v/>
      </c>
      <c r="AL17" s="26" t="str">
        <f t="shared" si="26"/>
        <v/>
      </c>
    </row>
    <row r="18" spans="1:38" x14ac:dyDescent="0.2">
      <c r="A18" s="129" t="str">
        <f t="shared" si="0"/>
        <v/>
      </c>
      <c r="B18" s="129" t="str">
        <f t="shared" si="1"/>
        <v/>
      </c>
      <c r="C18" s="78" t="str">
        <f t="shared" si="2"/>
        <v/>
      </c>
      <c r="D18" s="72" t="str">
        <f t="shared" si="3"/>
        <v/>
      </c>
      <c r="E18" s="72" t="str">
        <f t="shared" si="4"/>
        <v/>
      </c>
      <c r="F18" s="79" t="str">
        <f t="shared" si="5"/>
        <v/>
      </c>
      <c r="G18" s="73" t="str">
        <f t="shared" si="6"/>
        <v/>
      </c>
      <c r="H18" s="72" t="str">
        <f t="shared" si="7"/>
        <v/>
      </c>
      <c r="I18" s="72" t="str">
        <f t="shared" si="8"/>
        <v/>
      </c>
      <c r="J18" s="72" t="str">
        <f t="shared" si="20"/>
        <v/>
      </c>
      <c r="K18" s="76" t="str">
        <f t="shared" si="21"/>
        <v/>
      </c>
      <c r="L18" s="134" t="str">
        <f t="shared" si="9"/>
        <v/>
      </c>
      <c r="M18" s="134" t="str">
        <f t="shared" si="10"/>
        <v/>
      </c>
      <c r="N18" s="67"/>
      <c r="O18" s="71"/>
      <c r="P18" s="71"/>
      <c r="Q18" s="71"/>
      <c r="R18" s="71"/>
      <c r="S18" s="148"/>
      <c r="T18" s="71"/>
      <c r="U18" s="71"/>
      <c r="V18" s="71"/>
      <c r="W18" s="71"/>
      <c r="X18" s="77" t="str">
        <f t="shared" si="22"/>
        <v/>
      </c>
      <c r="Y18" s="26" t="str">
        <f t="shared" si="11"/>
        <v/>
      </c>
      <c r="Z18" s="26" t="str">
        <f t="shared" si="12"/>
        <v/>
      </c>
      <c r="AA18" s="77" t="str">
        <f t="shared" si="13"/>
        <v/>
      </c>
      <c r="AB18" s="26" t="str">
        <f t="shared" si="23"/>
        <v/>
      </c>
      <c r="AC18" s="26" t="str">
        <f t="shared" si="14"/>
        <v/>
      </c>
      <c r="AD18" s="26" t="str">
        <f t="shared" si="15"/>
        <v/>
      </c>
      <c r="AE18" s="26" t="str">
        <f t="shared" si="24"/>
        <v/>
      </c>
      <c r="AF18" s="26" t="str">
        <f t="shared" si="16"/>
        <v/>
      </c>
      <c r="AG18" s="26" t="str">
        <f>IF(OR(Z18&lt;&gt;TRUE,AB18&lt;&gt;TRUE,,ISBLANK(U18)),"",IF(INDEX(codeperskat,MATCH(P18,libperskat,0))=20,IF(OR(U18&lt;'Nomenklatur komplett'!W$4,U18&gt;'Nomenklatur komplett'!X$4),FALSE,TRUE),""))</f>
        <v/>
      </c>
      <c r="AH18" s="26" t="str">
        <f t="shared" si="17"/>
        <v/>
      </c>
      <c r="AI18" s="26" t="str">
        <f t="shared" si="18"/>
        <v/>
      </c>
      <c r="AJ18" s="26" t="str">
        <f t="shared" si="19"/>
        <v/>
      </c>
      <c r="AK18" s="72" t="str">
        <f t="shared" si="25"/>
        <v/>
      </c>
      <c r="AL18" s="26" t="str">
        <f t="shared" si="26"/>
        <v/>
      </c>
    </row>
    <row r="19" spans="1:38" x14ac:dyDescent="0.2">
      <c r="A19" s="129" t="str">
        <f t="shared" si="0"/>
        <v/>
      </c>
      <c r="B19" s="129" t="str">
        <f t="shared" si="1"/>
        <v/>
      </c>
      <c r="C19" s="78" t="str">
        <f t="shared" si="2"/>
        <v/>
      </c>
      <c r="D19" s="72" t="str">
        <f t="shared" si="3"/>
        <v/>
      </c>
      <c r="E19" s="72" t="str">
        <f t="shared" si="4"/>
        <v/>
      </c>
      <c r="F19" s="79" t="str">
        <f t="shared" si="5"/>
        <v/>
      </c>
      <c r="G19" s="73" t="str">
        <f t="shared" si="6"/>
        <v/>
      </c>
      <c r="H19" s="72" t="str">
        <f t="shared" si="7"/>
        <v/>
      </c>
      <c r="I19" s="72" t="str">
        <f t="shared" si="8"/>
        <v/>
      </c>
      <c r="J19" s="72" t="str">
        <f t="shared" si="20"/>
        <v/>
      </c>
      <c r="K19" s="76" t="str">
        <f t="shared" si="21"/>
        <v/>
      </c>
      <c r="L19" s="134" t="str">
        <f t="shared" si="9"/>
        <v/>
      </c>
      <c r="M19" s="134" t="str">
        <f t="shared" si="10"/>
        <v/>
      </c>
      <c r="N19" s="67"/>
      <c r="O19" s="71"/>
      <c r="P19" s="71"/>
      <c r="Q19" s="71"/>
      <c r="R19" s="71"/>
      <c r="S19" s="148"/>
      <c r="T19" s="71"/>
      <c r="U19" s="71"/>
      <c r="V19" s="71"/>
      <c r="W19" s="71"/>
      <c r="X19" s="77" t="str">
        <f t="shared" si="22"/>
        <v/>
      </c>
      <c r="Y19" s="26" t="str">
        <f t="shared" si="11"/>
        <v/>
      </c>
      <c r="Z19" s="26" t="str">
        <f t="shared" si="12"/>
        <v/>
      </c>
      <c r="AA19" s="77" t="str">
        <f t="shared" si="13"/>
        <v/>
      </c>
      <c r="AB19" s="26" t="str">
        <f t="shared" si="23"/>
        <v/>
      </c>
      <c r="AC19" s="26" t="str">
        <f t="shared" si="14"/>
        <v/>
      </c>
      <c r="AD19" s="26" t="str">
        <f t="shared" si="15"/>
        <v/>
      </c>
      <c r="AE19" s="26" t="str">
        <f t="shared" si="24"/>
        <v/>
      </c>
      <c r="AF19" s="26" t="str">
        <f t="shared" si="16"/>
        <v/>
      </c>
      <c r="AG19" s="26" t="str">
        <f>IF(OR(Z19&lt;&gt;TRUE,AB19&lt;&gt;TRUE,,ISBLANK(U19)),"",IF(INDEX(codeperskat,MATCH(P19,libperskat,0))=20,IF(OR(U19&lt;'Nomenklatur komplett'!W$4,U19&gt;'Nomenklatur komplett'!X$4),FALSE,TRUE),""))</f>
        <v/>
      </c>
      <c r="AH19" s="26" t="str">
        <f t="shared" si="17"/>
        <v/>
      </c>
      <c r="AI19" s="26" t="str">
        <f t="shared" si="18"/>
        <v/>
      </c>
      <c r="AJ19" s="26" t="str">
        <f t="shared" si="19"/>
        <v/>
      </c>
      <c r="AK19" s="72" t="str">
        <f t="shared" si="25"/>
        <v/>
      </c>
      <c r="AL19" s="26" t="str">
        <f t="shared" si="26"/>
        <v/>
      </c>
    </row>
    <row r="20" spans="1:38" x14ac:dyDescent="0.2">
      <c r="A20" s="129" t="str">
        <f t="shared" si="0"/>
        <v/>
      </c>
      <c r="B20" s="129" t="str">
        <f t="shared" si="1"/>
        <v/>
      </c>
      <c r="C20" s="78" t="str">
        <f t="shared" si="2"/>
        <v/>
      </c>
      <c r="D20" s="72" t="str">
        <f t="shared" si="3"/>
        <v/>
      </c>
      <c r="E20" s="72" t="str">
        <f t="shared" si="4"/>
        <v/>
      </c>
      <c r="F20" s="79" t="str">
        <f t="shared" si="5"/>
        <v/>
      </c>
      <c r="G20" s="73" t="str">
        <f t="shared" si="6"/>
        <v/>
      </c>
      <c r="H20" s="72" t="str">
        <f t="shared" si="7"/>
        <v/>
      </c>
      <c r="I20" s="72" t="str">
        <f t="shared" si="8"/>
        <v/>
      </c>
      <c r="J20" s="72" t="str">
        <f t="shared" si="20"/>
        <v/>
      </c>
      <c r="K20" s="76" t="str">
        <f t="shared" si="21"/>
        <v/>
      </c>
      <c r="L20" s="134" t="str">
        <f t="shared" si="9"/>
        <v/>
      </c>
      <c r="M20" s="134" t="str">
        <f t="shared" si="10"/>
        <v/>
      </c>
      <c r="N20" s="67"/>
      <c r="O20" s="71"/>
      <c r="P20" s="71"/>
      <c r="Q20" s="71"/>
      <c r="R20" s="71"/>
      <c r="S20" s="148"/>
      <c r="T20" s="71"/>
      <c r="U20" s="71"/>
      <c r="V20" s="71"/>
      <c r="W20" s="71"/>
      <c r="X20" s="77" t="str">
        <f t="shared" si="22"/>
        <v/>
      </c>
      <c r="Y20" s="26" t="str">
        <f t="shared" si="11"/>
        <v/>
      </c>
      <c r="Z20" s="26" t="str">
        <f t="shared" si="12"/>
        <v/>
      </c>
      <c r="AA20" s="77" t="str">
        <f t="shared" si="13"/>
        <v/>
      </c>
      <c r="AB20" s="26" t="str">
        <f t="shared" si="23"/>
        <v/>
      </c>
      <c r="AC20" s="26" t="str">
        <f t="shared" si="14"/>
        <v/>
      </c>
      <c r="AD20" s="26" t="str">
        <f t="shared" si="15"/>
        <v/>
      </c>
      <c r="AE20" s="26" t="str">
        <f t="shared" si="24"/>
        <v/>
      </c>
      <c r="AF20" s="26" t="str">
        <f t="shared" si="16"/>
        <v/>
      </c>
      <c r="AG20" s="26" t="str">
        <f>IF(OR(Z20&lt;&gt;TRUE,AB20&lt;&gt;TRUE,,ISBLANK(U20)),"",IF(INDEX(codeperskat,MATCH(P20,libperskat,0))=20,IF(OR(U20&lt;'Nomenklatur komplett'!W$4,U20&gt;'Nomenklatur komplett'!X$4),FALSE,TRUE),""))</f>
        <v/>
      </c>
      <c r="AH20" s="26" t="str">
        <f t="shared" si="17"/>
        <v/>
      </c>
      <c r="AI20" s="26" t="str">
        <f t="shared" si="18"/>
        <v/>
      </c>
      <c r="AJ20" s="26" t="str">
        <f t="shared" si="19"/>
        <v/>
      </c>
      <c r="AK20" s="72" t="str">
        <f t="shared" si="25"/>
        <v/>
      </c>
      <c r="AL20" s="26" t="str">
        <f t="shared" si="26"/>
        <v/>
      </c>
    </row>
    <row r="21" spans="1:38" x14ac:dyDescent="0.2">
      <c r="A21" s="129" t="str">
        <f t="shared" si="0"/>
        <v/>
      </c>
      <c r="B21" s="129" t="str">
        <f t="shared" si="1"/>
        <v/>
      </c>
      <c r="C21" s="78" t="str">
        <f t="shared" si="2"/>
        <v/>
      </c>
      <c r="D21" s="72" t="str">
        <f t="shared" si="3"/>
        <v/>
      </c>
      <c r="E21" s="72" t="str">
        <f t="shared" si="4"/>
        <v/>
      </c>
      <c r="F21" s="79" t="str">
        <f t="shared" si="5"/>
        <v/>
      </c>
      <c r="G21" s="73" t="str">
        <f t="shared" si="6"/>
        <v/>
      </c>
      <c r="H21" s="72" t="str">
        <f t="shared" si="7"/>
        <v/>
      </c>
      <c r="I21" s="72" t="str">
        <f t="shared" si="8"/>
        <v/>
      </c>
      <c r="J21" s="72" t="str">
        <f t="shared" si="20"/>
        <v/>
      </c>
      <c r="K21" s="76" t="str">
        <f t="shared" si="21"/>
        <v/>
      </c>
      <c r="L21" s="134" t="str">
        <f t="shared" si="9"/>
        <v/>
      </c>
      <c r="M21" s="134" t="str">
        <f t="shared" si="10"/>
        <v/>
      </c>
      <c r="N21" s="67"/>
      <c r="O21" s="71"/>
      <c r="P21" s="71"/>
      <c r="Q21" s="71"/>
      <c r="R21" s="71"/>
      <c r="S21" s="148"/>
      <c r="T21" s="71"/>
      <c r="U21" s="71"/>
      <c r="V21" s="71"/>
      <c r="W21" s="71"/>
      <c r="X21" s="77" t="str">
        <f t="shared" si="22"/>
        <v/>
      </c>
      <c r="Y21" s="26" t="str">
        <f t="shared" si="11"/>
        <v/>
      </c>
      <c r="Z21" s="26" t="str">
        <f t="shared" si="12"/>
        <v/>
      </c>
      <c r="AA21" s="77" t="str">
        <f t="shared" si="13"/>
        <v/>
      </c>
      <c r="AB21" s="26" t="str">
        <f t="shared" si="23"/>
        <v/>
      </c>
      <c r="AC21" s="26" t="str">
        <f t="shared" si="14"/>
        <v/>
      </c>
      <c r="AD21" s="26" t="str">
        <f t="shared" si="15"/>
        <v/>
      </c>
      <c r="AE21" s="26" t="str">
        <f t="shared" si="24"/>
        <v/>
      </c>
      <c r="AF21" s="26" t="str">
        <f t="shared" si="16"/>
        <v/>
      </c>
      <c r="AG21" s="26" t="str">
        <f>IF(OR(Z21&lt;&gt;TRUE,AB21&lt;&gt;TRUE,,ISBLANK(U21)),"",IF(INDEX(codeperskat,MATCH(P21,libperskat,0))=20,IF(OR(U21&lt;'Nomenklatur komplett'!W$4,U21&gt;'Nomenklatur komplett'!X$4),FALSE,TRUE),""))</f>
        <v/>
      </c>
      <c r="AH21" s="26" t="str">
        <f t="shared" si="17"/>
        <v/>
      </c>
      <c r="AI21" s="26" t="str">
        <f t="shared" si="18"/>
        <v/>
      </c>
      <c r="AJ21" s="26" t="str">
        <f t="shared" si="19"/>
        <v/>
      </c>
      <c r="AK21" s="72" t="str">
        <f t="shared" si="25"/>
        <v/>
      </c>
      <c r="AL21" s="26" t="str">
        <f t="shared" si="26"/>
        <v/>
      </c>
    </row>
    <row r="22" spans="1:38" x14ac:dyDescent="0.2">
      <c r="A22" s="129" t="str">
        <f t="shared" si="0"/>
        <v/>
      </c>
      <c r="B22" s="129" t="str">
        <f t="shared" si="1"/>
        <v/>
      </c>
      <c r="C22" s="78" t="str">
        <f t="shared" si="2"/>
        <v/>
      </c>
      <c r="D22" s="72" t="str">
        <f t="shared" si="3"/>
        <v/>
      </c>
      <c r="E22" s="72" t="str">
        <f t="shared" si="4"/>
        <v/>
      </c>
      <c r="F22" s="79" t="str">
        <f t="shared" si="5"/>
        <v/>
      </c>
      <c r="G22" s="73" t="str">
        <f t="shared" si="6"/>
        <v/>
      </c>
      <c r="H22" s="72" t="str">
        <f t="shared" si="7"/>
        <v/>
      </c>
      <c r="I22" s="72" t="str">
        <f t="shared" si="8"/>
        <v/>
      </c>
      <c r="J22" s="72" t="str">
        <f t="shared" si="20"/>
        <v/>
      </c>
      <c r="K22" s="76" t="str">
        <f t="shared" si="21"/>
        <v/>
      </c>
      <c r="L22" s="134" t="str">
        <f t="shared" si="9"/>
        <v/>
      </c>
      <c r="M22" s="134" t="str">
        <f t="shared" si="10"/>
        <v/>
      </c>
      <c r="N22" s="67"/>
      <c r="O22" s="71"/>
      <c r="P22" s="71"/>
      <c r="Q22" s="71"/>
      <c r="R22" s="71"/>
      <c r="S22" s="148"/>
      <c r="T22" s="71"/>
      <c r="U22" s="71"/>
      <c r="V22" s="71"/>
      <c r="W22" s="71"/>
      <c r="X22" s="77" t="str">
        <f t="shared" si="22"/>
        <v/>
      </c>
      <c r="Y22" s="26" t="str">
        <f t="shared" si="11"/>
        <v/>
      </c>
      <c r="Z22" s="26" t="str">
        <f t="shared" si="12"/>
        <v/>
      </c>
      <c r="AA22" s="77" t="str">
        <f t="shared" si="13"/>
        <v/>
      </c>
      <c r="AB22" s="26" t="str">
        <f t="shared" si="23"/>
        <v/>
      </c>
      <c r="AC22" s="26" t="str">
        <f t="shared" si="14"/>
        <v/>
      </c>
      <c r="AD22" s="26" t="str">
        <f t="shared" si="15"/>
        <v/>
      </c>
      <c r="AE22" s="26" t="str">
        <f t="shared" si="24"/>
        <v/>
      </c>
      <c r="AF22" s="26" t="str">
        <f t="shared" si="16"/>
        <v/>
      </c>
      <c r="AG22" s="26" t="str">
        <f>IF(OR(Z22&lt;&gt;TRUE,AB22&lt;&gt;TRUE,,ISBLANK(U22)),"",IF(INDEX(codeperskat,MATCH(P22,libperskat,0))=20,IF(OR(U22&lt;'Nomenklatur komplett'!W$4,U22&gt;'Nomenklatur komplett'!X$4),FALSE,TRUE),""))</f>
        <v/>
      </c>
      <c r="AH22" s="26" t="str">
        <f t="shared" si="17"/>
        <v/>
      </c>
      <c r="AI22" s="26" t="str">
        <f t="shared" si="18"/>
        <v/>
      </c>
      <c r="AJ22" s="26" t="str">
        <f t="shared" si="19"/>
        <v/>
      </c>
      <c r="AK22" s="72" t="str">
        <f t="shared" si="25"/>
        <v/>
      </c>
      <c r="AL22" s="26" t="str">
        <f t="shared" si="26"/>
        <v/>
      </c>
    </row>
    <row r="23" spans="1:38" x14ac:dyDescent="0.2">
      <c r="A23" s="129" t="str">
        <f t="shared" si="0"/>
        <v/>
      </c>
      <c r="B23" s="129" t="str">
        <f t="shared" si="1"/>
        <v/>
      </c>
      <c r="C23" s="78" t="str">
        <f t="shared" si="2"/>
        <v/>
      </c>
      <c r="D23" s="72" t="str">
        <f t="shared" si="3"/>
        <v/>
      </c>
      <c r="E23" s="72" t="str">
        <f t="shared" si="4"/>
        <v/>
      </c>
      <c r="F23" s="79" t="str">
        <f t="shared" si="5"/>
        <v/>
      </c>
      <c r="G23" s="73" t="str">
        <f t="shared" si="6"/>
        <v/>
      </c>
      <c r="H23" s="72" t="str">
        <f t="shared" si="7"/>
        <v/>
      </c>
      <c r="I23" s="72" t="str">
        <f t="shared" si="8"/>
        <v/>
      </c>
      <c r="J23" s="72" t="str">
        <f t="shared" si="20"/>
        <v/>
      </c>
      <c r="K23" s="76" t="str">
        <f t="shared" si="21"/>
        <v/>
      </c>
      <c r="L23" s="134" t="str">
        <f t="shared" si="9"/>
        <v/>
      </c>
      <c r="M23" s="134" t="str">
        <f t="shared" si="10"/>
        <v/>
      </c>
      <c r="N23" s="67"/>
      <c r="O23" s="71"/>
      <c r="P23" s="71"/>
      <c r="Q23" s="71"/>
      <c r="R23" s="71"/>
      <c r="S23" s="148"/>
      <c r="T23" s="71"/>
      <c r="U23" s="71"/>
      <c r="V23" s="71"/>
      <c r="W23" s="71"/>
      <c r="X23" s="77" t="str">
        <f t="shared" si="22"/>
        <v/>
      </c>
      <c r="Y23" s="26" t="str">
        <f t="shared" si="11"/>
        <v/>
      </c>
      <c r="Z23" s="26" t="str">
        <f t="shared" si="12"/>
        <v/>
      </c>
      <c r="AA23" s="77" t="str">
        <f t="shared" si="13"/>
        <v/>
      </c>
      <c r="AB23" s="26" t="str">
        <f t="shared" si="23"/>
        <v/>
      </c>
      <c r="AC23" s="26" t="str">
        <f t="shared" si="14"/>
        <v/>
      </c>
      <c r="AD23" s="26" t="str">
        <f t="shared" si="15"/>
        <v/>
      </c>
      <c r="AE23" s="26" t="str">
        <f t="shared" si="24"/>
        <v/>
      </c>
      <c r="AF23" s="26" t="str">
        <f t="shared" si="16"/>
        <v/>
      </c>
      <c r="AG23" s="26" t="str">
        <f>IF(OR(Z23&lt;&gt;TRUE,AB23&lt;&gt;TRUE,,ISBLANK(U23)),"",IF(INDEX(codeperskat,MATCH(P23,libperskat,0))=20,IF(OR(U23&lt;'Nomenklatur komplett'!W$4,U23&gt;'Nomenklatur komplett'!X$4),FALSE,TRUE),""))</f>
        <v/>
      </c>
      <c r="AH23" s="26" t="str">
        <f t="shared" si="17"/>
        <v/>
      </c>
      <c r="AI23" s="26" t="str">
        <f t="shared" si="18"/>
        <v/>
      </c>
      <c r="AJ23" s="26" t="str">
        <f t="shared" si="19"/>
        <v/>
      </c>
      <c r="AK23" s="72" t="str">
        <f t="shared" si="25"/>
        <v/>
      </c>
      <c r="AL23" s="26" t="str">
        <f t="shared" si="26"/>
        <v/>
      </c>
    </row>
    <row r="24" spans="1:38" x14ac:dyDescent="0.2">
      <c r="A24" s="129" t="str">
        <f t="shared" si="0"/>
        <v/>
      </c>
      <c r="B24" s="129" t="str">
        <f t="shared" si="1"/>
        <v/>
      </c>
      <c r="C24" s="78" t="str">
        <f t="shared" si="2"/>
        <v/>
      </c>
      <c r="D24" s="72" t="str">
        <f t="shared" si="3"/>
        <v/>
      </c>
      <c r="E24" s="72" t="str">
        <f t="shared" si="4"/>
        <v/>
      </c>
      <c r="F24" s="79" t="str">
        <f t="shared" si="5"/>
        <v/>
      </c>
      <c r="G24" s="73" t="str">
        <f t="shared" si="6"/>
        <v/>
      </c>
      <c r="H24" s="72" t="str">
        <f t="shared" si="7"/>
        <v/>
      </c>
      <c r="I24" s="72" t="str">
        <f t="shared" si="8"/>
        <v/>
      </c>
      <c r="J24" s="72" t="str">
        <f t="shared" si="20"/>
        <v/>
      </c>
      <c r="K24" s="76" t="str">
        <f t="shared" si="21"/>
        <v/>
      </c>
      <c r="L24" s="134" t="str">
        <f t="shared" si="9"/>
        <v/>
      </c>
      <c r="M24" s="134" t="str">
        <f t="shared" si="10"/>
        <v/>
      </c>
      <c r="N24" s="67"/>
      <c r="O24" s="71"/>
      <c r="P24" s="71"/>
      <c r="Q24" s="71"/>
      <c r="R24" s="71"/>
      <c r="S24" s="148"/>
      <c r="T24" s="71"/>
      <c r="U24" s="71"/>
      <c r="V24" s="71"/>
      <c r="W24" s="71"/>
      <c r="X24" s="77" t="str">
        <f t="shared" si="22"/>
        <v/>
      </c>
      <c r="Y24" s="26" t="str">
        <f t="shared" si="11"/>
        <v/>
      </c>
      <c r="Z24" s="26" t="str">
        <f t="shared" si="12"/>
        <v/>
      </c>
      <c r="AA24" s="77" t="str">
        <f t="shared" si="13"/>
        <v/>
      </c>
      <c r="AB24" s="26" t="str">
        <f t="shared" si="23"/>
        <v/>
      </c>
      <c r="AC24" s="26" t="str">
        <f t="shared" si="14"/>
        <v/>
      </c>
      <c r="AD24" s="26" t="str">
        <f t="shared" si="15"/>
        <v/>
      </c>
      <c r="AE24" s="26" t="str">
        <f t="shared" si="24"/>
        <v/>
      </c>
      <c r="AF24" s="26" t="str">
        <f t="shared" si="16"/>
        <v/>
      </c>
      <c r="AG24" s="26" t="str">
        <f>IF(OR(Z24&lt;&gt;TRUE,AB24&lt;&gt;TRUE,,ISBLANK(U24)),"",IF(INDEX(codeperskat,MATCH(P24,libperskat,0))=20,IF(OR(U24&lt;'Nomenklatur komplett'!W$4,U24&gt;'Nomenklatur komplett'!X$4),FALSE,TRUE),""))</f>
        <v/>
      </c>
      <c r="AH24" s="26" t="str">
        <f t="shared" si="17"/>
        <v/>
      </c>
      <c r="AI24" s="26" t="str">
        <f t="shared" si="18"/>
        <v/>
      </c>
      <c r="AJ24" s="26" t="str">
        <f t="shared" si="19"/>
        <v/>
      </c>
      <c r="AK24" s="72" t="str">
        <f t="shared" si="25"/>
        <v/>
      </c>
      <c r="AL24" s="26" t="str">
        <f t="shared" si="26"/>
        <v/>
      </c>
    </row>
    <row r="25" spans="1:38" x14ac:dyDescent="0.2">
      <c r="A25" s="129" t="str">
        <f t="shared" si="0"/>
        <v/>
      </c>
      <c r="B25" s="129" t="str">
        <f t="shared" si="1"/>
        <v/>
      </c>
      <c r="C25" s="78" t="str">
        <f t="shared" si="2"/>
        <v/>
      </c>
      <c r="D25" s="72" t="str">
        <f t="shared" si="3"/>
        <v/>
      </c>
      <c r="E25" s="72" t="str">
        <f t="shared" si="4"/>
        <v/>
      </c>
      <c r="F25" s="79" t="str">
        <f t="shared" si="5"/>
        <v/>
      </c>
      <c r="G25" s="73" t="str">
        <f t="shared" si="6"/>
        <v/>
      </c>
      <c r="H25" s="72" t="str">
        <f t="shared" si="7"/>
        <v/>
      </c>
      <c r="I25" s="72" t="str">
        <f t="shared" si="8"/>
        <v/>
      </c>
      <c r="J25" s="72" t="str">
        <f t="shared" si="20"/>
        <v/>
      </c>
      <c r="K25" s="76" t="str">
        <f t="shared" si="21"/>
        <v/>
      </c>
      <c r="L25" s="134" t="str">
        <f t="shared" si="9"/>
        <v/>
      </c>
      <c r="M25" s="134" t="str">
        <f t="shared" si="10"/>
        <v/>
      </c>
      <c r="N25" s="67"/>
      <c r="O25" s="71"/>
      <c r="P25" s="71"/>
      <c r="Q25" s="71"/>
      <c r="R25" s="71"/>
      <c r="S25" s="148"/>
      <c r="T25" s="71"/>
      <c r="U25" s="71"/>
      <c r="V25" s="71"/>
      <c r="W25" s="71"/>
      <c r="X25" s="77" t="str">
        <f t="shared" si="22"/>
        <v/>
      </c>
      <c r="Y25" s="26" t="str">
        <f t="shared" si="11"/>
        <v/>
      </c>
      <c r="Z25" s="26" t="str">
        <f t="shared" si="12"/>
        <v/>
      </c>
      <c r="AA25" s="77" t="str">
        <f t="shared" si="13"/>
        <v/>
      </c>
      <c r="AB25" s="26" t="str">
        <f t="shared" si="23"/>
        <v/>
      </c>
      <c r="AC25" s="26" t="str">
        <f t="shared" si="14"/>
        <v/>
      </c>
      <c r="AD25" s="26" t="str">
        <f t="shared" si="15"/>
        <v/>
      </c>
      <c r="AE25" s="26" t="str">
        <f t="shared" si="24"/>
        <v/>
      </c>
      <c r="AF25" s="26" t="str">
        <f t="shared" si="16"/>
        <v/>
      </c>
      <c r="AG25" s="26" t="str">
        <f>IF(OR(Z25&lt;&gt;TRUE,AB25&lt;&gt;TRUE,,ISBLANK(U25)),"",IF(INDEX(codeperskat,MATCH(P25,libperskat,0))=20,IF(OR(U25&lt;'Nomenklatur komplett'!W$4,U25&gt;'Nomenklatur komplett'!X$4),FALSE,TRUE),""))</f>
        <v/>
      </c>
      <c r="AH25" s="26" t="str">
        <f t="shared" si="17"/>
        <v/>
      </c>
      <c r="AI25" s="26" t="str">
        <f t="shared" si="18"/>
        <v/>
      </c>
      <c r="AJ25" s="26" t="str">
        <f t="shared" si="19"/>
        <v/>
      </c>
      <c r="AK25" s="72" t="str">
        <f t="shared" si="25"/>
        <v/>
      </c>
      <c r="AL25" s="26" t="str">
        <f t="shared" si="26"/>
        <v/>
      </c>
    </row>
    <row r="26" spans="1:38" x14ac:dyDescent="0.2">
      <c r="A26" s="129" t="str">
        <f t="shared" si="0"/>
        <v/>
      </c>
      <c r="B26" s="129" t="str">
        <f t="shared" si="1"/>
        <v/>
      </c>
      <c r="C26" s="78" t="str">
        <f t="shared" si="2"/>
        <v/>
      </c>
      <c r="D26" s="72" t="str">
        <f t="shared" si="3"/>
        <v/>
      </c>
      <c r="E26" s="72" t="str">
        <f t="shared" si="4"/>
        <v/>
      </c>
      <c r="F26" s="79" t="str">
        <f t="shared" si="5"/>
        <v/>
      </c>
      <c r="G26" s="73" t="str">
        <f t="shared" si="6"/>
        <v/>
      </c>
      <c r="H26" s="72" t="str">
        <f t="shared" si="7"/>
        <v/>
      </c>
      <c r="I26" s="72" t="str">
        <f t="shared" si="8"/>
        <v/>
      </c>
      <c r="J26" s="72" t="str">
        <f t="shared" si="20"/>
        <v/>
      </c>
      <c r="K26" s="76" t="str">
        <f t="shared" si="21"/>
        <v/>
      </c>
      <c r="L26" s="134" t="str">
        <f t="shared" si="9"/>
        <v/>
      </c>
      <c r="M26" s="134" t="str">
        <f t="shared" si="10"/>
        <v/>
      </c>
      <c r="N26" s="67"/>
      <c r="O26" s="71"/>
      <c r="P26" s="71"/>
      <c r="Q26" s="71"/>
      <c r="R26" s="71"/>
      <c r="S26" s="148"/>
      <c r="T26" s="71"/>
      <c r="U26" s="71"/>
      <c r="V26" s="71"/>
      <c r="W26" s="71"/>
      <c r="X26" s="77" t="str">
        <f t="shared" si="22"/>
        <v/>
      </c>
      <c r="Y26" s="26" t="str">
        <f t="shared" si="11"/>
        <v/>
      </c>
      <c r="Z26" s="26" t="str">
        <f t="shared" si="12"/>
        <v/>
      </c>
      <c r="AA26" s="77" t="str">
        <f t="shared" si="13"/>
        <v/>
      </c>
      <c r="AB26" s="26" t="str">
        <f t="shared" si="23"/>
        <v/>
      </c>
      <c r="AC26" s="26" t="str">
        <f t="shared" si="14"/>
        <v/>
      </c>
      <c r="AD26" s="26" t="str">
        <f t="shared" si="15"/>
        <v/>
      </c>
      <c r="AE26" s="26" t="str">
        <f t="shared" si="24"/>
        <v/>
      </c>
      <c r="AF26" s="26" t="str">
        <f t="shared" si="16"/>
        <v/>
      </c>
      <c r="AG26" s="26" t="str">
        <f>IF(OR(Z26&lt;&gt;TRUE,AB26&lt;&gt;TRUE,,ISBLANK(U26)),"",IF(INDEX(codeperskat,MATCH(P26,libperskat,0))=20,IF(OR(U26&lt;'Nomenklatur komplett'!W$4,U26&gt;'Nomenklatur komplett'!X$4),FALSE,TRUE),""))</f>
        <v/>
      </c>
      <c r="AH26" s="26" t="str">
        <f t="shared" si="17"/>
        <v/>
      </c>
      <c r="AI26" s="26" t="str">
        <f t="shared" si="18"/>
        <v/>
      </c>
      <c r="AJ26" s="26" t="str">
        <f t="shared" si="19"/>
        <v/>
      </c>
      <c r="AK26" s="72" t="str">
        <f t="shared" si="25"/>
        <v/>
      </c>
      <c r="AL26" s="26" t="str">
        <f t="shared" si="26"/>
        <v/>
      </c>
    </row>
    <row r="27" spans="1:38" x14ac:dyDescent="0.2">
      <c r="A27" s="129" t="str">
        <f t="shared" si="0"/>
        <v/>
      </c>
      <c r="B27" s="129" t="str">
        <f t="shared" si="1"/>
        <v/>
      </c>
      <c r="C27" s="78" t="str">
        <f t="shared" si="2"/>
        <v/>
      </c>
      <c r="D27" s="72" t="str">
        <f t="shared" si="3"/>
        <v/>
      </c>
      <c r="E27" s="72" t="str">
        <f t="shared" si="4"/>
        <v/>
      </c>
      <c r="F27" s="79" t="str">
        <f t="shared" si="5"/>
        <v/>
      </c>
      <c r="G27" s="73" t="str">
        <f t="shared" si="6"/>
        <v/>
      </c>
      <c r="H27" s="72" t="str">
        <f t="shared" si="7"/>
        <v/>
      </c>
      <c r="I27" s="72" t="str">
        <f t="shared" si="8"/>
        <v/>
      </c>
      <c r="J27" s="72" t="str">
        <f t="shared" si="20"/>
        <v/>
      </c>
      <c r="K27" s="76" t="str">
        <f t="shared" si="21"/>
        <v/>
      </c>
      <c r="L27" s="134" t="str">
        <f t="shared" si="9"/>
        <v/>
      </c>
      <c r="M27" s="134" t="str">
        <f t="shared" si="10"/>
        <v/>
      </c>
      <c r="N27" s="67"/>
      <c r="O27" s="71"/>
      <c r="P27" s="71"/>
      <c r="Q27" s="71"/>
      <c r="R27" s="71"/>
      <c r="S27" s="148"/>
      <c r="T27" s="71"/>
      <c r="U27" s="71"/>
      <c r="V27" s="71"/>
      <c r="W27" s="71"/>
      <c r="X27" s="77" t="str">
        <f t="shared" si="22"/>
        <v/>
      </c>
      <c r="Y27" s="26" t="str">
        <f t="shared" si="11"/>
        <v/>
      </c>
      <c r="Z27" s="26" t="str">
        <f t="shared" si="12"/>
        <v/>
      </c>
      <c r="AA27" s="77" t="str">
        <f t="shared" si="13"/>
        <v/>
      </c>
      <c r="AB27" s="26" t="str">
        <f t="shared" si="23"/>
        <v/>
      </c>
      <c r="AC27" s="26" t="str">
        <f t="shared" si="14"/>
        <v/>
      </c>
      <c r="AD27" s="26" t="str">
        <f t="shared" si="15"/>
        <v/>
      </c>
      <c r="AE27" s="26" t="str">
        <f t="shared" si="24"/>
        <v/>
      </c>
      <c r="AF27" s="26" t="str">
        <f t="shared" si="16"/>
        <v/>
      </c>
      <c r="AG27" s="26" t="str">
        <f>IF(OR(Z27&lt;&gt;TRUE,AB27&lt;&gt;TRUE,,ISBLANK(U27)),"",IF(INDEX(codeperskat,MATCH(P27,libperskat,0))=20,IF(OR(U27&lt;'Nomenklatur komplett'!W$4,U27&gt;'Nomenklatur komplett'!X$4),FALSE,TRUE),""))</f>
        <v/>
      </c>
      <c r="AH27" s="26" t="str">
        <f t="shared" si="17"/>
        <v/>
      </c>
      <c r="AI27" s="26" t="str">
        <f t="shared" si="18"/>
        <v/>
      </c>
      <c r="AJ27" s="26" t="str">
        <f t="shared" si="19"/>
        <v/>
      </c>
      <c r="AK27" s="72" t="str">
        <f t="shared" si="25"/>
        <v/>
      </c>
      <c r="AL27" s="26" t="str">
        <f t="shared" si="26"/>
        <v/>
      </c>
    </row>
    <row r="28" spans="1:38" x14ac:dyDescent="0.2">
      <c r="A28" s="129" t="str">
        <f t="shared" si="0"/>
        <v/>
      </c>
      <c r="B28" s="129" t="str">
        <f t="shared" si="1"/>
        <v/>
      </c>
      <c r="C28" s="78" t="str">
        <f t="shared" si="2"/>
        <v/>
      </c>
      <c r="D28" s="72" t="str">
        <f t="shared" si="3"/>
        <v/>
      </c>
      <c r="E28" s="72" t="str">
        <f t="shared" si="4"/>
        <v/>
      </c>
      <c r="F28" s="79" t="str">
        <f t="shared" si="5"/>
        <v/>
      </c>
      <c r="G28" s="73" t="str">
        <f t="shared" si="6"/>
        <v/>
      </c>
      <c r="H28" s="72" t="str">
        <f t="shared" si="7"/>
        <v/>
      </c>
      <c r="I28" s="72" t="str">
        <f t="shared" si="8"/>
        <v/>
      </c>
      <c r="J28" s="72" t="str">
        <f t="shared" si="20"/>
        <v/>
      </c>
      <c r="K28" s="76" t="str">
        <f t="shared" si="21"/>
        <v/>
      </c>
      <c r="L28" s="134" t="str">
        <f t="shared" si="9"/>
        <v/>
      </c>
      <c r="M28" s="134" t="str">
        <f t="shared" si="10"/>
        <v/>
      </c>
      <c r="N28" s="67"/>
      <c r="O28" s="71"/>
      <c r="P28" s="71"/>
      <c r="Q28" s="71"/>
      <c r="R28" s="71"/>
      <c r="S28" s="148"/>
      <c r="T28" s="71"/>
      <c r="U28" s="71"/>
      <c r="V28" s="71"/>
      <c r="W28" s="71"/>
      <c r="X28" s="77" t="str">
        <f t="shared" si="22"/>
        <v/>
      </c>
      <c r="Y28" s="26" t="str">
        <f t="shared" si="11"/>
        <v/>
      </c>
      <c r="Z28" s="26" t="str">
        <f t="shared" si="12"/>
        <v/>
      </c>
      <c r="AA28" s="77" t="str">
        <f t="shared" si="13"/>
        <v/>
      </c>
      <c r="AB28" s="26" t="str">
        <f t="shared" si="23"/>
        <v/>
      </c>
      <c r="AC28" s="26" t="str">
        <f t="shared" si="14"/>
        <v/>
      </c>
      <c r="AD28" s="26" t="str">
        <f t="shared" si="15"/>
        <v/>
      </c>
      <c r="AE28" s="26" t="str">
        <f t="shared" si="24"/>
        <v/>
      </c>
      <c r="AF28" s="26" t="str">
        <f t="shared" si="16"/>
        <v/>
      </c>
      <c r="AG28" s="26" t="str">
        <f>IF(OR(Z28&lt;&gt;TRUE,AB28&lt;&gt;TRUE,,ISBLANK(U28)),"",IF(INDEX(codeperskat,MATCH(P28,libperskat,0))=20,IF(OR(U28&lt;'Nomenklatur komplett'!W$4,U28&gt;'Nomenklatur komplett'!X$4),FALSE,TRUE),""))</f>
        <v/>
      </c>
      <c r="AH28" s="26" t="str">
        <f t="shared" si="17"/>
        <v/>
      </c>
      <c r="AI28" s="26" t="str">
        <f t="shared" si="18"/>
        <v/>
      </c>
      <c r="AJ28" s="26" t="str">
        <f t="shared" si="19"/>
        <v/>
      </c>
      <c r="AK28" s="72" t="str">
        <f t="shared" si="25"/>
        <v/>
      </c>
      <c r="AL28" s="26" t="str">
        <f t="shared" si="26"/>
        <v/>
      </c>
    </row>
    <row r="29" spans="1:38" x14ac:dyDescent="0.2">
      <c r="A29" s="129" t="str">
        <f t="shared" si="0"/>
        <v/>
      </c>
      <c r="B29" s="129" t="str">
        <f t="shared" si="1"/>
        <v/>
      </c>
      <c r="C29" s="78" t="str">
        <f t="shared" si="2"/>
        <v/>
      </c>
      <c r="D29" s="72" t="str">
        <f t="shared" si="3"/>
        <v/>
      </c>
      <c r="E29" s="72" t="str">
        <f t="shared" si="4"/>
        <v/>
      </c>
      <c r="F29" s="79" t="str">
        <f t="shared" si="5"/>
        <v/>
      </c>
      <c r="G29" s="73" t="str">
        <f t="shared" si="6"/>
        <v/>
      </c>
      <c r="H29" s="72" t="str">
        <f t="shared" si="7"/>
        <v/>
      </c>
      <c r="I29" s="72" t="str">
        <f t="shared" si="8"/>
        <v/>
      </c>
      <c r="J29" s="72" t="str">
        <f t="shared" si="20"/>
        <v/>
      </c>
      <c r="K29" s="76" t="str">
        <f t="shared" si="21"/>
        <v/>
      </c>
      <c r="L29" s="134" t="str">
        <f t="shared" si="9"/>
        <v/>
      </c>
      <c r="M29" s="134" t="str">
        <f t="shared" si="10"/>
        <v/>
      </c>
      <c r="N29" s="67"/>
      <c r="O29" s="71"/>
      <c r="P29" s="71"/>
      <c r="Q29" s="71"/>
      <c r="R29" s="71"/>
      <c r="S29" s="148"/>
      <c r="T29" s="71"/>
      <c r="U29" s="71"/>
      <c r="V29" s="71"/>
      <c r="W29" s="71"/>
      <c r="X29" s="77" t="str">
        <f t="shared" si="22"/>
        <v/>
      </c>
      <c r="Y29" s="26" t="str">
        <f t="shared" si="11"/>
        <v/>
      </c>
      <c r="Z29" s="26" t="str">
        <f t="shared" si="12"/>
        <v/>
      </c>
      <c r="AA29" s="77" t="str">
        <f t="shared" si="13"/>
        <v/>
      </c>
      <c r="AB29" s="26" t="str">
        <f t="shared" si="23"/>
        <v/>
      </c>
      <c r="AC29" s="26" t="str">
        <f t="shared" si="14"/>
        <v/>
      </c>
      <c r="AD29" s="26" t="str">
        <f t="shared" si="15"/>
        <v/>
      </c>
      <c r="AE29" s="26" t="str">
        <f t="shared" si="24"/>
        <v/>
      </c>
      <c r="AF29" s="26" t="str">
        <f t="shared" si="16"/>
        <v/>
      </c>
      <c r="AG29" s="26" t="str">
        <f>IF(OR(Z29&lt;&gt;TRUE,AB29&lt;&gt;TRUE,,ISBLANK(U29)),"",IF(INDEX(codeperskat,MATCH(P29,libperskat,0))=20,IF(OR(U29&lt;'Nomenklatur komplett'!W$4,U29&gt;'Nomenklatur komplett'!X$4),FALSE,TRUE),""))</f>
        <v/>
      </c>
      <c r="AH29" s="26" t="str">
        <f t="shared" si="17"/>
        <v/>
      </c>
      <c r="AI29" s="26" t="str">
        <f t="shared" si="18"/>
        <v/>
      </c>
      <c r="AJ29" s="26" t="str">
        <f t="shared" si="19"/>
        <v/>
      </c>
      <c r="AK29" s="72" t="str">
        <f t="shared" si="25"/>
        <v/>
      </c>
      <c r="AL29" s="26" t="str">
        <f t="shared" si="26"/>
        <v/>
      </c>
    </row>
    <row r="30" spans="1:38" x14ac:dyDescent="0.2">
      <c r="A30" s="129" t="str">
        <f t="shared" si="0"/>
        <v/>
      </c>
      <c r="B30" s="129" t="str">
        <f t="shared" si="1"/>
        <v/>
      </c>
      <c r="C30" s="78" t="str">
        <f t="shared" si="2"/>
        <v/>
      </c>
      <c r="D30" s="72" t="str">
        <f t="shared" si="3"/>
        <v/>
      </c>
      <c r="E30" s="72" t="str">
        <f t="shared" si="4"/>
        <v/>
      </c>
      <c r="F30" s="79" t="str">
        <f t="shared" si="5"/>
        <v/>
      </c>
      <c r="G30" s="73" t="str">
        <f t="shared" si="6"/>
        <v/>
      </c>
      <c r="H30" s="72" t="str">
        <f t="shared" si="7"/>
        <v/>
      </c>
      <c r="I30" s="72" t="str">
        <f t="shared" si="8"/>
        <v/>
      </c>
      <c r="J30" s="72" t="str">
        <f t="shared" si="20"/>
        <v/>
      </c>
      <c r="K30" s="76" t="str">
        <f t="shared" si="21"/>
        <v/>
      </c>
      <c r="L30" s="134" t="str">
        <f t="shared" si="9"/>
        <v/>
      </c>
      <c r="M30" s="134" t="str">
        <f t="shared" si="10"/>
        <v/>
      </c>
      <c r="N30" s="67"/>
      <c r="O30" s="71"/>
      <c r="P30" s="71"/>
      <c r="Q30" s="71"/>
      <c r="R30" s="71"/>
      <c r="S30" s="148"/>
      <c r="T30" s="71"/>
      <c r="U30" s="71"/>
      <c r="V30" s="71"/>
      <c r="W30" s="71"/>
      <c r="X30" s="77" t="str">
        <f t="shared" si="22"/>
        <v/>
      </c>
      <c r="Y30" s="26" t="str">
        <f t="shared" si="11"/>
        <v/>
      </c>
      <c r="Z30" s="26" t="str">
        <f t="shared" si="12"/>
        <v/>
      </c>
      <c r="AA30" s="77" t="str">
        <f t="shared" si="13"/>
        <v/>
      </c>
      <c r="AB30" s="26" t="str">
        <f t="shared" si="23"/>
        <v/>
      </c>
      <c r="AC30" s="26" t="str">
        <f t="shared" si="14"/>
        <v/>
      </c>
      <c r="AD30" s="26" t="str">
        <f t="shared" si="15"/>
        <v/>
      </c>
      <c r="AE30" s="26" t="str">
        <f t="shared" si="24"/>
        <v/>
      </c>
      <c r="AF30" s="26" t="str">
        <f t="shared" si="16"/>
        <v/>
      </c>
      <c r="AG30" s="26" t="str">
        <f>IF(OR(Z30&lt;&gt;TRUE,AB30&lt;&gt;TRUE,,ISBLANK(U30)),"",IF(INDEX(codeperskat,MATCH(P30,libperskat,0))=20,IF(OR(U30&lt;'Nomenklatur komplett'!W$4,U30&gt;'Nomenklatur komplett'!X$4),FALSE,TRUE),""))</f>
        <v/>
      </c>
      <c r="AH30" s="26" t="str">
        <f t="shared" si="17"/>
        <v/>
      </c>
      <c r="AI30" s="26" t="str">
        <f t="shared" si="18"/>
        <v/>
      </c>
      <c r="AJ30" s="26" t="str">
        <f t="shared" si="19"/>
        <v/>
      </c>
      <c r="AK30" s="72" t="str">
        <f t="shared" si="25"/>
        <v/>
      </c>
      <c r="AL30" s="26" t="str">
        <f t="shared" si="26"/>
        <v/>
      </c>
    </row>
    <row r="31" spans="1:38" x14ac:dyDescent="0.2">
      <c r="A31" s="129" t="str">
        <f t="shared" si="0"/>
        <v/>
      </c>
      <c r="B31" s="129" t="str">
        <f t="shared" si="1"/>
        <v/>
      </c>
      <c r="C31" s="78" t="str">
        <f t="shared" si="2"/>
        <v/>
      </c>
      <c r="D31" s="72" t="str">
        <f t="shared" si="3"/>
        <v/>
      </c>
      <c r="E31" s="72" t="str">
        <f t="shared" si="4"/>
        <v/>
      </c>
      <c r="F31" s="79" t="str">
        <f t="shared" si="5"/>
        <v/>
      </c>
      <c r="G31" s="73" t="str">
        <f t="shared" si="6"/>
        <v/>
      </c>
      <c r="H31" s="72" t="str">
        <f t="shared" si="7"/>
        <v/>
      </c>
      <c r="I31" s="72" t="str">
        <f t="shared" si="8"/>
        <v/>
      </c>
      <c r="J31" s="72" t="str">
        <f t="shared" si="20"/>
        <v/>
      </c>
      <c r="K31" s="76" t="str">
        <f t="shared" si="21"/>
        <v/>
      </c>
      <c r="L31" s="134" t="str">
        <f t="shared" si="9"/>
        <v/>
      </c>
      <c r="M31" s="134" t="str">
        <f t="shared" si="10"/>
        <v/>
      </c>
      <c r="N31" s="67"/>
      <c r="O31" s="71"/>
      <c r="P31" s="71"/>
      <c r="Q31" s="71"/>
      <c r="R31" s="71"/>
      <c r="S31" s="148"/>
      <c r="T31" s="71"/>
      <c r="U31" s="71"/>
      <c r="V31" s="71"/>
      <c r="W31" s="71"/>
      <c r="X31" s="77" t="str">
        <f t="shared" si="22"/>
        <v/>
      </c>
      <c r="Y31" s="26" t="str">
        <f t="shared" si="11"/>
        <v/>
      </c>
      <c r="Z31" s="26" t="str">
        <f t="shared" si="12"/>
        <v/>
      </c>
      <c r="AA31" s="77" t="str">
        <f t="shared" si="13"/>
        <v/>
      </c>
      <c r="AB31" s="26" t="str">
        <f t="shared" si="23"/>
        <v/>
      </c>
      <c r="AC31" s="26" t="str">
        <f t="shared" si="14"/>
        <v/>
      </c>
      <c r="AD31" s="26" t="str">
        <f t="shared" si="15"/>
        <v/>
      </c>
      <c r="AE31" s="26" t="str">
        <f t="shared" si="24"/>
        <v/>
      </c>
      <c r="AF31" s="26" t="str">
        <f t="shared" si="16"/>
        <v/>
      </c>
      <c r="AG31" s="26" t="str">
        <f>IF(OR(Z31&lt;&gt;TRUE,AB31&lt;&gt;TRUE,,ISBLANK(U31)),"",IF(INDEX(codeperskat,MATCH(P31,libperskat,0))=20,IF(OR(U31&lt;'Nomenklatur komplett'!W$4,U31&gt;'Nomenklatur komplett'!X$4),FALSE,TRUE),""))</f>
        <v/>
      </c>
      <c r="AH31" s="26" t="str">
        <f t="shared" si="17"/>
        <v/>
      </c>
      <c r="AI31" s="26" t="str">
        <f t="shared" si="18"/>
        <v/>
      </c>
      <c r="AJ31" s="26" t="str">
        <f t="shared" si="19"/>
        <v/>
      </c>
      <c r="AK31" s="72" t="str">
        <f t="shared" si="25"/>
        <v/>
      </c>
      <c r="AL31" s="26" t="str">
        <f t="shared" si="26"/>
        <v/>
      </c>
    </row>
    <row r="32" spans="1:38" x14ac:dyDescent="0.2">
      <c r="A32" s="129" t="str">
        <f t="shared" si="0"/>
        <v/>
      </c>
      <c r="B32" s="129" t="str">
        <f t="shared" si="1"/>
        <v/>
      </c>
      <c r="C32" s="78" t="str">
        <f t="shared" si="2"/>
        <v/>
      </c>
      <c r="D32" s="72" t="str">
        <f t="shared" si="3"/>
        <v/>
      </c>
      <c r="E32" s="72" t="str">
        <f t="shared" si="4"/>
        <v/>
      </c>
      <c r="F32" s="79" t="str">
        <f t="shared" si="5"/>
        <v/>
      </c>
      <c r="G32" s="73" t="str">
        <f t="shared" si="6"/>
        <v/>
      </c>
      <c r="H32" s="72" t="str">
        <f t="shared" si="7"/>
        <v/>
      </c>
      <c r="I32" s="72" t="str">
        <f t="shared" si="8"/>
        <v/>
      </c>
      <c r="J32" s="72" t="str">
        <f t="shared" si="20"/>
        <v/>
      </c>
      <c r="K32" s="76" t="str">
        <f t="shared" si="21"/>
        <v/>
      </c>
      <c r="L32" s="134" t="str">
        <f t="shared" si="9"/>
        <v/>
      </c>
      <c r="M32" s="134" t="str">
        <f t="shared" si="10"/>
        <v/>
      </c>
      <c r="N32" s="67"/>
      <c r="O32" s="71"/>
      <c r="P32" s="71"/>
      <c r="Q32" s="71"/>
      <c r="R32" s="71"/>
      <c r="S32" s="148"/>
      <c r="T32" s="71"/>
      <c r="U32" s="71"/>
      <c r="V32" s="71"/>
      <c r="W32" s="71"/>
      <c r="X32" s="77" t="str">
        <f t="shared" si="22"/>
        <v/>
      </c>
      <c r="Y32" s="26" t="str">
        <f t="shared" si="11"/>
        <v/>
      </c>
      <c r="Z32" s="26" t="str">
        <f t="shared" si="12"/>
        <v/>
      </c>
      <c r="AA32" s="77" t="str">
        <f t="shared" si="13"/>
        <v/>
      </c>
      <c r="AB32" s="26" t="str">
        <f t="shared" si="23"/>
        <v/>
      </c>
      <c r="AC32" s="26" t="str">
        <f t="shared" si="14"/>
        <v/>
      </c>
      <c r="AD32" s="26" t="str">
        <f t="shared" si="15"/>
        <v/>
      </c>
      <c r="AE32" s="26" t="str">
        <f t="shared" si="24"/>
        <v/>
      </c>
      <c r="AF32" s="26" t="str">
        <f t="shared" si="16"/>
        <v/>
      </c>
      <c r="AG32" s="26" t="str">
        <f>IF(OR(Z32&lt;&gt;TRUE,AB32&lt;&gt;TRUE,,ISBLANK(U32)),"",IF(INDEX(codeperskat,MATCH(P32,libperskat,0))=20,IF(OR(U32&lt;'Nomenklatur komplett'!W$4,U32&gt;'Nomenklatur komplett'!X$4),FALSE,TRUE),""))</f>
        <v/>
      </c>
      <c r="AH32" s="26" t="str">
        <f t="shared" si="17"/>
        <v/>
      </c>
      <c r="AI32" s="26" t="str">
        <f t="shared" si="18"/>
        <v/>
      </c>
      <c r="AJ32" s="26" t="str">
        <f t="shared" si="19"/>
        <v/>
      </c>
      <c r="AK32" s="72" t="str">
        <f t="shared" si="25"/>
        <v/>
      </c>
      <c r="AL32" s="26" t="str">
        <f t="shared" si="26"/>
        <v/>
      </c>
    </row>
    <row r="33" spans="1:38" x14ac:dyDescent="0.2">
      <c r="A33" s="129" t="str">
        <f t="shared" si="0"/>
        <v/>
      </c>
      <c r="B33" s="129" t="str">
        <f t="shared" si="1"/>
        <v/>
      </c>
      <c r="C33" s="78" t="str">
        <f t="shared" si="2"/>
        <v/>
      </c>
      <c r="D33" s="72" t="str">
        <f t="shared" si="3"/>
        <v/>
      </c>
      <c r="E33" s="72" t="str">
        <f t="shared" si="4"/>
        <v/>
      </c>
      <c r="F33" s="79" t="str">
        <f t="shared" si="5"/>
        <v/>
      </c>
      <c r="G33" s="73" t="str">
        <f t="shared" si="6"/>
        <v/>
      </c>
      <c r="H33" s="72" t="str">
        <f t="shared" si="7"/>
        <v/>
      </c>
      <c r="I33" s="72" t="str">
        <f t="shared" si="8"/>
        <v/>
      </c>
      <c r="J33" s="72" t="str">
        <f t="shared" si="20"/>
        <v/>
      </c>
      <c r="K33" s="76" t="str">
        <f t="shared" si="21"/>
        <v/>
      </c>
      <c r="L33" s="134" t="str">
        <f t="shared" si="9"/>
        <v/>
      </c>
      <c r="M33" s="134" t="str">
        <f t="shared" si="10"/>
        <v/>
      </c>
      <c r="N33" s="67"/>
      <c r="O33" s="71"/>
      <c r="P33" s="71"/>
      <c r="Q33" s="71"/>
      <c r="R33" s="71"/>
      <c r="S33" s="148"/>
      <c r="T33" s="71"/>
      <c r="U33" s="71"/>
      <c r="V33" s="71"/>
      <c r="W33" s="71"/>
      <c r="X33" s="77" t="str">
        <f t="shared" si="22"/>
        <v/>
      </c>
      <c r="Y33" s="26" t="str">
        <f t="shared" si="11"/>
        <v/>
      </c>
      <c r="Z33" s="26" t="str">
        <f t="shared" si="12"/>
        <v/>
      </c>
      <c r="AA33" s="77" t="str">
        <f t="shared" si="13"/>
        <v/>
      </c>
      <c r="AB33" s="26" t="str">
        <f t="shared" si="23"/>
        <v/>
      </c>
      <c r="AC33" s="26" t="str">
        <f t="shared" si="14"/>
        <v/>
      </c>
      <c r="AD33" s="26" t="str">
        <f t="shared" si="15"/>
        <v/>
      </c>
      <c r="AE33" s="26" t="str">
        <f t="shared" si="24"/>
        <v/>
      </c>
      <c r="AF33" s="26" t="str">
        <f t="shared" si="16"/>
        <v/>
      </c>
      <c r="AG33" s="26" t="str">
        <f>IF(OR(Z33&lt;&gt;TRUE,AB33&lt;&gt;TRUE,,ISBLANK(U33)),"",IF(INDEX(codeperskat,MATCH(P33,libperskat,0))=20,IF(OR(U33&lt;'Nomenklatur komplett'!W$4,U33&gt;'Nomenklatur komplett'!X$4),FALSE,TRUE),""))</f>
        <v/>
      </c>
      <c r="AH33" s="26" t="str">
        <f t="shared" si="17"/>
        <v/>
      </c>
      <c r="AI33" s="26" t="str">
        <f t="shared" si="18"/>
        <v/>
      </c>
      <c r="AJ33" s="26" t="str">
        <f t="shared" si="19"/>
        <v/>
      </c>
      <c r="AK33" s="72" t="str">
        <f t="shared" si="25"/>
        <v/>
      </c>
      <c r="AL33" s="26" t="str">
        <f t="shared" si="26"/>
        <v/>
      </c>
    </row>
    <row r="34" spans="1:38" x14ac:dyDescent="0.2">
      <c r="A34" s="129" t="str">
        <f t="shared" si="0"/>
        <v/>
      </c>
      <c r="B34" s="129" t="str">
        <f t="shared" si="1"/>
        <v/>
      </c>
      <c r="C34" s="78" t="str">
        <f t="shared" si="2"/>
        <v/>
      </c>
      <c r="D34" s="72" t="str">
        <f t="shared" si="3"/>
        <v/>
      </c>
      <c r="E34" s="72" t="str">
        <f t="shared" si="4"/>
        <v/>
      </c>
      <c r="F34" s="79" t="str">
        <f t="shared" si="5"/>
        <v/>
      </c>
      <c r="G34" s="73" t="str">
        <f t="shared" si="6"/>
        <v/>
      </c>
      <c r="H34" s="72" t="str">
        <f t="shared" si="7"/>
        <v/>
      </c>
      <c r="I34" s="72" t="str">
        <f t="shared" si="8"/>
        <v/>
      </c>
      <c r="J34" s="72" t="str">
        <f t="shared" si="20"/>
        <v/>
      </c>
      <c r="K34" s="76" t="str">
        <f t="shared" si="21"/>
        <v/>
      </c>
      <c r="L34" s="134" t="str">
        <f t="shared" si="9"/>
        <v/>
      </c>
      <c r="M34" s="134" t="str">
        <f t="shared" si="10"/>
        <v/>
      </c>
      <c r="N34" s="67"/>
      <c r="O34" s="71"/>
      <c r="P34" s="71"/>
      <c r="Q34" s="71"/>
      <c r="R34" s="71"/>
      <c r="S34" s="148"/>
      <c r="T34" s="71"/>
      <c r="U34" s="71"/>
      <c r="V34" s="71"/>
      <c r="W34" s="71"/>
      <c r="X34" s="77" t="str">
        <f t="shared" si="22"/>
        <v/>
      </c>
      <c r="Y34" s="26" t="str">
        <f t="shared" si="11"/>
        <v/>
      </c>
      <c r="Z34" s="26" t="str">
        <f t="shared" si="12"/>
        <v/>
      </c>
      <c r="AA34" s="77" t="str">
        <f t="shared" si="13"/>
        <v/>
      </c>
      <c r="AB34" s="26" t="str">
        <f t="shared" si="23"/>
        <v/>
      </c>
      <c r="AC34" s="26" t="str">
        <f t="shared" si="14"/>
        <v/>
      </c>
      <c r="AD34" s="26" t="str">
        <f t="shared" si="15"/>
        <v/>
      </c>
      <c r="AE34" s="26" t="str">
        <f t="shared" si="24"/>
        <v/>
      </c>
      <c r="AF34" s="26" t="str">
        <f t="shared" si="16"/>
        <v/>
      </c>
      <c r="AG34" s="26" t="str">
        <f>IF(OR(Z34&lt;&gt;TRUE,AB34&lt;&gt;TRUE,,ISBLANK(U34)),"",IF(INDEX(codeperskat,MATCH(P34,libperskat,0))=20,IF(OR(U34&lt;'Nomenklatur komplett'!W$4,U34&gt;'Nomenklatur komplett'!X$4),FALSE,TRUE),""))</f>
        <v/>
      </c>
      <c r="AH34" s="26" t="str">
        <f t="shared" si="17"/>
        <v/>
      </c>
      <c r="AI34" s="26" t="str">
        <f t="shared" si="18"/>
        <v/>
      </c>
      <c r="AJ34" s="26" t="str">
        <f t="shared" si="19"/>
        <v/>
      </c>
      <c r="AK34" s="72" t="str">
        <f t="shared" si="25"/>
        <v/>
      </c>
      <c r="AL34" s="26" t="str">
        <f t="shared" si="26"/>
        <v/>
      </c>
    </row>
    <row r="35" spans="1:38" x14ac:dyDescent="0.2">
      <c r="A35" s="129" t="str">
        <f t="shared" si="0"/>
        <v/>
      </c>
      <c r="B35" s="129" t="str">
        <f t="shared" si="1"/>
        <v/>
      </c>
      <c r="C35" s="78" t="str">
        <f t="shared" si="2"/>
        <v/>
      </c>
      <c r="D35" s="72" t="str">
        <f t="shared" si="3"/>
        <v/>
      </c>
      <c r="E35" s="72" t="str">
        <f t="shared" si="4"/>
        <v/>
      </c>
      <c r="F35" s="79" t="str">
        <f t="shared" si="5"/>
        <v/>
      </c>
      <c r="G35" s="73" t="str">
        <f t="shared" si="6"/>
        <v/>
      </c>
      <c r="H35" s="72" t="str">
        <f t="shared" si="7"/>
        <v/>
      </c>
      <c r="I35" s="72" t="str">
        <f t="shared" si="8"/>
        <v/>
      </c>
      <c r="J35" s="72" t="str">
        <f t="shared" si="20"/>
        <v/>
      </c>
      <c r="K35" s="76" t="str">
        <f t="shared" si="21"/>
        <v/>
      </c>
      <c r="L35" s="134" t="str">
        <f t="shared" si="9"/>
        <v/>
      </c>
      <c r="M35" s="134" t="str">
        <f t="shared" si="10"/>
        <v/>
      </c>
      <c r="N35" s="67"/>
      <c r="O35" s="71"/>
      <c r="P35" s="71"/>
      <c r="Q35" s="71"/>
      <c r="R35" s="71"/>
      <c r="S35" s="148"/>
      <c r="T35" s="71"/>
      <c r="U35" s="71"/>
      <c r="V35" s="71"/>
      <c r="W35" s="71"/>
      <c r="X35" s="77" t="str">
        <f t="shared" si="22"/>
        <v/>
      </c>
      <c r="Y35" s="26" t="str">
        <f t="shared" si="11"/>
        <v/>
      </c>
      <c r="Z35" s="26" t="str">
        <f t="shared" si="12"/>
        <v/>
      </c>
      <c r="AA35" s="77" t="str">
        <f t="shared" si="13"/>
        <v/>
      </c>
      <c r="AB35" s="26" t="str">
        <f t="shared" si="23"/>
        <v/>
      </c>
      <c r="AC35" s="26" t="str">
        <f t="shared" si="14"/>
        <v/>
      </c>
      <c r="AD35" s="26" t="str">
        <f t="shared" si="15"/>
        <v/>
      </c>
      <c r="AE35" s="26" t="str">
        <f t="shared" si="24"/>
        <v/>
      </c>
      <c r="AF35" s="26" t="str">
        <f t="shared" si="16"/>
        <v/>
      </c>
      <c r="AG35" s="26" t="str">
        <f>IF(OR(Z35&lt;&gt;TRUE,AB35&lt;&gt;TRUE,,ISBLANK(U35)),"",IF(INDEX(codeperskat,MATCH(P35,libperskat,0))=20,IF(OR(U35&lt;'Nomenklatur komplett'!W$4,U35&gt;'Nomenklatur komplett'!X$4),FALSE,TRUE),""))</f>
        <v/>
      </c>
      <c r="AH35" s="26" t="str">
        <f t="shared" si="17"/>
        <v/>
      </c>
      <c r="AI35" s="26" t="str">
        <f t="shared" si="18"/>
        <v/>
      </c>
      <c r="AJ35" s="26" t="str">
        <f t="shared" si="19"/>
        <v/>
      </c>
      <c r="AK35" s="72" t="str">
        <f t="shared" si="25"/>
        <v/>
      </c>
      <c r="AL35" s="26" t="str">
        <f t="shared" si="26"/>
        <v/>
      </c>
    </row>
    <row r="36" spans="1:38" x14ac:dyDescent="0.2">
      <c r="A36" s="129" t="str">
        <f t="shared" si="0"/>
        <v/>
      </c>
      <c r="B36" s="129" t="str">
        <f t="shared" si="1"/>
        <v/>
      </c>
      <c r="C36" s="78" t="str">
        <f t="shared" si="2"/>
        <v/>
      </c>
      <c r="D36" s="72" t="str">
        <f t="shared" si="3"/>
        <v/>
      </c>
      <c r="E36" s="72" t="str">
        <f t="shared" si="4"/>
        <v/>
      </c>
      <c r="F36" s="79" t="str">
        <f t="shared" si="5"/>
        <v/>
      </c>
      <c r="G36" s="73" t="str">
        <f t="shared" si="6"/>
        <v/>
      </c>
      <c r="H36" s="72" t="str">
        <f t="shared" si="7"/>
        <v/>
      </c>
      <c r="I36" s="72" t="str">
        <f t="shared" si="8"/>
        <v/>
      </c>
      <c r="J36" s="72" t="str">
        <f t="shared" si="20"/>
        <v/>
      </c>
      <c r="K36" s="76" t="str">
        <f t="shared" si="21"/>
        <v/>
      </c>
      <c r="L36" s="134" t="str">
        <f t="shared" si="9"/>
        <v/>
      </c>
      <c r="M36" s="134" t="str">
        <f t="shared" si="10"/>
        <v/>
      </c>
      <c r="N36" s="67"/>
      <c r="O36" s="71"/>
      <c r="P36" s="71"/>
      <c r="Q36" s="71"/>
      <c r="R36" s="71"/>
      <c r="S36" s="148"/>
      <c r="T36" s="71"/>
      <c r="U36" s="71"/>
      <c r="V36" s="71"/>
      <c r="W36" s="71"/>
      <c r="X36" s="77" t="str">
        <f t="shared" si="22"/>
        <v/>
      </c>
      <c r="Y36" s="26" t="str">
        <f t="shared" si="11"/>
        <v/>
      </c>
      <c r="Z36" s="26" t="str">
        <f t="shared" si="12"/>
        <v/>
      </c>
      <c r="AA36" s="77" t="str">
        <f t="shared" si="13"/>
        <v/>
      </c>
      <c r="AB36" s="26" t="str">
        <f t="shared" si="23"/>
        <v/>
      </c>
      <c r="AC36" s="26" t="str">
        <f t="shared" si="14"/>
        <v/>
      </c>
      <c r="AD36" s="26" t="str">
        <f t="shared" si="15"/>
        <v/>
      </c>
      <c r="AE36" s="26" t="str">
        <f t="shared" si="24"/>
        <v/>
      </c>
      <c r="AF36" s="26" t="str">
        <f t="shared" si="16"/>
        <v/>
      </c>
      <c r="AG36" s="26" t="str">
        <f>IF(OR(Z36&lt;&gt;TRUE,AB36&lt;&gt;TRUE,,ISBLANK(U36)),"",IF(INDEX(codeperskat,MATCH(P36,libperskat,0))=20,IF(OR(U36&lt;'Nomenklatur komplett'!W$4,U36&gt;'Nomenklatur komplett'!X$4),FALSE,TRUE),""))</f>
        <v/>
      </c>
      <c r="AH36" s="26" t="str">
        <f t="shared" si="17"/>
        <v/>
      </c>
      <c r="AI36" s="26" t="str">
        <f t="shared" si="18"/>
        <v/>
      </c>
      <c r="AJ36" s="26" t="str">
        <f t="shared" si="19"/>
        <v/>
      </c>
      <c r="AK36" s="72" t="str">
        <f t="shared" si="25"/>
        <v/>
      </c>
      <c r="AL36" s="26" t="str">
        <f t="shared" si="26"/>
        <v/>
      </c>
    </row>
    <row r="37" spans="1:38" x14ac:dyDescent="0.2">
      <c r="A37" s="129" t="str">
        <f t="shared" si="0"/>
        <v/>
      </c>
      <c r="B37" s="129" t="str">
        <f t="shared" si="1"/>
        <v/>
      </c>
      <c r="C37" s="78" t="str">
        <f t="shared" si="2"/>
        <v/>
      </c>
      <c r="D37" s="72" t="str">
        <f t="shared" si="3"/>
        <v/>
      </c>
      <c r="E37" s="72" t="str">
        <f t="shared" si="4"/>
        <v/>
      </c>
      <c r="F37" s="79" t="str">
        <f t="shared" si="5"/>
        <v/>
      </c>
      <c r="G37" s="73" t="str">
        <f t="shared" si="6"/>
        <v/>
      </c>
      <c r="H37" s="72" t="str">
        <f t="shared" si="7"/>
        <v/>
      </c>
      <c r="I37" s="72" t="str">
        <f t="shared" si="8"/>
        <v/>
      </c>
      <c r="J37" s="72" t="str">
        <f t="shared" si="20"/>
        <v/>
      </c>
      <c r="K37" s="76" t="str">
        <f t="shared" si="21"/>
        <v/>
      </c>
      <c r="L37" s="134" t="str">
        <f t="shared" si="9"/>
        <v/>
      </c>
      <c r="M37" s="134" t="str">
        <f t="shared" si="10"/>
        <v/>
      </c>
      <c r="N37" s="67"/>
      <c r="O37" s="71"/>
      <c r="P37" s="71"/>
      <c r="Q37" s="71"/>
      <c r="R37" s="71"/>
      <c r="S37" s="148"/>
      <c r="T37" s="71"/>
      <c r="U37" s="71"/>
      <c r="V37" s="71"/>
      <c r="W37" s="71"/>
      <c r="X37" s="77" t="str">
        <f t="shared" si="22"/>
        <v/>
      </c>
      <c r="Y37" s="26" t="str">
        <f t="shared" si="11"/>
        <v/>
      </c>
      <c r="Z37" s="26" t="str">
        <f t="shared" si="12"/>
        <v/>
      </c>
      <c r="AA37" s="77" t="str">
        <f t="shared" si="13"/>
        <v/>
      </c>
      <c r="AB37" s="26" t="str">
        <f t="shared" si="23"/>
        <v/>
      </c>
      <c r="AC37" s="26" t="str">
        <f t="shared" si="14"/>
        <v/>
      </c>
      <c r="AD37" s="26" t="str">
        <f t="shared" si="15"/>
        <v/>
      </c>
      <c r="AE37" s="26" t="str">
        <f t="shared" si="24"/>
        <v/>
      </c>
      <c r="AF37" s="26" t="str">
        <f t="shared" si="16"/>
        <v/>
      </c>
      <c r="AG37" s="26" t="str">
        <f>IF(OR(Z37&lt;&gt;TRUE,AB37&lt;&gt;TRUE,,ISBLANK(U37)),"",IF(INDEX(codeperskat,MATCH(P37,libperskat,0))=20,IF(OR(U37&lt;'Nomenklatur komplett'!W$4,U37&gt;'Nomenklatur komplett'!X$4),FALSE,TRUE),""))</f>
        <v/>
      </c>
      <c r="AH37" s="26" t="str">
        <f t="shared" si="17"/>
        <v/>
      </c>
      <c r="AI37" s="26" t="str">
        <f t="shared" si="18"/>
        <v/>
      </c>
      <c r="AJ37" s="26" t="str">
        <f t="shared" si="19"/>
        <v/>
      </c>
      <c r="AK37" s="72" t="str">
        <f t="shared" si="25"/>
        <v/>
      </c>
      <c r="AL37" s="26" t="str">
        <f t="shared" si="26"/>
        <v/>
      </c>
    </row>
    <row r="38" spans="1:38" x14ac:dyDescent="0.2">
      <c r="A38" s="129" t="str">
        <f t="shared" si="0"/>
        <v/>
      </c>
      <c r="B38" s="129" t="str">
        <f t="shared" si="1"/>
        <v/>
      </c>
      <c r="C38" s="78" t="str">
        <f t="shared" si="2"/>
        <v/>
      </c>
      <c r="D38" s="72" t="str">
        <f t="shared" si="3"/>
        <v/>
      </c>
      <c r="E38" s="72" t="str">
        <f t="shared" si="4"/>
        <v/>
      </c>
      <c r="F38" s="79" t="str">
        <f t="shared" si="5"/>
        <v/>
      </c>
      <c r="G38" s="73" t="str">
        <f t="shared" si="6"/>
        <v/>
      </c>
      <c r="H38" s="72" t="str">
        <f t="shared" si="7"/>
        <v/>
      </c>
      <c r="I38" s="72" t="str">
        <f t="shared" si="8"/>
        <v/>
      </c>
      <c r="J38" s="72" t="str">
        <f t="shared" si="20"/>
        <v/>
      </c>
      <c r="K38" s="76" t="str">
        <f t="shared" si="21"/>
        <v/>
      </c>
      <c r="L38" s="134" t="str">
        <f t="shared" si="9"/>
        <v/>
      </c>
      <c r="M38" s="134" t="str">
        <f t="shared" si="10"/>
        <v/>
      </c>
      <c r="N38" s="67"/>
      <c r="O38" s="71"/>
      <c r="P38" s="71"/>
      <c r="Q38" s="71"/>
      <c r="R38" s="71"/>
      <c r="S38" s="148"/>
      <c r="T38" s="71"/>
      <c r="U38" s="71"/>
      <c r="V38" s="71"/>
      <c r="W38" s="71"/>
      <c r="X38" s="77" t="str">
        <f t="shared" si="22"/>
        <v/>
      </c>
      <c r="Y38" s="26" t="str">
        <f t="shared" si="11"/>
        <v/>
      </c>
      <c r="Z38" s="26" t="str">
        <f t="shared" si="12"/>
        <v/>
      </c>
      <c r="AA38" s="77" t="str">
        <f t="shared" si="13"/>
        <v/>
      </c>
      <c r="AB38" s="26" t="str">
        <f t="shared" si="23"/>
        <v/>
      </c>
      <c r="AC38" s="26" t="str">
        <f t="shared" si="14"/>
        <v/>
      </c>
      <c r="AD38" s="26" t="str">
        <f t="shared" si="15"/>
        <v/>
      </c>
      <c r="AE38" s="26" t="str">
        <f t="shared" si="24"/>
        <v/>
      </c>
      <c r="AF38" s="26" t="str">
        <f t="shared" si="16"/>
        <v/>
      </c>
      <c r="AG38" s="26" t="str">
        <f>IF(OR(Z38&lt;&gt;TRUE,AB38&lt;&gt;TRUE,,ISBLANK(U38)),"",IF(INDEX(codeperskat,MATCH(P38,libperskat,0))=20,IF(OR(U38&lt;'Nomenklatur komplett'!W$4,U38&gt;'Nomenklatur komplett'!X$4),FALSE,TRUE),""))</f>
        <v/>
      </c>
      <c r="AH38" s="26" t="str">
        <f t="shared" si="17"/>
        <v/>
      </c>
      <c r="AI38" s="26" t="str">
        <f t="shared" si="18"/>
        <v/>
      </c>
      <c r="AJ38" s="26" t="str">
        <f t="shared" si="19"/>
        <v/>
      </c>
      <c r="AK38" s="72" t="str">
        <f t="shared" si="25"/>
        <v/>
      </c>
      <c r="AL38" s="26" t="str">
        <f t="shared" si="26"/>
        <v/>
      </c>
    </row>
    <row r="39" spans="1:38" x14ac:dyDescent="0.2">
      <c r="A39" s="129" t="str">
        <f t="shared" si="0"/>
        <v/>
      </c>
      <c r="B39" s="129" t="str">
        <f t="shared" si="1"/>
        <v/>
      </c>
      <c r="C39" s="78" t="str">
        <f t="shared" si="2"/>
        <v/>
      </c>
      <c r="D39" s="72" t="str">
        <f t="shared" si="3"/>
        <v/>
      </c>
      <c r="E39" s="72" t="str">
        <f t="shared" si="4"/>
        <v/>
      </c>
      <c r="F39" s="79" t="str">
        <f t="shared" si="5"/>
        <v/>
      </c>
      <c r="G39" s="73" t="str">
        <f t="shared" si="6"/>
        <v/>
      </c>
      <c r="H39" s="72" t="str">
        <f t="shared" si="7"/>
        <v/>
      </c>
      <c r="I39" s="72" t="str">
        <f t="shared" si="8"/>
        <v/>
      </c>
      <c r="J39" s="72" t="str">
        <f t="shared" si="20"/>
        <v/>
      </c>
      <c r="K39" s="76" t="str">
        <f t="shared" si="21"/>
        <v/>
      </c>
      <c r="L39" s="134" t="str">
        <f t="shared" si="9"/>
        <v/>
      </c>
      <c r="M39" s="134" t="str">
        <f t="shared" si="10"/>
        <v/>
      </c>
      <c r="N39" s="67"/>
      <c r="O39" s="71"/>
      <c r="P39" s="71"/>
      <c r="Q39" s="71"/>
      <c r="R39" s="71"/>
      <c r="S39" s="148"/>
      <c r="T39" s="71"/>
      <c r="U39" s="71"/>
      <c r="V39" s="71"/>
      <c r="W39" s="71"/>
      <c r="X39" s="77" t="str">
        <f t="shared" si="22"/>
        <v/>
      </c>
      <c r="Y39" s="26" t="str">
        <f t="shared" si="11"/>
        <v/>
      </c>
      <c r="Z39" s="26" t="str">
        <f t="shared" si="12"/>
        <v/>
      </c>
      <c r="AA39" s="77" t="str">
        <f t="shared" si="13"/>
        <v/>
      </c>
      <c r="AB39" s="26" t="str">
        <f t="shared" si="23"/>
        <v/>
      </c>
      <c r="AC39" s="26" t="str">
        <f t="shared" si="14"/>
        <v/>
      </c>
      <c r="AD39" s="26" t="str">
        <f t="shared" si="15"/>
        <v/>
      </c>
      <c r="AE39" s="26" t="str">
        <f t="shared" si="24"/>
        <v/>
      </c>
      <c r="AF39" s="26" t="str">
        <f t="shared" si="16"/>
        <v/>
      </c>
      <c r="AG39" s="26" t="str">
        <f>IF(OR(Z39&lt;&gt;TRUE,AB39&lt;&gt;TRUE,,ISBLANK(U39)),"",IF(INDEX(codeperskat,MATCH(P39,libperskat,0))=20,IF(OR(U39&lt;'Nomenklatur komplett'!W$4,U39&gt;'Nomenklatur komplett'!X$4),FALSE,TRUE),""))</f>
        <v/>
      </c>
      <c r="AH39" s="26" t="str">
        <f t="shared" si="17"/>
        <v/>
      </c>
      <c r="AI39" s="26" t="str">
        <f t="shared" si="18"/>
        <v/>
      </c>
      <c r="AJ39" s="26" t="str">
        <f t="shared" si="19"/>
        <v/>
      </c>
      <c r="AK39" s="72" t="str">
        <f t="shared" si="25"/>
        <v/>
      </c>
      <c r="AL39" s="26" t="str">
        <f t="shared" si="26"/>
        <v/>
      </c>
    </row>
    <row r="40" spans="1:38" x14ac:dyDescent="0.2">
      <c r="A40" s="129" t="str">
        <f t="shared" si="0"/>
        <v/>
      </c>
      <c r="B40" s="129" t="str">
        <f t="shared" si="1"/>
        <v/>
      </c>
      <c r="C40" s="78" t="str">
        <f t="shared" si="2"/>
        <v/>
      </c>
      <c r="D40" s="72" t="str">
        <f t="shared" si="3"/>
        <v/>
      </c>
      <c r="E40" s="72" t="str">
        <f t="shared" si="4"/>
        <v/>
      </c>
      <c r="F40" s="79" t="str">
        <f t="shared" si="5"/>
        <v/>
      </c>
      <c r="G40" s="73" t="str">
        <f t="shared" si="6"/>
        <v/>
      </c>
      <c r="H40" s="72" t="str">
        <f t="shared" si="7"/>
        <v/>
      </c>
      <c r="I40" s="72" t="str">
        <f t="shared" si="8"/>
        <v/>
      </c>
      <c r="J40" s="72" t="str">
        <f t="shared" si="20"/>
        <v/>
      </c>
      <c r="K40" s="76" t="str">
        <f t="shared" si="21"/>
        <v/>
      </c>
      <c r="L40" s="134" t="str">
        <f t="shared" si="9"/>
        <v/>
      </c>
      <c r="M40" s="134" t="str">
        <f t="shared" si="10"/>
        <v/>
      </c>
      <c r="N40" s="67"/>
      <c r="O40" s="71"/>
      <c r="P40" s="71"/>
      <c r="Q40" s="71"/>
      <c r="R40" s="71"/>
      <c r="S40" s="148"/>
      <c r="T40" s="71"/>
      <c r="U40" s="71"/>
      <c r="V40" s="71"/>
      <c r="W40" s="71"/>
      <c r="X40" s="77" t="str">
        <f t="shared" si="22"/>
        <v/>
      </c>
      <c r="Y40" s="26" t="str">
        <f t="shared" si="11"/>
        <v/>
      </c>
      <c r="Z40" s="26" t="str">
        <f t="shared" si="12"/>
        <v/>
      </c>
      <c r="AA40" s="77" t="str">
        <f t="shared" si="13"/>
        <v/>
      </c>
      <c r="AB40" s="26" t="str">
        <f t="shared" si="23"/>
        <v/>
      </c>
      <c r="AC40" s="26" t="str">
        <f t="shared" si="14"/>
        <v/>
      </c>
      <c r="AD40" s="26" t="str">
        <f t="shared" si="15"/>
        <v/>
      </c>
      <c r="AE40" s="26" t="str">
        <f t="shared" si="24"/>
        <v/>
      </c>
      <c r="AF40" s="26" t="str">
        <f t="shared" si="16"/>
        <v/>
      </c>
      <c r="AG40" s="26" t="str">
        <f>IF(OR(Z40&lt;&gt;TRUE,AB40&lt;&gt;TRUE,,ISBLANK(U40)),"",IF(INDEX(codeperskat,MATCH(P40,libperskat,0))=20,IF(OR(U40&lt;'Nomenklatur komplett'!W$4,U40&gt;'Nomenklatur komplett'!X$4),FALSE,TRUE),""))</f>
        <v/>
      </c>
      <c r="AH40" s="26" t="str">
        <f t="shared" si="17"/>
        <v/>
      </c>
      <c r="AI40" s="26" t="str">
        <f t="shared" si="18"/>
        <v/>
      </c>
      <c r="AJ40" s="26" t="str">
        <f t="shared" si="19"/>
        <v/>
      </c>
      <c r="AK40" s="72" t="str">
        <f t="shared" si="25"/>
        <v/>
      </c>
      <c r="AL40" s="26" t="str">
        <f t="shared" si="26"/>
        <v/>
      </c>
    </row>
    <row r="41" spans="1:38" x14ac:dyDescent="0.2">
      <c r="A41" s="129" t="str">
        <f t="shared" si="0"/>
        <v/>
      </c>
      <c r="B41" s="129" t="str">
        <f t="shared" si="1"/>
        <v/>
      </c>
      <c r="C41" s="78" t="str">
        <f t="shared" si="2"/>
        <v/>
      </c>
      <c r="D41" s="72" t="str">
        <f t="shared" si="3"/>
        <v/>
      </c>
      <c r="E41" s="72" t="str">
        <f t="shared" si="4"/>
        <v/>
      </c>
      <c r="F41" s="79" t="str">
        <f t="shared" si="5"/>
        <v/>
      </c>
      <c r="G41" s="73" t="str">
        <f t="shared" si="6"/>
        <v/>
      </c>
      <c r="H41" s="72" t="str">
        <f t="shared" si="7"/>
        <v/>
      </c>
      <c r="I41" s="72" t="str">
        <f t="shared" si="8"/>
        <v/>
      </c>
      <c r="J41" s="72" t="str">
        <f t="shared" si="20"/>
        <v/>
      </c>
      <c r="K41" s="76" t="str">
        <f t="shared" si="21"/>
        <v/>
      </c>
      <c r="L41" s="134" t="str">
        <f t="shared" si="9"/>
        <v/>
      </c>
      <c r="M41" s="134" t="str">
        <f t="shared" si="10"/>
        <v/>
      </c>
      <c r="N41" s="67"/>
      <c r="O41" s="71"/>
      <c r="P41" s="71"/>
      <c r="Q41" s="71"/>
      <c r="R41" s="71"/>
      <c r="S41" s="148"/>
      <c r="T41" s="71"/>
      <c r="U41" s="71"/>
      <c r="V41" s="71"/>
      <c r="W41" s="71"/>
      <c r="X41" s="77" t="str">
        <f t="shared" si="22"/>
        <v/>
      </c>
      <c r="Y41" s="26" t="str">
        <f t="shared" si="11"/>
        <v/>
      </c>
      <c r="Z41" s="26" t="str">
        <f t="shared" si="12"/>
        <v/>
      </c>
      <c r="AA41" s="77" t="str">
        <f t="shared" si="13"/>
        <v/>
      </c>
      <c r="AB41" s="26" t="str">
        <f t="shared" si="23"/>
        <v/>
      </c>
      <c r="AC41" s="26" t="str">
        <f t="shared" si="14"/>
        <v/>
      </c>
      <c r="AD41" s="26" t="str">
        <f t="shared" si="15"/>
        <v/>
      </c>
      <c r="AE41" s="26" t="str">
        <f t="shared" si="24"/>
        <v/>
      </c>
      <c r="AF41" s="26" t="str">
        <f t="shared" si="16"/>
        <v/>
      </c>
      <c r="AG41" s="26" t="str">
        <f>IF(OR(Z41&lt;&gt;TRUE,AB41&lt;&gt;TRUE,,ISBLANK(U41)),"",IF(INDEX(codeperskat,MATCH(P41,libperskat,0))=20,IF(OR(U41&lt;'Nomenklatur komplett'!W$4,U41&gt;'Nomenklatur komplett'!X$4),FALSE,TRUE),""))</f>
        <v/>
      </c>
      <c r="AH41" s="26" t="str">
        <f t="shared" si="17"/>
        <v/>
      </c>
      <c r="AI41" s="26" t="str">
        <f t="shared" si="18"/>
        <v/>
      </c>
      <c r="AJ41" s="26" t="str">
        <f t="shared" si="19"/>
        <v/>
      </c>
      <c r="AK41" s="72" t="str">
        <f t="shared" si="25"/>
        <v/>
      </c>
      <c r="AL41" s="26" t="str">
        <f t="shared" si="26"/>
        <v/>
      </c>
    </row>
    <row r="42" spans="1:38" x14ac:dyDescent="0.2">
      <c r="A42" s="129" t="str">
        <f t="shared" si="0"/>
        <v/>
      </c>
      <c r="B42" s="129" t="str">
        <f t="shared" si="1"/>
        <v/>
      </c>
      <c r="C42" s="78" t="str">
        <f t="shared" si="2"/>
        <v/>
      </c>
      <c r="D42" s="72" t="str">
        <f t="shared" si="3"/>
        <v/>
      </c>
      <c r="E42" s="72" t="str">
        <f t="shared" si="4"/>
        <v/>
      </c>
      <c r="F42" s="79" t="str">
        <f t="shared" si="5"/>
        <v/>
      </c>
      <c r="G42" s="73" t="str">
        <f t="shared" si="6"/>
        <v/>
      </c>
      <c r="H42" s="72" t="str">
        <f t="shared" si="7"/>
        <v/>
      </c>
      <c r="I42" s="72" t="str">
        <f t="shared" si="8"/>
        <v/>
      </c>
      <c r="J42" s="72" t="str">
        <f t="shared" si="20"/>
        <v/>
      </c>
      <c r="K42" s="76" t="str">
        <f t="shared" si="21"/>
        <v/>
      </c>
      <c r="L42" s="134" t="str">
        <f t="shared" si="9"/>
        <v/>
      </c>
      <c r="M42" s="134" t="str">
        <f t="shared" si="10"/>
        <v/>
      </c>
      <c r="N42" s="67"/>
      <c r="O42" s="71"/>
      <c r="P42" s="71"/>
      <c r="Q42" s="71"/>
      <c r="R42" s="71"/>
      <c r="S42" s="148"/>
      <c r="T42" s="71"/>
      <c r="U42" s="71"/>
      <c r="V42" s="71"/>
      <c r="W42" s="71"/>
      <c r="X42" s="77" t="str">
        <f t="shared" si="22"/>
        <v/>
      </c>
      <c r="Y42" s="26" t="str">
        <f t="shared" si="11"/>
        <v/>
      </c>
      <c r="Z42" s="26" t="str">
        <f t="shared" si="12"/>
        <v/>
      </c>
      <c r="AA42" s="77" t="str">
        <f t="shared" si="13"/>
        <v/>
      </c>
      <c r="AB42" s="26" t="str">
        <f t="shared" si="23"/>
        <v/>
      </c>
      <c r="AC42" s="26" t="str">
        <f t="shared" si="14"/>
        <v/>
      </c>
      <c r="AD42" s="26" t="str">
        <f t="shared" si="15"/>
        <v/>
      </c>
      <c r="AE42" s="26" t="str">
        <f t="shared" si="24"/>
        <v/>
      </c>
      <c r="AF42" s="26" t="str">
        <f t="shared" si="16"/>
        <v/>
      </c>
      <c r="AG42" s="26" t="str">
        <f>IF(OR(Z42&lt;&gt;TRUE,AB42&lt;&gt;TRUE,,ISBLANK(U42)),"",IF(INDEX(codeperskat,MATCH(P42,libperskat,0))=20,IF(OR(U42&lt;'Nomenklatur komplett'!W$4,U42&gt;'Nomenklatur komplett'!X$4),FALSE,TRUE),""))</f>
        <v/>
      </c>
      <c r="AH42" s="26" t="str">
        <f t="shared" si="17"/>
        <v/>
      </c>
      <c r="AI42" s="26" t="str">
        <f t="shared" si="18"/>
        <v/>
      </c>
      <c r="AJ42" s="26" t="str">
        <f t="shared" si="19"/>
        <v/>
      </c>
      <c r="AK42" s="72" t="str">
        <f t="shared" si="25"/>
        <v/>
      </c>
      <c r="AL42" s="26" t="str">
        <f t="shared" si="26"/>
        <v/>
      </c>
    </row>
    <row r="43" spans="1:38" x14ac:dyDescent="0.2">
      <c r="A43" s="129" t="str">
        <f t="shared" si="0"/>
        <v/>
      </c>
      <c r="B43" s="129" t="str">
        <f t="shared" si="1"/>
        <v/>
      </c>
      <c r="C43" s="78" t="str">
        <f t="shared" si="2"/>
        <v/>
      </c>
      <c r="D43" s="72" t="str">
        <f t="shared" si="3"/>
        <v/>
      </c>
      <c r="E43" s="72" t="str">
        <f t="shared" si="4"/>
        <v/>
      </c>
      <c r="F43" s="79" t="str">
        <f t="shared" si="5"/>
        <v/>
      </c>
      <c r="G43" s="73" t="str">
        <f t="shared" si="6"/>
        <v/>
      </c>
      <c r="H43" s="72" t="str">
        <f t="shared" si="7"/>
        <v/>
      </c>
      <c r="I43" s="72" t="str">
        <f t="shared" si="8"/>
        <v/>
      </c>
      <c r="J43" s="72" t="str">
        <f t="shared" si="20"/>
        <v/>
      </c>
      <c r="K43" s="76" t="str">
        <f t="shared" si="21"/>
        <v/>
      </c>
      <c r="L43" s="134" t="str">
        <f t="shared" si="9"/>
        <v/>
      </c>
      <c r="M43" s="134" t="str">
        <f t="shared" si="10"/>
        <v/>
      </c>
      <c r="N43" s="67"/>
      <c r="O43" s="71"/>
      <c r="P43" s="71"/>
      <c r="Q43" s="71"/>
      <c r="R43" s="71"/>
      <c r="S43" s="148"/>
      <c r="T43" s="71"/>
      <c r="U43" s="71"/>
      <c r="V43" s="71"/>
      <c r="W43" s="71"/>
      <c r="X43" s="77" t="str">
        <f t="shared" si="22"/>
        <v/>
      </c>
      <c r="Y43" s="26" t="str">
        <f t="shared" si="11"/>
        <v/>
      </c>
      <c r="Z43" s="26" t="str">
        <f t="shared" si="12"/>
        <v/>
      </c>
      <c r="AA43" s="77" t="str">
        <f t="shared" si="13"/>
        <v/>
      </c>
      <c r="AB43" s="26" t="str">
        <f t="shared" si="23"/>
        <v/>
      </c>
      <c r="AC43" s="26" t="str">
        <f t="shared" si="14"/>
        <v/>
      </c>
      <c r="AD43" s="26" t="str">
        <f t="shared" si="15"/>
        <v/>
      </c>
      <c r="AE43" s="26" t="str">
        <f t="shared" si="24"/>
        <v/>
      </c>
      <c r="AF43" s="26" t="str">
        <f t="shared" si="16"/>
        <v/>
      </c>
      <c r="AG43" s="26" t="str">
        <f>IF(OR(Z43&lt;&gt;TRUE,AB43&lt;&gt;TRUE,,ISBLANK(U43)),"",IF(INDEX(codeperskat,MATCH(P43,libperskat,0))=20,IF(OR(U43&lt;'Nomenklatur komplett'!W$4,U43&gt;'Nomenklatur komplett'!X$4),FALSE,TRUE),""))</f>
        <v/>
      </c>
      <c r="AH43" s="26" t="str">
        <f t="shared" si="17"/>
        <v/>
      </c>
      <c r="AI43" s="26" t="str">
        <f t="shared" si="18"/>
        <v/>
      </c>
      <c r="AJ43" s="26" t="str">
        <f t="shared" si="19"/>
        <v/>
      </c>
      <c r="AK43" s="72" t="str">
        <f t="shared" si="25"/>
        <v/>
      </c>
      <c r="AL43" s="26" t="str">
        <f t="shared" si="26"/>
        <v/>
      </c>
    </row>
    <row r="44" spans="1:38" x14ac:dyDescent="0.2">
      <c r="A44" s="129" t="str">
        <f t="shared" si="0"/>
        <v/>
      </c>
      <c r="B44" s="129" t="str">
        <f t="shared" si="1"/>
        <v/>
      </c>
      <c r="C44" s="78" t="str">
        <f t="shared" si="2"/>
        <v/>
      </c>
      <c r="D44" s="72" t="str">
        <f t="shared" si="3"/>
        <v/>
      </c>
      <c r="E44" s="72" t="str">
        <f t="shared" si="4"/>
        <v/>
      </c>
      <c r="F44" s="79" t="str">
        <f t="shared" si="5"/>
        <v/>
      </c>
      <c r="G44" s="73" t="str">
        <f t="shared" si="6"/>
        <v/>
      </c>
      <c r="H44" s="72" t="str">
        <f t="shared" si="7"/>
        <v/>
      </c>
      <c r="I44" s="72" t="str">
        <f t="shared" si="8"/>
        <v/>
      </c>
      <c r="J44" s="72" t="str">
        <f t="shared" si="20"/>
        <v/>
      </c>
      <c r="K44" s="76" t="str">
        <f t="shared" si="21"/>
        <v/>
      </c>
      <c r="L44" s="134" t="str">
        <f t="shared" si="9"/>
        <v/>
      </c>
      <c r="M44" s="134" t="str">
        <f t="shared" si="10"/>
        <v/>
      </c>
      <c r="N44" s="67"/>
      <c r="O44" s="71"/>
      <c r="P44" s="71"/>
      <c r="Q44" s="71"/>
      <c r="R44" s="71"/>
      <c r="S44" s="148"/>
      <c r="T44" s="71"/>
      <c r="U44" s="71"/>
      <c r="V44" s="71"/>
      <c r="W44" s="71"/>
      <c r="X44" s="77" t="str">
        <f t="shared" si="22"/>
        <v/>
      </c>
      <c r="Y44" s="26" t="str">
        <f t="shared" si="11"/>
        <v/>
      </c>
      <c r="Z44" s="26" t="str">
        <f t="shared" si="12"/>
        <v/>
      </c>
      <c r="AA44" s="77" t="str">
        <f t="shared" si="13"/>
        <v/>
      </c>
      <c r="AB44" s="26" t="str">
        <f t="shared" si="23"/>
        <v/>
      </c>
      <c r="AC44" s="26" t="str">
        <f t="shared" si="14"/>
        <v/>
      </c>
      <c r="AD44" s="26" t="str">
        <f t="shared" si="15"/>
        <v/>
      </c>
      <c r="AE44" s="26" t="str">
        <f t="shared" si="24"/>
        <v/>
      </c>
      <c r="AF44" s="26" t="str">
        <f t="shared" si="16"/>
        <v/>
      </c>
      <c r="AG44" s="26" t="str">
        <f>IF(OR(Z44&lt;&gt;TRUE,AB44&lt;&gt;TRUE,,ISBLANK(U44)),"",IF(INDEX(codeperskat,MATCH(P44,libperskat,0))=20,IF(OR(U44&lt;'Nomenklatur komplett'!W$4,U44&gt;'Nomenklatur komplett'!X$4),FALSE,TRUE),""))</f>
        <v/>
      </c>
      <c r="AH44" s="26" t="str">
        <f t="shared" si="17"/>
        <v/>
      </c>
      <c r="AI44" s="26" t="str">
        <f t="shared" si="18"/>
        <v/>
      </c>
      <c r="AJ44" s="26" t="str">
        <f t="shared" si="19"/>
        <v/>
      </c>
      <c r="AK44" s="72" t="str">
        <f t="shared" si="25"/>
        <v/>
      </c>
      <c r="AL44" s="26" t="str">
        <f t="shared" si="26"/>
        <v/>
      </c>
    </row>
    <row r="45" spans="1:38" x14ac:dyDescent="0.2">
      <c r="A45" s="129" t="str">
        <f t="shared" si="0"/>
        <v/>
      </c>
      <c r="B45" s="129" t="str">
        <f t="shared" si="1"/>
        <v/>
      </c>
      <c r="C45" s="78" t="str">
        <f t="shared" si="2"/>
        <v/>
      </c>
      <c r="D45" s="72" t="str">
        <f t="shared" si="3"/>
        <v/>
      </c>
      <c r="E45" s="72" t="str">
        <f t="shared" si="4"/>
        <v/>
      </c>
      <c r="F45" s="79" t="str">
        <f t="shared" si="5"/>
        <v/>
      </c>
      <c r="G45" s="73" t="str">
        <f t="shared" si="6"/>
        <v/>
      </c>
      <c r="H45" s="72" t="str">
        <f t="shared" si="7"/>
        <v/>
      </c>
      <c r="I45" s="72" t="str">
        <f t="shared" si="8"/>
        <v/>
      </c>
      <c r="J45" s="72" t="str">
        <f t="shared" si="20"/>
        <v/>
      </c>
      <c r="K45" s="76" t="str">
        <f t="shared" si="21"/>
        <v/>
      </c>
      <c r="L45" s="134" t="str">
        <f t="shared" si="9"/>
        <v/>
      </c>
      <c r="M45" s="134" t="str">
        <f t="shared" si="10"/>
        <v/>
      </c>
      <c r="N45" s="67"/>
      <c r="O45" s="71"/>
      <c r="P45" s="71"/>
      <c r="Q45" s="71"/>
      <c r="R45" s="71"/>
      <c r="S45" s="148"/>
      <c r="T45" s="71"/>
      <c r="U45" s="71"/>
      <c r="V45" s="71"/>
      <c r="W45" s="71"/>
      <c r="X45" s="77" t="str">
        <f t="shared" si="22"/>
        <v/>
      </c>
      <c r="Y45" s="26" t="str">
        <f t="shared" si="11"/>
        <v/>
      </c>
      <c r="Z45" s="26" t="str">
        <f t="shared" si="12"/>
        <v/>
      </c>
      <c r="AA45" s="77" t="str">
        <f t="shared" si="13"/>
        <v/>
      </c>
      <c r="AB45" s="26" t="str">
        <f t="shared" si="23"/>
        <v/>
      </c>
      <c r="AC45" s="26" t="str">
        <f t="shared" si="14"/>
        <v/>
      </c>
      <c r="AD45" s="26" t="str">
        <f t="shared" si="15"/>
        <v/>
      </c>
      <c r="AE45" s="26" t="str">
        <f t="shared" si="24"/>
        <v/>
      </c>
      <c r="AF45" s="26" t="str">
        <f t="shared" si="16"/>
        <v/>
      </c>
      <c r="AG45" s="26" t="str">
        <f>IF(OR(Z45&lt;&gt;TRUE,AB45&lt;&gt;TRUE,,ISBLANK(U45)),"",IF(INDEX(codeperskat,MATCH(P45,libperskat,0))=20,IF(OR(U45&lt;'Nomenklatur komplett'!W$4,U45&gt;'Nomenklatur komplett'!X$4),FALSE,TRUE),""))</f>
        <v/>
      </c>
      <c r="AH45" s="26" t="str">
        <f t="shared" si="17"/>
        <v/>
      </c>
      <c r="AI45" s="26" t="str">
        <f t="shared" si="18"/>
        <v/>
      </c>
      <c r="AJ45" s="26" t="str">
        <f t="shared" si="19"/>
        <v/>
      </c>
      <c r="AK45" s="72" t="str">
        <f t="shared" si="25"/>
        <v/>
      </c>
      <c r="AL45" s="26" t="str">
        <f t="shared" si="26"/>
        <v/>
      </c>
    </row>
    <row r="46" spans="1:38" x14ac:dyDescent="0.2">
      <c r="A46" s="129" t="str">
        <f t="shared" si="0"/>
        <v/>
      </c>
      <c r="B46" s="129" t="str">
        <f t="shared" si="1"/>
        <v/>
      </c>
      <c r="C46" s="78" t="str">
        <f t="shared" si="2"/>
        <v/>
      </c>
      <c r="D46" s="72" t="str">
        <f t="shared" si="3"/>
        <v/>
      </c>
      <c r="E46" s="72" t="str">
        <f t="shared" si="4"/>
        <v/>
      </c>
      <c r="F46" s="79" t="str">
        <f t="shared" si="5"/>
        <v/>
      </c>
      <c r="G46" s="73" t="str">
        <f t="shared" si="6"/>
        <v/>
      </c>
      <c r="H46" s="72" t="str">
        <f t="shared" si="7"/>
        <v/>
      </c>
      <c r="I46" s="72" t="str">
        <f t="shared" si="8"/>
        <v/>
      </c>
      <c r="J46" s="72" t="str">
        <f t="shared" si="20"/>
        <v/>
      </c>
      <c r="K46" s="76" t="str">
        <f t="shared" si="21"/>
        <v/>
      </c>
      <c r="L46" s="134" t="str">
        <f t="shared" si="9"/>
        <v/>
      </c>
      <c r="M46" s="134" t="str">
        <f t="shared" si="10"/>
        <v/>
      </c>
      <c r="N46" s="67"/>
      <c r="O46" s="71"/>
      <c r="P46" s="71"/>
      <c r="Q46" s="71"/>
      <c r="R46" s="71"/>
      <c r="S46" s="148"/>
      <c r="T46" s="71"/>
      <c r="U46" s="71"/>
      <c r="V46" s="71"/>
      <c r="W46" s="71"/>
      <c r="X46" s="77" t="str">
        <f t="shared" si="22"/>
        <v/>
      </c>
      <c r="Y46" s="26" t="str">
        <f t="shared" si="11"/>
        <v/>
      </c>
      <c r="Z46" s="26" t="str">
        <f t="shared" si="12"/>
        <v/>
      </c>
      <c r="AA46" s="77" t="str">
        <f t="shared" si="13"/>
        <v/>
      </c>
      <c r="AB46" s="26" t="str">
        <f t="shared" si="23"/>
        <v/>
      </c>
      <c r="AC46" s="26" t="str">
        <f t="shared" si="14"/>
        <v/>
      </c>
      <c r="AD46" s="26" t="str">
        <f t="shared" si="15"/>
        <v/>
      </c>
      <c r="AE46" s="26" t="str">
        <f t="shared" si="24"/>
        <v/>
      </c>
      <c r="AF46" s="26" t="str">
        <f t="shared" si="16"/>
        <v/>
      </c>
      <c r="AG46" s="26" t="str">
        <f>IF(OR(Z46&lt;&gt;TRUE,AB46&lt;&gt;TRUE,,ISBLANK(U46)),"",IF(INDEX(codeperskat,MATCH(P46,libperskat,0))=20,IF(OR(U46&lt;'Nomenklatur komplett'!W$4,U46&gt;'Nomenklatur komplett'!X$4),FALSE,TRUE),""))</f>
        <v/>
      </c>
      <c r="AH46" s="26" t="str">
        <f t="shared" si="17"/>
        <v/>
      </c>
      <c r="AI46" s="26" t="str">
        <f t="shared" si="18"/>
        <v/>
      </c>
      <c r="AJ46" s="26" t="str">
        <f t="shared" si="19"/>
        <v/>
      </c>
      <c r="AK46" s="72" t="str">
        <f t="shared" si="25"/>
        <v/>
      </c>
      <c r="AL46" s="26" t="str">
        <f t="shared" si="26"/>
        <v/>
      </c>
    </row>
    <row r="47" spans="1:38" x14ac:dyDescent="0.2">
      <c r="A47" s="129" t="str">
        <f t="shared" si="0"/>
        <v/>
      </c>
      <c r="B47" s="129" t="str">
        <f t="shared" si="1"/>
        <v/>
      </c>
      <c r="C47" s="78" t="str">
        <f t="shared" si="2"/>
        <v/>
      </c>
      <c r="D47" s="72" t="str">
        <f t="shared" si="3"/>
        <v/>
      </c>
      <c r="E47" s="72" t="str">
        <f t="shared" si="4"/>
        <v/>
      </c>
      <c r="F47" s="79" t="str">
        <f t="shared" si="5"/>
        <v/>
      </c>
      <c r="G47" s="73" t="str">
        <f t="shared" si="6"/>
        <v/>
      </c>
      <c r="H47" s="72" t="str">
        <f t="shared" si="7"/>
        <v/>
      </c>
      <c r="I47" s="72" t="str">
        <f t="shared" si="8"/>
        <v/>
      </c>
      <c r="J47" s="72" t="str">
        <f t="shared" si="20"/>
        <v/>
      </c>
      <c r="K47" s="76" t="str">
        <f t="shared" si="21"/>
        <v/>
      </c>
      <c r="L47" s="134" t="str">
        <f t="shared" si="9"/>
        <v/>
      </c>
      <c r="M47" s="134" t="str">
        <f t="shared" si="10"/>
        <v/>
      </c>
      <c r="N47" s="67"/>
      <c r="O47" s="71"/>
      <c r="P47" s="71"/>
      <c r="Q47" s="71"/>
      <c r="R47" s="71"/>
      <c r="S47" s="148"/>
      <c r="T47" s="71"/>
      <c r="U47" s="71"/>
      <c r="V47" s="71"/>
      <c r="W47" s="71"/>
      <c r="X47" s="77" t="str">
        <f t="shared" si="22"/>
        <v/>
      </c>
      <c r="Y47" s="26" t="str">
        <f t="shared" si="11"/>
        <v/>
      </c>
      <c r="Z47" s="26" t="str">
        <f t="shared" si="12"/>
        <v/>
      </c>
      <c r="AA47" s="77" t="str">
        <f t="shared" si="13"/>
        <v/>
      </c>
      <c r="AB47" s="26" t="str">
        <f t="shared" si="23"/>
        <v/>
      </c>
      <c r="AC47" s="26" t="str">
        <f t="shared" si="14"/>
        <v/>
      </c>
      <c r="AD47" s="26" t="str">
        <f t="shared" si="15"/>
        <v/>
      </c>
      <c r="AE47" s="26" t="str">
        <f t="shared" si="24"/>
        <v/>
      </c>
      <c r="AF47" s="26" t="str">
        <f t="shared" si="16"/>
        <v/>
      </c>
      <c r="AG47" s="26" t="str">
        <f>IF(OR(Z47&lt;&gt;TRUE,AB47&lt;&gt;TRUE,,ISBLANK(U47)),"",IF(INDEX(codeperskat,MATCH(P47,libperskat,0))=20,IF(OR(U47&lt;'Nomenklatur komplett'!W$4,U47&gt;'Nomenklatur komplett'!X$4),FALSE,TRUE),""))</f>
        <v/>
      </c>
      <c r="AH47" s="26" t="str">
        <f t="shared" si="17"/>
        <v/>
      </c>
      <c r="AI47" s="26" t="str">
        <f t="shared" si="18"/>
        <v/>
      </c>
      <c r="AJ47" s="26" t="str">
        <f t="shared" si="19"/>
        <v/>
      </c>
      <c r="AK47" s="72" t="str">
        <f t="shared" si="25"/>
        <v/>
      </c>
      <c r="AL47" s="26" t="str">
        <f t="shared" si="26"/>
        <v/>
      </c>
    </row>
    <row r="48" spans="1:38" x14ac:dyDescent="0.2">
      <c r="A48" s="129" t="str">
        <f t="shared" si="0"/>
        <v/>
      </c>
      <c r="B48" s="129" t="str">
        <f t="shared" si="1"/>
        <v/>
      </c>
      <c r="C48" s="78" t="str">
        <f t="shared" si="2"/>
        <v/>
      </c>
      <c r="D48" s="72" t="str">
        <f t="shared" si="3"/>
        <v/>
      </c>
      <c r="E48" s="72" t="str">
        <f t="shared" si="4"/>
        <v/>
      </c>
      <c r="F48" s="79" t="str">
        <f t="shared" si="5"/>
        <v/>
      </c>
      <c r="G48" s="73" t="str">
        <f t="shared" si="6"/>
        <v/>
      </c>
      <c r="H48" s="72" t="str">
        <f t="shared" si="7"/>
        <v/>
      </c>
      <c r="I48" s="72" t="str">
        <f t="shared" si="8"/>
        <v/>
      </c>
      <c r="J48" s="72" t="str">
        <f t="shared" si="20"/>
        <v/>
      </c>
      <c r="K48" s="76" t="str">
        <f t="shared" si="21"/>
        <v/>
      </c>
      <c r="L48" s="134" t="str">
        <f t="shared" si="9"/>
        <v/>
      </c>
      <c r="M48" s="134" t="str">
        <f t="shared" si="10"/>
        <v/>
      </c>
      <c r="N48" s="67"/>
      <c r="O48" s="71"/>
      <c r="P48" s="71"/>
      <c r="Q48" s="71"/>
      <c r="R48" s="71"/>
      <c r="S48" s="148"/>
      <c r="T48" s="71"/>
      <c r="U48" s="71"/>
      <c r="V48" s="71"/>
      <c r="W48" s="71"/>
      <c r="X48" s="77" t="str">
        <f t="shared" si="22"/>
        <v/>
      </c>
      <c r="Y48" s="26" t="str">
        <f t="shared" si="11"/>
        <v/>
      </c>
      <c r="Z48" s="26" t="str">
        <f t="shared" si="12"/>
        <v/>
      </c>
      <c r="AA48" s="77" t="str">
        <f t="shared" si="13"/>
        <v/>
      </c>
      <c r="AB48" s="26" t="str">
        <f t="shared" si="23"/>
        <v/>
      </c>
      <c r="AC48" s="26" t="str">
        <f t="shared" si="14"/>
        <v/>
      </c>
      <c r="AD48" s="26" t="str">
        <f t="shared" si="15"/>
        <v/>
      </c>
      <c r="AE48" s="26" t="str">
        <f t="shared" si="24"/>
        <v/>
      </c>
      <c r="AF48" s="26" t="str">
        <f t="shared" si="16"/>
        <v/>
      </c>
      <c r="AG48" s="26" t="str">
        <f>IF(OR(Z48&lt;&gt;TRUE,AB48&lt;&gt;TRUE,,ISBLANK(U48)),"",IF(INDEX(codeperskat,MATCH(P48,libperskat,0))=20,IF(OR(U48&lt;'Nomenklatur komplett'!W$4,U48&gt;'Nomenklatur komplett'!X$4),FALSE,TRUE),""))</f>
        <v/>
      </c>
      <c r="AH48" s="26" t="str">
        <f t="shared" si="17"/>
        <v/>
      </c>
      <c r="AI48" s="26" t="str">
        <f t="shared" si="18"/>
        <v/>
      </c>
      <c r="AJ48" s="26" t="str">
        <f t="shared" si="19"/>
        <v/>
      </c>
      <c r="AK48" s="72" t="str">
        <f t="shared" si="25"/>
        <v/>
      </c>
      <c r="AL48" s="26" t="str">
        <f t="shared" si="26"/>
        <v/>
      </c>
    </row>
    <row r="49" spans="1:38" x14ac:dyDescent="0.2">
      <c r="A49" s="129" t="str">
        <f t="shared" si="0"/>
        <v/>
      </c>
      <c r="B49" s="129" t="str">
        <f t="shared" si="1"/>
        <v/>
      </c>
      <c r="C49" s="78" t="str">
        <f t="shared" si="2"/>
        <v/>
      </c>
      <c r="D49" s="72" t="str">
        <f t="shared" si="3"/>
        <v/>
      </c>
      <c r="E49" s="72" t="str">
        <f t="shared" si="4"/>
        <v/>
      </c>
      <c r="F49" s="79" t="str">
        <f t="shared" si="5"/>
        <v/>
      </c>
      <c r="G49" s="73" t="str">
        <f t="shared" si="6"/>
        <v/>
      </c>
      <c r="H49" s="72" t="str">
        <f t="shared" si="7"/>
        <v/>
      </c>
      <c r="I49" s="72" t="str">
        <f t="shared" si="8"/>
        <v/>
      </c>
      <c r="J49" s="72" t="str">
        <f t="shared" si="20"/>
        <v/>
      </c>
      <c r="K49" s="76" t="str">
        <f t="shared" si="21"/>
        <v/>
      </c>
      <c r="L49" s="134" t="str">
        <f t="shared" si="9"/>
        <v/>
      </c>
      <c r="M49" s="134" t="str">
        <f t="shared" si="10"/>
        <v/>
      </c>
      <c r="N49" s="67"/>
      <c r="O49" s="71"/>
      <c r="P49" s="71"/>
      <c r="Q49" s="71"/>
      <c r="R49" s="71"/>
      <c r="S49" s="148"/>
      <c r="T49" s="71"/>
      <c r="U49" s="71"/>
      <c r="V49" s="71"/>
      <c r="W49" s="71"/>
      <c r="X49" s="77" t="str">
        <f t="shared" si="22"/>
        <v/>
      </c>
      <c r="Y49" s="26" t="str">
        <f t="shared" si="11"/>
        <v/>
      </c>
      <c r="Z49" s="26" t="str">
        <f t="shared" si="12"/>
        <v/>
      </c>
      <c r="AA49" s="77" t="str">
        <f t="shared" si="13"/>
        <v/>
      </c>
      <c r="AB49" s="26" t="str">
        <f t="shared" si="23"/>
        <v/>
      </c>
      <c r="AC49" s="26" t="str">
        <f t="shared" si="14"/>
        <v/>
      </c>
      <c r="AD49" s="26" t="str">
        <f t="shared" si="15"/>
        <v/>
      </c>
      <c r="AE49" s="26" t="str">
        <f t="shared" si="24"/>
        <v/>
      </c>
      <c r="AF49" s="26" t="str">
        <f t="shared" si="16"/>
        <v/>
      </c>
      <c r="AG49" s="26" t="str">
        <f>IF(OR(Z49&lt;&gt;TRUE,AB49&lt;&gt;TRUE,,ISBLANK(U49)),"",IF(INDEX(codeperskat,MATCH(P49,libperskat,0))=20,IF(OR(U49&lt;'Nomenklatur komplett'!W$4,U49&gt;'Nomenklatur komplett'!X$4),FALSE,TRUE),""))</f>
        <v/>
      </c>
      <c r="AH49" s="26" t="str">
        <f t="shared" si="17"/>
        <v/>
      </c>
      <c r="AI49" s="26" t="str">
        <f t="shared" si="18"/>
        <v/>
      </c>
      <c r="AJ49" s="26" t="str">
        <f t="shared" si="19"/>
        <v/>
      </c>
      <c r="AK49" s="72" t="str">
        <f t="shared" si="25"/>
        <v/>
      </c>
      <c r="AL49" s="26" t="str">
        <f t="shared" si="26"/>
        <v/>
      </c>
    </row>
    <row r="50" spans="1:38" x14ac:dyDescent="0.2">
      <c r="A50" s="129" t="str">
        <f t="shared" si="0"/>
        <v/>
      </c>
      <c r="B50" s="129" t="str">
        <f t="shared" si="1"/>
        <v/>
      </c>
      <c r="C50" s="78" t="str">
        <f t="shared" si="2"/>
        <v/>
      </c>
      <c r="D50" s="72" t="str">
        <f t="shared" si="3"/>
        <v/>
      </c>
      <c r="E50" s="72" t="str">
        <f t="shared" si="4"/>
        <v/>
      </c>
      <c r="F50" s="79" t="str">
        <f t="shared" si="5"/>
        <v/>
      </c>
      <c r="G50" s="73" t="str">
        <f t="shared" si="6"/>
        <v/>
      </c>
      <c r="H50" s="72" t="str">
        <f t="shared" si="7"/>
        <v/>
      </c>
      <c r="I50" s="72" t="str">
        <f t="shared" si="8"/>
        <v/>
      </c>
      <c r="J50" s="72" t="str">
        <f t="shared" si="20"/>
        <v/>
      </c>
      <c r="K50" s="76" t="str">
        <f t="shared" si="21"/>
        <v/>
      </c>
      <c r="L50" s="134" t="str">
        <f t="shared" si="9"/>
        <v/>
      </c>
      <c r="M50" s="134" t="str">
        <f t="shared" si="10"/>
        <v/>
      </c>
      <c r="N50" s="67"/>
      <c r="O50" s="71"/>
      <c r="P50" s="71"/>
      <c r="Q50" s="71"/>
      <c r="R50" s="71"/>
      <c r="S50" s="148"/>
      <c r="T50" s="71"/>
      <c r="U50" s="71"/>
      <c r="V50" s="71"/>
      <c r="W50" s="71"/>
      <c r="X50" s="77" t="str">
        <f t="shared" si="22"/>
        <v/>
      </c>
      <c r="Y50" s="26" t="str">
        <f t="shared" si="11"/>
        <v/>
      </c>
      <c r="Z50" s="26" t="str">
        <f t="shared" si="12"/>
        <v/>
      </c>
      <c r="AA50" s="77" t="str">
        <f t="shared" si="13"/>
        <v/>
      </c>
      <c r="AB50" s="26" t="str">
        <f t="shared" si="23"/>
        <v/>
      </c>
      <c r="AC50" s="26" t="str">
        <f t="shared" si="14"/>
        <v/>
      </c>
      <c r="AD50" s="26" t="str">
        <f t="shared" si="15"/>
        <v/>
      </c>
      <c r="AE50" s="26" t="str">
        <f t="shared" si="24"/>
        <v/>
      </c>
      <c r="AF50" s="26" t="str">
        <f t="shared" si="16"/>
        <v/>
      </c>
      <c r="AG50" s="26" t="str">
        <f>IF(OR(Z50&lt;&gt;TRUE,AB50&lt;&gt;TRUE,,ISBLANK(U50)),"",IF(INDEX(codeperskat,MATCH(P50,libperskat,0))=20,IF(OR(U50&lt;'Nomenklatur komplett'!W$4,U50&gt;'Nomenklatur komplett'!X$4),FALSE,TRUE),""))</f>
        <v/>
      </c>
      <c r="AH50" s="26" t="str">
        <f t="shared" si="17"/>
        <v/>
      </c>
      <c r="AI50" s="26" t="str">
        <f t="shared" si="18"/>
        <v/>
      </c>
      <c r="AJ50" s="26" t="str">
        <f t="shared" si="19"/>
        <v/>
      </c>
      <c r="AK50" s="72" t="str">
        <f t="shared" si="25"/>
        <v/>
      </c>
      <c r="AL50" s="26" t="str">
        <f t="shared" si="26"/>
        <v/>
      </c>
    </row>
    <row r="51" spans="1:38" x14ac:dyDescent="0.2">
      <c r="A51" s="129" t="str">
        <f t="shared" si="0"/>
        <v/>
      </c>
      <c r="B51" s="129" t="str">
        <f t="shared" si="1"/>
        <v/>
      </c>
      <c r="C51" s="78" t="str">
        <f t="shared" si="2"/>
        <v/>
      </c>
      <c r="D51" s="72" t="str">
        <f t="shared" si="3"/>
        <v/>
      </c>
      <c r="E51" s="72" t="str">
        <f t="shared" si="4"/>
        <v/>
      </c>
      <c r="F51" s="79" t="str">
        <f t="shared" si="5"/>
        <v/>
      </c>
      <c r="G51" s="73" t="str">
        <f t="shared" si="6"/>
        <v/>
      </c>
      <c r="H51" s="72" t="str">
        <f t="shared" si="7"/>
        <v/>
      </c>
      <c r="I51" s="72" t="str">
        <f t="shared" si="8"/>
        <v/>
      </c>
      <c r="J51" s="72" t="str">
        <f t="shared" si="20"/>
        <v/>
      </c>
      <c r="K51" s="76" t="str">
        <f t="shared" si="21"/>
        <v/>
      </c>
      <c r="L51" s="134" t="str">
        <f t="shared" si="9"/>
        <v/>
      </c>
      <c r="M51" s="134" t="str">
        <f t="shared" si="10"/>
        <v/>
      </c>
      <c r="N51" s="67"/>
      <c r="O51" s="71"/>
      <c r="P51" s="71"/>
      <c r="Q51" s="71"/>
      <c r="R51" s="71"/>
      <c r="S51" s="148"/>
      <c r="T51" s="71"/>
      <c r="U51" s="71"/>
      <c r="V51" s="71"/>
      <c r="W51" s="71"/>
      <c r="X51" s="77" t="str">
        <f t="shared" si="22"/>
        <v/>
      </c>
      <c r="Y51" s="26" t="str">
        <f t="shared" si="11"/>
        <v/>
      </c>
      <c r="Z51" s="26" t="str">
        <f t="shared" si="12"/>
        <v/>
      </c>
      <c r="AA51" s="77" t="str">
        <f t="shared" si="13"/>
        <v/>
      </c>
      <c r="AB51" s="26" t="str">
        <f t="shared" si="23"/>
        <v/>
      </c>
      <c r="AC51" s="26" t="str">
        <f t="shared" si="14"/>
        <v/>
      </c>
      <c r="AD51" s="26" t="str">
        <f t="shared" si="15"/>
        <v/>
      </c>
      <c r="AE51" s="26" t="str">
        <f t="shared" si="24"/>
        <v/>
      </c>
      <c r="AF51" s="26" t="str">
        <f t="shared" si="16"/>
        <v/>
      </c>
      <c r="AG51" s="26" t="str">
        <f>IF(OR(Z51&lt;&gt;TRUE,AB51&lt;&gt;TRUE,,ISBLANK(U51)),"",IF(INDEX(codeperskat,MATCH(P51,libperskat,0))=20,IF(OR(U51&lt;'Nomenklatur komplett'!W$4,U51&gt;'Nomenklatur komplett'!X$4),FALSE,TRUE),""))</f>
        <v/>
      </c>
      <c r="AH51" s="26" t="str">
        <f t="shared" si="17"/>
        <v/>
      </c>
      <c r="AI51" s="26" t="str">
        <f t="shared" si="18"/>
        <v/>
      </c>
      <c r="AJ51" s="26" t="str">
        <f t="shared" si="19"/>
        <v/>
      </c>
      <c r="AK51" s="72" t="str">
        <f t="shared" si="25"/>
        <v/>
      </c>
      <c r="AL51" s="26" t="str">
        <f t="shared" si="26"/>
        <v/>
      </c>
    </row>
    <row r="52" spans="1:38" x14ac:dyDescent="0.2">
      <c r="A52" s="129" t="str">
        <f t="shared" si="0"/>
        <v/>
      </c>
      <c r="B52" s="129" t="str">
        <f t="shared" si="1"/>
        <v/>
      </c>
      <c r="C52" s="78" t="str">
        <f t="shared" si="2"/>
        <v/>
      </c>
      <c r="D52" s="72" t="str">
        <f t="shared" si="3"/>
        <v/>
      </c>
      <c r="E52" s="72" t="str">
        <f t="shared" si="4"/>
        <v/>
      </c>
      <c r="F52" s="79" t="str">
        <f t="shared" si="5"/>
        <v/>
      </c>
      <c r="G52" s="73" t="str">
        <f t="shared" si="6"/>
        <v/>
      </c>
      <c r="H52" s="72" t="str">
        <f t="shared" si="7"/>
        <v/>
      </c>
      <c r="I52" s="72" t="str">
        <f t="shared" si="8"/>
        <v/>
      </c>
      <c r="J52" s="72" t="str">
        <f t="shared" si="20"/>
        <v/>
      </c>
      <c r="K52" s="76" t="str">
        <f t="shared" si="21"/>
        <v/>
      </c>
      <c r="L52" s="134" t="str">
        <f t="shared" si="9"/>
        <v/>
      </c>
      <c r="M52" s="134" t="str">
        <f t="shared" si="10"/>
        <v/>
      </c>
      <c r="N52" s="67"/>
      <c r="O52" s="71"/>
      <c r="P52" s="71"/>
      <c r="Q52" s="71"/>
      <c r="R52" s="71"/>
      <c r="S52" s="148"/>
      <c r="T52" s="71"/>
      <c r="U52" s="71"/>
      <c r="V52" s="71"/>
      <c r="W52" s="71"/>
      <c r="X52" s="77" t="str">
        <f t="shared" si="22"/>
        <v/>
      </c>
      <c r="Y52" s="26" t="str">
        <f t="shared" si="11"/>
        <v/>
      </c>
      <c r="Z52" s="26" t="str">
        <f t="shared" si="12"/>
        <v/>
      </c>
      <c r="AA52" s="77" t="str">
        <f t="shared" si="13"/>
        <v/>
      </c>
      <c r="AB52" s="26" t="str">
        <f t="shared" si="23"/>
        <v/>
      </c>
      <c r="AC52" s="26" t="str">
        <f t="shared" si="14"/>
        <v/>
      </c>
      <c r="AD52" s="26" t="str">
        <f t="shared" si="15"/>
        <v/>
      </c>
      <c r="AE52" s="26" t="str">
        <f t="shared" si="24"/>
        <v/>
      </c>
      <c r="AF52" s="26" t="str">
        <f t="shared" si="16"/>
        <v/>
      </c>
      <c r="AG52" s="26" t="str">
        <f>IF(OR(Z52&lt;&gt;TRUE,AB52&lt;&gt;TRUE,,ISBLANK(U52)),"",IF(INDEX(codeperskat,MATCH(P52,libperskat,0))=20,IF(OR(U52&lt;'Nomenklatur komplett'!W$4,U52&gt;'Nomenklatur komplett'!X$4),FALSE,TRUE),""))</f>
        <v/>
      </c>
      <c r="AH52" s="26" t="str">
        <f t="shared" si="17"/>
        <v/>
      </c>
      <c r="AI52" s="26" t="str">
        <f t="shared" si="18"/>
        <v/>
      </c>
      <c r="AJ52" s="26" t="str">
        <f t="shared" si="19"/>
        <v/>
      </c>
      <c r="AK52" s="72" t="str">
        <f t="shared" si="25"/>
        <v/>
      </c>
      <c r="AL52" s="26" t="str">
        <f t="shared" si="26"/>
        <v/>
      </c>
    </row>
    <row r="53" spans="1:38" x14ac:dyDescent="0.2">
      <c r="A53" s="129" t="str">
        <f t="shared" si="0"/>
        <v/>
      </c>
      <c r="B53" s="129" t="str">
        <f t="shared" si="1"/>
        <v/>
      </c>
      <c r="C53" s="78" t="str">
        <f t="shared" si="2"/>
        <v/>
      </c>
      <c r="D53" s="72" t="str">
        <f t="shared" si="3"/>
        <v/>
      </c>
      <c r="E53" s="72" t="str">
        <f t="shared" si="4"/>
        <v/>
      </c>
      <c r="F53" s="79" t="str">
        <f t="shared" si="5"/>
        <v/>
      </c>
      <c r="G53" s="73" t="str">
        <f t="shared" si="6"/>
        <v/>
      </c>
      <c r="H53" s="72" t="str">
        <f t="shared" si="7"/>
        <v/>
      </c>
      <c r="I53" s="72" t="str">
        <f t="shared" si="8"/>
        <v/>
      </c>
      <c r="J53" s="72" t="str">
        <f t="shared" si="20"/>
        <v/>
      </c>
      <c r="K53" s="76" t="str">
        <f t="shared" si="21"/>
        <v/>
      </c>
      <c r="L53" s="134" t="str">
        <f t="shared" si="9"/>
        <v/>
      </c>
      <c r="M53" s="134" t="str">
        <f t="shared" si="10"/>
        <v/>
      </c>
      <c r="N53" s="67"/>
      <c r="O53" s="71"/>
      <c r="P53" s="71"/>
      <c r="Q53" s="71"/>
      <c r="R53" s="71"/>
      <c r="S53" s="148"/>
      <c r="T53" s="71"/>
      <c r="U53" s="71"/>
      <c r="V53" s="71"/>
      <c r="W53" s="71"/>
      <c r="X53" s="77" t="str">
        <f t="shared" si="22"/>
        <v/>
      </c>
      <c r="Y53" s="26" t="str">
        <f t="shared" si="11"/>
        <v/>
      </c>
      <c r="Z53" s="26" t="str">
        <f t="shared" si="12"/>
        <v/>
      </c>
      <c r="AA53" s="77" t="str">
        <f t="shared" si="13"/>
        <v/>
      </c>
      <c r="AB53" s="26" t="str">
        <f t="shared" si="23"/>
        <v/>
      </c>
      <c r="AC53" s="26" t="str">
        <f t="shared" si="14"/>
        <v/>
      </c>
      <c r="AD53" s="26" t="str">
        <f t="shared" si="15"/>
        <v/>
      </c>
      <c r="AE53" s="26" t="str">
        <f t="shared" si="24"/>
        <v/>
      </c>
      <c r="AF53" s="26" t="str">
        <f t="shared" si="16"/>
        <v/>
      </c>
      <c r="AG53" s="26" t="str">
        <f>IF(OR(Z53&lt;&gt;TRUE,AB53&lt;&gt;TRUE,,ISBLANK(U53)),"",IF(INDEX(codeperskat,MATCH(P53,libperskat,0))=20,IF(OR(U53&lt;'Nomenklatur komplett'!W$4,U53&gt;'Nomenklatur komplett'!X$4),FALSE,TRUE),""))</f>
        <v/>
      </c>
      <c r="AH53" s="26" t="str">
        <f t="shared" si="17"/>
        <v/>
      </c>
      <c r="AI53" s="26" t="str">
        <f t="shared" si="18"/>
        <v/>
      </c>
      <c r="AJ53" s="26" t="str">
        <f t="shared" si="19"/>
        <v/>
      </c>
      <c r="AK53" s="72" t="str">
        <f t="shared" si="25"/>
        <v/>
      </c>
      <c r="AL53" s="26" t="str">
        <f t="shared" si="26"/>
        <v/>
      </c>
    </row>
    <row r="54" spans="1:38" x14ac:dyDescent="0.2">
      <c r="A54" s="129" t="str">
        <f t="shared" si="0"/>
        <v/>
      </c>
      <c r="B54" s="129" t="str">
        <f t="shared" si="1"/>
        <v/>
      </c>
      <c r="C54" s="78" t="str">
        <f t="shared" si="2"/>
        <v/>
      </c>
      <c r="D54" s="72" t="str">
        <f t="shared" si="3"/>
        <v/>
      </c>
      <c r="E54" s="72" t="str">
        <f t="shared" si="4"/>
        <v/>
      </c>
      <c r="F54" s="79" t="str">
        <f t="shared" si="5"/>
        <v/>
      </c>
      <c r="G54" s="73" t="str">
        <f t="shared" si="6"/>
        <v/>
      </c>
      <c r="H54" s="72" t="str">
        <f t="shared" si="7"/>
        <v/>
      </c>
      <c r="I54" s="72" t="str">
        <f t="shared" si="8"/>
        <v/>
      </c>
      <c r="J54" s="72" t="str">
        <f t="shared" si="20"/>
        <v/>
      </c>
      <c r="K54" s="76" t="str">
        <f t="shared" si="21"/>
        <v/>
      </c>
      <c r="L54" s="134" t="str">
        <f t="shared" si="9"/>
        <v/>
      </c>
      <c r="M54" s="134" t="str">
        <f t="shared" si="10"/>
        <v/>
      </c>
      <c r="N54" s="67"/>
      <c r="O54" s="71"/>
      <c r="P54" s="71"/>
      <c r="Q54" s="71"/>
      <c r="R54" s="71"/>
      <c r="S54" s="148"/>
      <c r="T54" s="71"/>
      <c r="U54" s="71"/>
      <c r="V54" s="71"/>
      <c r="W54" s="71"/>
      <c r="X54" s="77" t="str">
        <f t="shared" si="22"/>
        <v/>
      </c>
      <c r="Y54" s="26" t="str">
        <f t="shared" si="11"/>
        <v/>
      </c>
      <c r="Z54" s="26" t="str">
        <f t="shared" si="12"/>
        <v/>
      </c>
      <c r="AA54" s="77" t="str">
        <f t="shared" si="13"/>
        <v/>
      </c>
      <c r="AB54" s="26" t="str">
        <f t="shared" si="23"/>
        <v/>
      </c>
      <c r="AC54" s="26" t="str">
        <f t="shared" si="14"/>
        <v/>
      </c>
      <c r="AD54" s="26" t="str">
        <f t="shared" si="15"/>
        <v/>
      </c>
      <c r="AE54" s="26" t="str">
        <f t="shared" si="24"/>
        <v/>
      </c>
      <c r="AF54" s="26" t="str">
        <f t="shared" si="16"/>
        <v/>
      </c>
      <c r="AG54" s="26" t="str">
        <f>IF(OR(Z54&lt;&gt;TRUE,AB54&lt;&gt;TRUE,,ISBLANK(U54)),"",IF(INDEX(codeperskat,MATCH(P54,libperskat,0))=20,IF(OR(U54&lt;'Nomenklatur komplett'!W$4,U54&gt;'Nomenklatur komplett'!X$4),FALSE,TRUE),""))</f>
        <v/>
      </c>
      <c r="AH54" s="26" t="str">
        <f t="shared" si="17"/>
        <v/>
      </c>
      <c r="AI54" s="26" t="str">
        <f t="shared" si="18"/>
        <v/>
      </c>
      <c r="AJ54" s="26" t="str">
        <f t="shared" si="19"/>
        <v/>
      </c>
      <c r="AK54" s="72" t="str">
        <f t="shared" si="25"/>
        <v/>
      </c>
      <c r="AL54" s="26" t="str">
        <f t="shared" si="26"/>
        <v/>
      </c>
    </row>
    <row r="55" spans="1:38" x14ac:dyDescent="0.2">
      <c r="A55" s="129" t="str">
        <f t="shared" si="0"/>
        <v/>
      </c>
      <c r="B55" s="129" t="str">
        <f t="shared" si="1"/>
        <v/>
      </c>
      <c r="C55" s="78" t="str">
        <f t="shared" si="2"/>
        <v/>
      </c>
      <c r="D55" s="72" t="str">
        <f t="shared" si="3"/>
        <v/>
      </c>
      <c r="E55" s="72" t="str">
        <f t="shared" si="4"/>
        <v/>
      </c>
      <c r="F55" s="79" t="str">
        <f t="shared" si="5"/>
        <v/>
      </c>
      <c r="G55" s="73" t="str">
        <f t="shared" si="6"/>
        <v/>
      </c>
      <c r="H55" s="72" t="str">
        <f t="shared" si="7"/>
        <v/>
      </c>
      <c r="I55" s="72" t="str">
        <f t="shared" si="8"/>
        <v/>
      </c>
      <c r="J55" s="72" t="str">
        <f t="shared" si="20"/>
        <v/>
      </c>
      <c r="K55" s="76" t="str">
        <f t="shared" si="21"/>
        <v/>
      </c>
      <c r="L55" s="134" t="str">
        <f t="shared" si="9"/>
        <v/>
      </c>
      <c r="M55" s="134" t="str">
        <f t="shared" si="10"/>
        <v/>
      </c>
      <c r="N55" s="67"/>
      <c r="O55" s="71"/>
      <c r="P55" s="71"/>
      <c r="Q55" s="71"/>
      <c r="R55" s="71"/>
      <c r="S55" s="148"/>
      <c r="T55" s="71"/>
      <c r="U55" s="71"/>
      <c r="V55" s="71"/>
      <c r="W55" s="71"/>
      <c r="X55" s="77" t="str">
        <f t="shared" si="22"/>
        <v/>
      </c>
      <c r="Y55" s="26" t="str">
        <f t="shared" si="11"/>
        <v/>
      </c>
      <c r="Z55" s="26" t="str">
        <f t="shared" si="12"/>
        <v/>
      </c>
      <c r="AA55" s="77" t="str">
        <f t="shared" si="13"/>
        <v/>
      </c>
      <c r="AB55" s="26" t="str">
        <f t="shared" si="23"/>
        <v/>
      </c>
      <c r="AC55" s="26" t="str">
        <f t="shared" si="14"/>
        <v/>
      </c>
      <c r="AD55" s="26" t="str">
        <f t="shared" si="15"/>
        <v/>
      </c>
      <c r="AE55" s="26" t="str">
        <f t="shared" si="24"/>
        <v/>
      </c>
      <c r="AF55" s="26" t="str">
        <f t="shared" si="16"/>
        <v/>
      </c>
      <c r="AG55" s="26" t="str">
        <f>IF(OR(Z55&lt;&gt;TRUE,AB55&lt;&gt;TRUE,,ISBLANK(U55)),"",IF(INDEX(codeperskat,MATCH(P55,libperskat,0))=20,IF(OR(U55&lt;'Nomenklatur komplett'!W$4,U55&gt;'Nomenklatur komplett'!X$4),FALSE,TRUE),""))</f>
        <v/>
      </c>
      <c r="AH55" s="26" t="str">
        <f t="shared" si="17"/>
        <v/>
      </c>
      <c r="AI55" s="26" t="str">
        <f t="shared" si="18"/>
        <v/>
      </c>
      <c r="AJ55" s="26" t="str">
        <f t="shared" si="19"/>
        <v/>
      </c>
      <c r="AK55" s="72" t="str">
        <f t="shared" si="25"/>
        <v/>
      </c>
      <c r="AL55" s="26" t="str">
        <f t="shared" si="26"/>
        <v/>
      </c>
    </row>
    <row r="56" spans="1:38" x14ac:dyDescent="0.2">
      <c r="A56" s="129" t="str">
        <f t="shared" si="0"/>
        <v/>
      </c>
      <c r="B56" s="129" t="str">
        <f t="shared" si="1"/>
        <v/>
      </c>
      <c r="C56" s="78" t="str">
        <f t="shared" si="2"/>
        <v/>
      </c>
      <c r="D56" s="72" t="str">
        <f t="shared" si="3"/>
        <v/>
      </c>
      <c r="E56" s="72" t="str">
        <f t="shared" si="4"/>
        <v/>
      </c>
      <c r="F56" s="79" t="str">
        <f t="shared" si="5"/>
        <v/>
      </c>
      <c r="G56" s="73" t="str">
        <f t="shared" si="6"/>
        <v/>
      </c>
      <c r="H56" s="72" t="str">
        <f t="shared" si="7"/>
        <v/>
      </c>
      <c r="I56" s="72" t="str">
        <f t="shared" si="8"/>
        <v/>
      </c>
      <c r="J56" s="72" t="str">
        <f t="shared" si="20"/>
        <v/>
      </c>
      <c r="K56" s="76" t="str">
        <f t="shared" si="21"/>
        <v/>
      </c>
      <c r="L56" s="134" t="str">
        <f t="shared" si="9"/>
        <v/>
      </c>
      <c r="M56" s="134" t="str">
        <f t="shared" si="10"/>
        <v/>
      </c>
      <c r="N56" s="67"/>
      <c r="O56" s="71"/>
      <c r="P56" s="71"/>
      <c r="Q56" s="71"/>
      <c r="R56" s="71"/>
      <c r="S56" s="148"/>
      <c r="T56" s="71"/>
      <c r="U56" s="71"/>
      <c r="V56" s="71"/>
      <c r="W56" s="71"/>
      <c r="X56" s="77" t="str">
        <f t="shared" si="22"/>
        <v/>
      </c>
      <c r="Y56" s="26" t="str">
        <f t="shared" si="11"/>
        <v/>
      </c>
      <c r="Z56" s="26" t="str">
        <f t="shared" si="12"/>
        <v/>
      </c>
      <c r="AA56" s="77" t="str">
        <f t="shared" si="13"/>
        <v/>
      </c>
      <c r="AB56" s="26" t="str">
        <f t="shared" si="23"/>
        <v/>
      </c>
      <c r="AC56" s="26" t="str">
        <f t="shared" si="14"/>
        <v/>
      </c>
      <c r="AD56" s="26" t="str">
        <f t="shared" si="15"/>
        <v/>
      </c>
      <c r="AE56" s="26" t="str">
        <f t="shared" si="24"/>
        <v/>
      </c>
      <c r="AF56" s="26" t="str">
        <f t="shared" si="16"/>
        <v/>
      </c>
      <c r="AG56" s="26" t="str">
        <f>IF(OR(Z56&lt;&gt;TRUE,AB56&lt;&gt;TRUE,,ISBLANK(U56)),"",IF(INDEX(codeperskat,MATCH(P56,libperskat,0))=20,IF(OR(U56&lt;'Nomenklatur komplett'!W$4,U56&gt;'Nomenklatur komplett'!X$4),FALSE,TRUE),""))</f>
        <v/>
      </c>
      <c r="AH56" s="26" t="str">
        <f t="shared" si="17"/>
        <v/>
      </c>
      <c r="AI56" s="26" t="str">
        <f t="shared" si="18"/>
        <v/>
      </c>
      <c r="AJ56" s="26" t="str">
        <f t="shared" si="19"/>
        <v/>
      </c>
      <c r="AK56" s="72" t="str">
        <f t="shared" si="25"/>
        <v/>
      </c>
      <c r="AL56" s="26" t="str">
        <f t="shared" si="26"/>
        <v/>
      </c>
    </row>
    <row r="57" spans="1:38" x14ac:dyDescent="0.2">
      <c r="A57" s="129" t="str">
        <f t="shared" si="0"/>
        <v/>
      </c>
      <c r="B57" s="129" t="str">
        <f t="shared" si="1"/>
        <v/>
      </c>
      <c r="C57" s="78" t="str">
        <f t="shared" si="2"/>
        <v/>
      </c>
      <c r="D57" s="72" t="str">
        <f t="shared" si="3"/>
        <v/>
      </c>
      <c r="E57" s="72" t="str">
        <f t="shared" si="4"/>
        <v/>
      </c>
      <c r="F57" s="79" t="str">
        <f t="shared" si="5"/>
        <v/>
      </c>
      <c r="G57" s="73" t="str">
        <f t="shared" si="6"/>
        <v/>
      </c>
      <c r="H57" s="72" t="str">
        <f t="shared" si="7"/>
        <v/>
      </c>
      <c r="I57" s="72" t="str">
        <f t="shared" si="8"/>
        <v/>
      </c>
      <c r="J57" s="72" t="str">
        <f t="shared" si="20"/>
        <v/>
      </c>
      <c r="K57" s="76" t="str">
        <f t="shared" si="21"/>
        <v/>
      </c>
      <c r="L57" s="134" t="str">
        <f t="shared" si="9"/>
        <v/>
      </c>
      <c r="M57" s="134" t="str">
        <f t="shared" si="10"/>
        <v/>
      </c>
      <c r="N57" s="67"/>
      <c r="O57" s="71"/>
      <c r="P57" s="71"/>
      <c r="Q57" s="71"/>
      <c r="R57" s="71"/>
      <c r="S57" s="148"/>
      <c r="T57" s="71"/>
      <c r="U57" s="71"/>
      <c r="V57" s="71"/>
      <c r="W57" s="71"/>
      <c r="X57" s="77" t="str">
        <f t="shared" si="22"/>
        <v/>
      </c>
      <c r="Y57" s="26" t="str">
        <f t="shared" si="11"/>
        <v/>
      </c>
      <c r="Z57" s="26" t="str">
        <f t="shared" si="12"/>
        <v/>
      </c>
      <c r="AA57" s="77" t="str">
        <f t="shared" si="13"/>
        <v/>
      </c>
      <c r="AB57" s="26" t="str">
        <f t="shared" si="23"/>
        <v/>
      </c>
      <c r="AC57" s="26" t="str">
        <f t="shared" si="14"/>
        <v/>
      </c>
      <c r="AD57" s="26" t="str">
        <f t="shared" si="15"/>
        <v/>
      </c>
      <c r="AE57" s="26" t="str">
        <f t="shared" si="24"/>
        <v/>
      </c>
      <c r="AF57" s="26" t="str">
        <f t="shared" si="16"/>
        <v/>
      </c>
      <c r="AG57" s="26" t="str">
        <f>IF(OR(Z57&lt;&gt;TRUE,AB57&lt;&gt;TRUE,,ISBLANK(U57)),"",IF(INDEX(codeperskat,MATCH(P57,libperskat,0))=20,IF(OR(U57&lt;'Nomenklatur komplett'!W$4,U57&gt;'Nomenklatur komplett'!X$4),FALSE,TRUE),""))</f>
        <v/>
      </c>
      <c r="AH57" s="26" t="str">
        <f t="shared" si="17"/>
        <v/>
      </c>
      <c r="AI57" s="26" t="str">
        <f t="shared" si="18"/>
        <v/>
      </c>
      <c r="AJ57" s="26" t="str">
        <f t="shared" si="19"/>
        <v/>
      </c>
      <c r="AK57" s="72" t="str">
        <f t="shared" si="25"/>
        <v/>
      </c>
      <c r="AL57" s="26" t="str">
        <f t="shared" si="26"/>
        <v/>
      </c>
    </row>
    <row r="58" spans="1:38" x14ac:dyDescent="0.2">
      <c r="A58" s="129" t="str">
        <f t="shared" si="0"/>
        <v/>
      </c>
      <c r="B58" s="129" t="str">
        <f t="shared" si="1"/>
        <v/>
      </c>
      <c r="C58" s="78" t="str">
        <f t="shared" si="2"/>
        <v/>
      </c>
      <c r="D58" s="72" t="str">
        <f t="shared" si="3"/>
        <v/>
      </c>
      <c r="E58" s="72" t="str">
        <f t="shared" si="4"/>
        <v/>
      </c>
      <c r="F58" s="79" t="str">
        <f t="shared" si="5"/>
        <v/>
      </c>
      <c r="G58" s="73" t="str">
        <f t="shared" si="6"/>
        <v/>
      </c>
      <c r="H58" s="72" t="str">
        <f t="shared" si="7"/>
        <v/>
      </c>
      <c r="I58" s="72" t="str">
        <f t="shared" si="8"/>
        <v/>
      </c>
      <c r="J58" s="72" t="str">
        <f t="shared" si="20"/>
        <v/>
      </c>
      <c r="K58" s="76" t="str">
        <f t="shared" si="21"/>
        <v/>
      </c>
      <c r="L58" s="134" t="str">
        <f t="shared" si="9"/>
        <v/>
      </c>
      <c r="M58" s="134" t="str">
        <f t="shared" si="10"/>
        <v/>
      </c>
      <c r="N58" s="67"/>
      <c r="O58" s="71"/>
      <c r="P58" s="71"/>
      <c r="Q58" s="71"/>
      <c r="R58" s="71"/>
      <c r="S58" s="148"/>
      <c r="T58" s="71"/>
      <c r="U58" s="71"/>
      <c r="V58" s="71"/>
      <c r="W58" s="71"/>
      <c r="X58" s="77" t="str">
        <f t="shared" si="22"/>
        <v/>
      </c>
      <c r="Y58" s="26" t="str">
        <f t="shared" si="11"/>
        <v/>
      </c>
      <c r="Z58" s="26" t="str">
        <f t="shared" si="12"/>
        <v/>
      </c>
      <c r="AA58" s="77" t="str">
        <f t="shared" si="13"/>
        <v/>
      </c>
      <c r="AB58" s="26" t="str">
        <f t="shared" si="23"/>
        <v/>
      </c>
      <c r="AC58" s="26" t="str">
        <f t="shared" si="14"/>
        <v/>
      </c>
      <c r="AD58" s="26" t="str">
        <f t="shared" si="15"/>
        <v/>
      </c>
      <c r="AE58" s="26" t="str">
        <f t="shared" si="24"/>
        <v/>
      </c>
      <c r="AF58" s="26" t="str">
        <f t="shared" si="16"/>
        <v/>
      </c>
      <c r="AG58" s="26" t="str">
        <f>IF(OR(Z58&lt;&gt;TRUE,AB58&lt;&gt;TRUE,,ISBLANK(U58)),"",IF(INDEX(codeperskat,MATCH(P58,libperskat,0))=20,IF(OR(U58&lt;'Nomenklatur komplett'!W$4,U58&gt;'Nomenklatur komplett'!X$4),FALSE,TRUE),""))</f>
        <v/>
      </c>
      <c r="AH58" s="26" t="str">
        <f t="shared" si="17"/>
        <v/>
      </c>
      <c r="AI58" s="26" t="str">
        <f t="shared" si="18"/>
        <v/>
      </c>
      <c r="AJ58" s="26" t="str">
        <f t="shared" si="19"/>
        <v/>
      </c>
      <c r="AK58" s="72" t="str">
        <f t="shared" si="25"/>
        <v/>
      </c>
      <c r="AL58" s="26" t="str">
        <f t="shared" si="26"/>
        <v/>
      </c>
    </row>
    <row r="59" spans="1:38" x14ac:dyDescent="0.2">
      <c r="A59" s="129" t="str">
        <f t="shared" si="0"/>
        <v/>
      </c>
      <c r="B59" s="129" t="str">
        <f t="shared" si="1"/>
        <v/>
      </c>
      <c r="C59" s="78" t="str">
        <f t="shared" si="2"/>
        <v/>
      </c>
      <c r="D59" s="72" t="str">
        <f t="shared" si="3"/>
        <v/>
      </c>
      <c r="E59" s="72" t="str">
        <f t="shared" si="4"/>
        <v/>
      </c>
      <c r="F59" s="79" t="str">
        <f t="shared" si="5"/>
        <v/>
      </c>
      <c r="G59" s="73" t="str">
        <f t="shared" si="6"/>
        <v/>
      </c>
      <c r="H59" s="72" t="str">
        <f t="shared" si="7"/>
        <v/>
      </c>
      <c r="I59" s="72" t="str">
        <f t="shared" si="8"/>
        <v/>
      </c>
      <c r="J59" s="72" t="str">
        <f t="shared" si="20"/>
        <v/>
      </c>
      <c r="K59" s="76" t="str">
        <f t="shared" si="21"/>
        <v/>
      </c>
      <c r="L59" s="134" t="str">
        <f t="shared" si="9"/>
        <v/>
      </c>
      <c r="M59" s="134" t="str">
        <f t="shared" si="10"/>
        <v/>
      </c>
      <c r="N59" s="67"/>
      <c r="O59" s="71"/>
      <c r="P59" s="71"/>
      <c r="Q59" s="71"/>
      <c r="R59" s="71"/>
      <c r="S59" s="148"/>
      <c r="T59" s="71"/>
      <c r="U59" s="71"/>
      <c r="V59" s="71"/>
      <c r="W59" s="71"/>
      <c r="X59" s="77" t="str">
        <f t="shared" si="22"/>
        <v/>
      </c>
      <c r="Y59" s="26" t="str">
        <f t="shared" si="11"/>
        <v/>
      </c>
      <c r="Z59" s="26" t="str">
        <f t="shared" si="12"/>
        <v/>
      </c>
      <c r="AA59" s="77" t="str">
        <f t="shared" si="13"/>
        <v/>
      </c>
      <c r="AB59" s="26" t="str">
        <f t="shared" si="23"/>
        <v/>
      </c>
      <c r="AC59" s="26" t="str">
        <f t="shared" si="14"/>
        <v/>
      </c>
      <c r="AD59" s="26" t="str">
        <f t="shared" si="15"/>
        <v/>
      </c>
      <c r="AE59" s="26" t="str">
        <f t="shared" si="24"/>
        <v/>
      </c>
      <c r="AF59" s="26" t="str">
        <f t="shared" si="16"/>
        <v/>
      </c>
      <c r="AG59" s="26" t="str">
        <f>IF(OR(Z59&lt;&gt;TRUE,AB59&lt;&gt;TRUE,,ISBLANK(U59)),"",IF(INDEX(codeperskat,MATCH(P59,libperskat,0))=20,IF(OR(U59&lt;'Nomenklatur komplett'!W$4,U59&gt;'Nomenklatur komplett'!X$4),FALSE,TRUE),""))</f>
        <v/>
      </c>
      <c r="AH59" s="26" t="str">
        <f t="shared" si="17"/>
        <v/>
      </c>
      <c r="AI59" s="26" t="str">
        <f t="shared" si="18"/>
        <v/>
      </c>
      <c r="AJ59" s="26" t="str">
        <f t="shared" si="19"/>
        <v/>
      </c>
      <c r="AK59" s="72" t="str">
        <f t="shared" si="25"/>
        <v/>
      </c>
      <c r="AL59" s="26" t="str">
        <f t="shared" si="26"/>
        <v/>
      </c>
    </row>
    <row r="60" spans="1:38" x14ac:dyDescent="0.2">
      <c r="A60" s="129" t="str">
        <f t="shared" si="0"/>
        <v/>
      </c>
      <c r="B60" s="129" t="str">
        <f t="shared" si="1"/>
        <v/>
      </c>
      <c r="C60" s="78" t="str">
        <f t="shared" si="2"/>
        <v/>
      </c>
      <c r="D60" s="72" t="str">
        <f t="shared" si="3"/>
        <v/>
      </c>
      <c r="E60" s="72" t="str">
        <f t="shared" si="4"/>
        <v/>
      </c>
      <c r="F60" s="79" t="str">
        <f t="shared" si="5"/>
        <v/>
      </c>
      <c r="G60" s="73" t="str">
        <f t="shared" si="6"/>
        <v/>
      </c>
      <c r="H60" s="72" t="str">
        <f t="shared" si="7"/>
        <v/>
      </c>
      <c r="I60" s="72" t="str">
        <f t="shared" si="8"/>
        <v/>
      </c>
      <c r="J60" s="72" t="str">
        <f t="shared" si="20"/>
        <v/>
      </c>
      <c r="K60" s="76" t="str">
        <f t="shared" si="21"/>
        <v/>
      </c>
      <c r="L60" s="134" t="str">
        <f t="shared" si="9"/>
        <v/>
      </c>
      <c r="M60" s="134" t="str">
        <f t="shared" si="10"/>
        <v/>
      </c>
      <c r="N60" s="67"/>
      <c r="O60" s="71"/>
      <c r="P60" s="71"/>
      <c r="Q60" s="71"/>
      <c r="R60" s="71"/>
      <c r="S60" s="148"/>
      <c r="T60" s="71"/>
      <c r="U60" s="71"/>
      <c r="V60" s="71"/>
      <c r="W60" s="71"/>
      <c r="X60" s="77" t="str">
        <f t="shared" si="22"/>
        <v/>
      </c>
      <c r="Y60" s="26" t="str">
        <f t="shared" si="11"/>
        <v/>
      </c>
      <c r="Z60" s="26" t="str">
        <f t="shared" si="12"/>
        <v/>
      </c>
      <c r="AA60" s="77" t="str">
        <f t="shared" si="13"/>
        <v/>
      </c>
      <c r="AB60" s="26" t="str">
        <f t="shared" si="23"/>
        <v/>
      </c>
      <c r="AC60" s="26" t="str">
        <f t="shared" si="14"/>
        <v/>
      </c>
      <c r="AD60" s="26" t="str">
        <f t="shared" si="15"/>
        <v/>
      </c>
      <c r="AE60" s="26" t="str">
        <f t="shared" si="24"/>
        <v/>
      </c>
      <c r="AF60" s="26" t="str">
        <f t="shared" si="16"/>
        <v/>
      </c>
      <c r="AG60" s="26" t="str">
        <f>IF(OR(Z60&lt;&gt;TRUE,AB60&lt;&gt;TRUE,,ISBLANK(U60)),"",IF(INDEX(codeperskat,MATCH(P60,libperskat,0))=20,IF(OR(U60&lt;'Nomenklatur komplett'!W$4,U60&gt;'Nomenklatur komplett'!X$4),FALSE,TRUE),""))</f>
        <v/>
      </c>
      <c r="AH60" s="26" t="str">
        <f t="shared" si="17"/>
        <v/>
      </c>
      <c r="AI60" s="26" t="str">
        <f t="shared" si="18"/>
        <v/>
      </c>
      <c r="AJ60" s="26" t="str">
        <f t="shared" si="19"/>
        <v/>
      </c>
      <c r="AK60" s="72" t="str">
        <f t="shared" si="25"/>
        <v/>
      </c>
      <c r="AL60" s="26" t="str">
        <f t="shared" si="26"/>
        <v/>
      </c>
    </row>
    <row r="61" spans="1:38" x14ac:dyDescent="0.2">
      <c r="A61" s="129" t="str">
        <f t="shared" si="0"/>
        <v/>
      </c>
      <c r="B61" s="129" t="str">
        <f t="shared" si="1"/>
        <v/>
      </c>
      <c r="C61" s="78" t="str">
        <f t="shared" si="2"/>
        <v/>
      </c>
      <c r="D61" s="72" t="str">
        <f t="shared" si="3"/>
        <v/>
      </c>
      <c r="E61" s="72" t="str">
        <f t="shared" si="4"/>
        <v/>
      </c>
      <c r="F61" s="79" t="str">
        <f t="shared" si="5"/>
        <v/>
      </c>
      <c r="G61" s="73" t="str">
        <f t="shared" si="6"/>
        <v/>
      </c>
      <c r="H61" s="72" t="str">
        <f t="shared" si="7"/>
        <v/>
      </c>
      <c r="I61" s="72" t="str">
        <f t="shared" si="8"/>
        <v/>
      </c>
      <c r="J61" s="72" t="str">
        <f t="shared" si="20"/>
        <v/>
      </c>
      <c r="K61" s="76" t="str">
        <f t="shared" si="21"/>
        <v/>
      </c>
      <c r="L61" s="134" t="str">
        <f t="shared" si="9"/>
        <v/>
      </c>
      <c r="M61" s="134" t="str">
        <f t="shared" si="10"/>
        <v/>
      </c>
      <c r="N61" s="67"/>
      <c r="O61" s="71"/>
      <c r="P61" s="71"/>
      <c r="Q61" s="71"/>
      <c r="R61" s="71"/>
      <c r="S61" s="148"/>
      <c r="T61" s="71"/>
      <c r="U61" s="71"/>
      <c r="V61" s="71"/>
      <c r="W61" s="71"/>
      <c r="X61" s="77" t="str">
        <f t="shared" si="22"/>
        <v/>
      </c>
      <c r="Y61" s="26" t="str">
        <f t="shared" si="11"/>
        <v/>
      </c>
      <c r="Z61" s="26" t="str">
        <f t="shared" si="12"/>
        <v/>
      </c>
      <c r="AA61" s="77" t="str">
        <f t="shared" si="13"/>
        <v/>
      </c>
      <c r="AB61" s="26" t="str">
        <f t="shared" si="23"/>
        <v/>
      </c>
      <c r="AC61" s="26" t="str">
        <f t="shared" si="14"/>
        <v/>
      </c>
      <c r="AD61" s="26" t="str">
        <f t="shared" si="15"/>
        <v/>
      </c>
      <c r="AE61" s="26" t="str">
        <f t="shared" si="24"/>
        <v/>
      </c>
      <c r="AF61" s="26" t="str">
        <f t="shared" si="16"/>
        <v/>
      </c>
      <c r="AG61" s="26" t="str">
        <f>IF(OR(Z61&lt;&gt;TRUE,AB61&lt;&gt;TRUE,,ISBLANK(U61)),"",IF(INDEX(codeperskat,MATCH(P61,libperskat,0))=20,IF(OR(U61&lt;'Nomenklatur komplett'!W$4,U61&gt;'Nomenklatur komplett'!X$4),FALSE,TRUE),""))</f>
        <v/>
      </c>
      <c r="AH61" s="26" t="str">
        <f t="shared" si="17"/>
        <v/>
      </c>
      <c r="AI61" s="26" t="str">
        <f t="shared" si="18"/>
        <v/>
      </c>
      <c r="AJ61" s="26" t="str">
        <f t="shared" si="19"/>
        <v/>
      </c>
      <c r="AK61" s="72" t="str">
        <f t="shared" si="25"/>
        <v/>
      </c>
      <c r="AL61" s="26" t="str">
        <f t="shared" si="26"/>
        <v/>
      </c>
    </row>
    <row r="62" spans="1:38" x14ac:dyDescent="0.2">
      <c r="A62" s="129" t="str">
        <f t="shared" si="0"/>
        <v/>
      </c>
      <c r="B62" s="129" t="str">
        <f t="shared" si="1"/>
        <v/>
      </c>
      <c r="C62" s="78" t="str">
        <f t="shared" si="2"/>
        <v/>
      </c>
      <c r="D62" s="72" t="str">
        <f t="shared" si="3"/>
        <v/>
      </c>
      <c r="E62" s="72" t="str">
        <f t="shared" si="4"/>
        <v/>
      </c>
      <c r="F62" s="79" t="str">
        <f t="shared" si="5"/>
        <v/>
      </c>
      <c r="G62" s="73" t="str">
        <f t="shared" si="6"/>
        <v/>
      </c>
      <c r="H62" s="72" t="str">
        <f t="shared" si="7"/>
        <v/>
      </c>
      <c r="I62" s="72" t="str">
        <f t="shared" si="8"/>
        <v/>
      </c>
      <c r="J62" s="72" t="str">
        <f t="shared" si="20"/>
        <v/>
      </c>
      <c r="K62" s="76" t="str">
        <f t="shared" si="21"/>
        <v/>
      </c>
      <c r="L62" s="134" t="str">
        <f t="shared" si="9"/>
        <v/>
      </c>
      <c r="M62" s="134" t="str">
        <f t="shared" si="10"/>
        <v/>
      </c>
      <c r="N62" s="67"/>
      <c r="O62" s="71"/>
      <c r="P62" s="71"/>
      <c r="Q62" s="71"/>
      <c r="R62" s="71"/>
      <c r="S62" s="148"/>
      <c r="T62" s="71"/>
      <c r="U62" s="71"/>
      <c r="V62" s="71"/>
      <c r="W62" s="71"/>
      <c r="X62" s="77" t="str">
        <f t="shared" si="22"/>
        <v/>
      </c>
      <c r="Y62" s="26" t="str">
        <f t="shared" si="11"/>
        <v/>
      </c>
      <c r="Z62" s="26" t="str">
        <f t="shared" si="12"/>
        <v/>
      </c>
      <c r="AA62" s="77" t="str">
        <f t="shared" si="13"/>
        <v/>
      </c>
      <c r="AB62" s="26" t="str">
        <f t="shared" si="23"/>
        <v/>
      </c>
      <c r="AC62" s="26" t="str">
        <f t="shared" si="14"/>
        <v/>
      </c>
      <c r="AD62" s="26" t="str">
        <f t="shared" si="15"/>
        <v/>
      </c>
      <c r="AE62" s="26" t="str">
        <f t="shared" si="24"/>
        <v/>
      </c>
      <c r="AF62" s="26" t="str">
        <f t="shared" si="16"/>
        <v/>
      </c>
      <c r="AG62" s="26" t="str">
        <f>IF(OR(Z62&lt;&gt;TRUE,AB62&lt;&gt;TRUE,,ISBLANK(U62)),"",IF(INDEX(codeperskat,MATCH(P62,libperskat,0))=20,IF(OR(U62&lt;'Nomenklatur komplett'!W$4,U62&gt;'Nomenklatur komplett'!X$4),FALSE,TRUE),""))</f>
        <v/>
      </c>
      <c r="AH62" s="26" t="str">
        <f t="shared" si="17"/>
        <v/>
      </c>
      <c r="AI62" s="26" t="str">
        <f t="shared" si="18"/>
        <v/>
      </c>
      <c r="AJ62" s="26" t="str">
        <f t="shared" si="19"/>
        <v/>
      </c>
      <c r="AK62" s="72" t="str">
        <f t="shared" si="25"/>
        <v/>
      </c>
      <c r="AL62" s="26" t="str">
        <f t="shared" si="26"/>
        <v/>
      </c>
    </row>
    <row r="63" spans="1:38" x14ac:dyDescent="0.2">
      <c r="A63" s="129" t="str">
        <f t="shared" si="0"/>
        <v/>
      </c>
      <c r="B63" s="129" t="str">
        <f t="shared" si="1"/>
        <v/>
      </c>
      <c r="C63" s="78" t="str">
        <f t="shared" si="2"/>
        <v/>
      </c>
      <c r="D63" s="72" t="str">
        <f t="shared" si="3"/>
        <v/>
      </c>
      <c r="E63" s="72" t="str">
        <f t="shared" si="4"/>
        <v/>
      </c>
      <c r="F63" s="79" t="str">
        <f t="shared" si="5"/>
        <v/>
      </c>
      <c r="G63" s="73" t="str">
        <f t="shared" si="6"/>
        <v/>
      </c>
      <c r="H63" s="72" t="str">
        <f t="shared" si="7"/>
        <v/>
      </c>
      <c r="I63" s="72" t="str">
        <f t="shared" si="8"/>
        <v/>
      </c>
      <c r="J63" s="72" t="str">
        <f t="shared" si="20"/>
        <v/>
      </c>
      <c r="K63" s="76" t="str">
        <f t="shared" si="21"/>
        <v/>
      </c>
      <c r="L63" s="134" t="str">
        <f t="shared" si="9"/>
        <v/>
      </c>
      <c r="M63" s="134" t="str">
        <f t="shared" si="10"/>
        <v/>
      </c>
      <c r="N63" s="67"/>
      <c r="O63" s="71"/>
      <c r="P63" s="71"/>
      <c r="Q63" s="71"/>
      <c r="R63" s="71"/>
      <c r="S63" s="148"/>
      <c r="T63" s="71"/>
      <c r="U63" s="71"/>
      <c r="V63" s="71"/>
      <c r="W63" s="71"/>
      <c r="X63" s="77" t="str">
        <f t="shared" si="22"/>
        <v/>
      </c>
      <c r="Y63" s="26" t="str">
        <f t="shared" si="11"/>
        <v/>
      </c>
      <c r="Z63" s="26" t="str">
        <f t="shared" si="12"/>
        <v/>
      </c>
      <c r="AA63" s="77" t="str">
        <f t="shared" si="13"/>
        <v/>
      </c>
      <c r="AB63" s="26" t="str">
        <f t="shared" si="23"/>
        <v/>
      </c>
      <c r="AC63" s="26" t="str">
        <f t="shared" si="14"/>
        <v/>
      </c>
      <c r="AD63" s="26" t="str">
        <f t="shared" si="15"/>
        <v/>
      </c>
      <c r="AE63" s="26" t="str">
        <f t="shared" si="24"/>
        <v/>
      </c>
      <c r="AF63" s="26" t="str">
        <f t="shared" si="16"/>
        <v/>
      </c>
      <c r="AG63" s="26" t="str">
        <f>IF(OR(Z63&lt;&gt;TRUE,AB63&lt;&gt;TRUE,,ISBLANK(U63)),"",IF(INDEX(codeperskat,MATCH(P63,libperskat,0))=20,IF(OR(U63&lt;'Nomenklatur komplett'!W$4,U63&gt;'Nomenklatur komplett'!X$4),FALSE,TRUE),""))</f>
        <v/>
      </c>
      <c r="AH63" s="26" t="str">
        <f t="shared" si="17"/>
        <v/>
      </c>
      <c r="AI63" s="26" t="str">
        <f t="shared" si="18"/>
        <v/>
      </c>
      <c r="AJ63" s="26" t="str">
        <f t="shared" si="19"/>
        <v/>
      </c>
      <c r="AK63" s="72" t="str">
        <f t="shared" si="25"/>
        <v/>
      </c>
      <c r="AL63" s="26" t="str">
        <f t="shared" si="26"/>
        <v/>
      </c>
    </row>
    <row r="64" spans="1:38" x14ac:dyDescent="0.2">
      <c r="A64" s="129" t="str">
        <f t="shared" si="0"/>
        <v/>
      </c>
      <c r="B64" s="129" t="str">
        <f t="shared" si="1"/>
        <v/>
      </c>
      <c r="C64" s="78" t="str">
        <f t="shared" si="2"/>
        <v/>
      </c>
      <c r="D64" s="72" t="str">
        <f t="shared" si="3"/>
        <v/>
      </c>
      <c r="E64" s="72" t="str">
        <f t="shared" si="4"/>
        <v/>
      </c>
      <c r="F64" s="79" t="str">
        <f t="shared" si="5"/>
        <v/>
      </c>
      <c r="G64" s="73" t="str">
        <f t="shared" si="6"/>
        <v/>
      </c>
      <c r="H64" s="72" t="str">
        <f t="shared" si="7"/>
        <v/>
      </c>
      <c r="I64" s="72" t="str">
        <f t="shared" si="8"/>
        <v/>
      </c>
      <c r="J64" s="72" t="str">
        <f t="shared" si="20"/>
        <v/>
      </c>
      <c r="K64" s="76" t="str">
        <f t="shared" si="21"/>
        <v/>
      </c>
      <c r="L64" s="134" t="str">
        <f t="shared" si="9"/>
        <v/>
      </c>
      <c r="M64" s="134" t="str">
        <f t="shared" si="10"/>
        <v/>
      </c>
      <c r="N64" s="67"/>
      <c r="O64" s="71"/>
      <c r="P64" s="71"/>
      <c r="Q64" s="71"/>
      <c r="R64" s="71"/>
      <c r="S64" s="148"/>
      <c r="T64" s="71"/>
      <c r="U64" s="71"/>
      <c r="V64" s="71"/>
      <c r="W64" s="71"/>
      <c r="X64" s="77" t="str">
        <f t="shared" si="22"/>
        <v/>
      </c>
      <c r="Y64" s="26" t="str">
        <f t="shared" si="11"/>
        <v/>
      </c>
      <c r="Z64" s="26" t="str">
        <f t="shared" si="12"/>
        <v/>
      </c>
      <c r="AA64" s="77" t="str">
        <f t="shared" si="13"/>
        <v/>
      </c>
      <c r="AB64" s="26" t="str">
        <f t="shared" si="23"/>
        <v/>
      </c>
      <c r="AC64" s="26" t="str">
        <f t="shared" si="14"/>
        <v/>
      </c>
      <c r="AD64" s="26" t="str">
        <f t="shared" si="15"/>
        <v/>
      </c>
      <c r="AE64" s="26" t="str">
        <f t="shared" si="24"/>
        <v/>
      </c>
      <c r="AF64" s="26" t="str">
        <f t="shared" si="16"/>
        <v/>
      </c>
      <c r="AG64" s="26" t="str">
        <f>IF(OR(Z64&lt;&gt;TRUE,AB64&lt;&gt;TRUE,,ISBLANK(U64)),"",IF(INDEX(codeperskat,MATCH(P64,libperskat,0))=20,IF(OR(U64&lt;'Nomenklatur komplett'!W$4,U64&gt;'Nomenklatur komplett'!X$4),FALSE,TRUE),""))</f>
        <v/>
      </c>
      <c r="AH64" s="26" t="str">
        <f t="shared" si="17"/>
        <v/>
      </c>
      <c r="AI64" s="26" t="str">
        <f t="shared" si="18"/>
        <v/>
      </c>
      <c r="AJ64" s="26" t="str">
        <f t="shared" si="19"/>
        <v/>
      </c>
      <c r="AK64" s="72" t="str">
        <f t="shared" si="25"/>
        <v/>
      </c>
      <c r="AL64" s="26" t="str">
        <f t="shared" si="26"/>
        <v/>
      </c>
    </row>
    <row r="65" spans="1:38" x14ac:dyDescent="0.2">
      <c r="A65" s="129" t="str">
        <f t="shared" si="0"/>
        <v/>
      </c>
      <c r="B65" s="129" t="str">
        <f t="shared" si="1"/>
        <v/>
      </c>
      <c r="C65" s="78" t="str">
        <f t="shared" si="2"/>
        <v/>
      </c>
      <c r="D65" s="72" t="str">
        <f t="shared" si="3"/>
        <v/>
      </c>
      <c r="E65" s="72" t="str">
        <f t="shared" si="4"/>
        <v/>
      </c>
      <c r="F65" s="79" t="str">
        <f t="shared" si="5"/>
        <v/>
      </c>
      <c r="G65" s="73" t="str">
        <f t="shared" si="6"/>
        <v/>
      </c>
      <c r="H65" s="72" t="str">
        <f t="shared" si="7"/>
        <v/>
      </c>
      <c r="I65" s="72" t="str">
        <f t="shared" si="8"/>
        <v/>
      </c>
      <c r="J65" s="72" t="str">
        <f t="shared" si="20"/>
        <v/>
      </c>
      <c r="K65" s="76" t="str">
        <f t="shared" si="21"/>
        <v/>
      </c>
      <c r="L65" s="134" t="str">
        <f t="shared" si="9"/>
        <v/>
      </c>
      <c r="M65" s="134" t="str">
        <f t="shared" si="10"/>
        <v/>
      </c>
      <c r="N65" s="67"/>
      <c r="O65" s="71"/>
      <c r="P65" s="71"/>
      <c r="Q65" s="71"/>
      <c r="R65" s="71"/>
      <c r="S65" s="148"/>
      <c r="T65" s="71"/>
      <c r="U65" s="71"/>
      <c r="V65" s="71"/>
      <c r="W65" s="71"/>
      <c r="X65" s="77" t="str">
        <f t="shared" si="22"/>
        <v/>
      </c>
      <c r="Y65" s="26" t="str">
        <f t="shared" si="11"/>
        <v/>
      </c>
      <c r="Z65" s="26" t="str">
        <f t="shared" si="12"/>
        <v/>
      </c>
      <c r="AA65" s="77" t="str">
        <f t="shared" si="13"/>
        <v/>
      </c>
      <c r="AB65" s="26" t="str">
        <f t="shared" si="23"/>
        <v/>
      </c>
      <c r="AC65" s="26" t="str">
        <f t="shared" si="14"/>
        <v/>
      </c>
      <c r="AD65" s="26" t="str">
        <f t="shared" si="15"/>
        <v/>
      </c>
      <c r="AE65" s="26" t="str">
        <f t="shared" si="24"/>
        <v/>
      </c>
      <c r="AF65" s="26" t="str">
        <f t="shared" si="16"/>
        <v/>
      </c>
      <c r="AG65" s="26" t="str">
        <f>IF(OR(Z65&lt;&gt;TRUE,AB65&lt;&gt;TRUE,,ISBLANK(U65)),"",IF(INDEX(codeperskat,MATCH(P65,libperskat,0))=20,IF(OR(U65&lt;'Nomenklatur komplett'!W$4,U65&gt;'Nomenklatur komplett'!X$4),FALSE,TRUE),""))</f>
        <v/>
      </c>
      <c r="AH65" s="26" t="str">
        <f t="shared" si="17"/>
        <v/>
      </c>
      <c r="AI65" s="26" t="str">
        <f t="shared" si="18"/>
        <v/>
      </c>
      <c r="AJ65" s="26" t="str">
        <f t="shared" si="19"/>
        <v/>
      </c>
      <c r="AK65" s="72" t="str">
        <f t="shared" si="25"/>
        <v/>
      </c>
      <c r="AL65" s="26" t="str">
        <f t="shared" si="26"/>
        <v/>
      </c>
    </row>
    <row r="66" spans="1:38" x14ac:dyDescent="0.2">
      <c r="A66" s="129" t="str">
        <f t="shared" si="0"/>
        <v/>
      </c>
      <c r="B66" s="129" t="str">
        <f t="shared" si="1"/>
        <v/>
      </c>
      <c r="C66" s="78" t="str">
        <f t="shared" si="2"/>
        <v/>
      </c>
      <c r="D66" s="72" t="str">
        <f t="shared" si="3"/>
        <v/>
      </c>
      <c r="E66" s="72" t="str">
        <f t="shared" si="4"/>
        <v/>
      </c>
      <c r="F66" s="79" t="str">
        <f t="shared" si="5"/>
        <v/>
      </c>
      <c r="G66" s="73" t="str">
        <f t="shared" si="6"/>
        <v/>
      </c>
      <c r="H66" s="72" t="str">
        <f t="shared" si="7"/>
        <v/>
      </c>
      <c r="I66" s="72" t="str">
        <f t="shared" si="8"/>
        <v/>
      </c>
      <c r="J66" s="72" t="str">
        <f t="shared" si="20"/>
        <v/>
      </c>
      <c r="K66" s="76" t="str">
        <f t="shared" si="21"/>
        <v/>
      </c>
      <c r="L66" s="134" t="str">
        <f t="shared" si="9"/>
        <v/>
      </c>
      <c r="M66" s="134" t="str">
        <f t="shared" si="10"/>
        <v/>
      </c>
      <c r="N66" s="67"/>
      <c r="O66" s="71"/>
      <c r="P66" s="71"/>
      <c r="Q66" s="71"/>
      <c r="R66" s="71"/>
      <c r="S66" s="148"/>
      <c r="T66" s="71"/>
      <c r="U66" s="71"/>
      <c r="V66" s="71"/>
      <c r="W66" s="71"/>
      <c r="X66" s="77" t="str">
        <f t="shared" si="22"/>
        <v/>
      </c>
      <c r="Y66" s="26" t="str">
        <f t="shared" si="11"/>
        <v/>
      </c>
      <c r="Z66" s="26" t="str">
        <f t="shared" si="12"/>
        <v/>
      </c>
      <c r="AA66" s="77" t="str">
        <f t="shared" si="13"/>
        <v/>
      </c>
      <c r="AB66" s="26" t="str">
        <f t="shared" si="23"/>
        <v/>
      </c>
      <c r="AC66" s="26" t="str">
        <f t="shared" si="14"/>
        <v/>
      </c>
      <c r="AD66" s="26" t="str">
        <f t="shared" si="15"/>
        <v/>
      </c>
      <c r="AE66" s="26" t="str">
        <f t="shared" si="24"/>
        <v/>
      </c>
      <c r="AF66" s="26" t="str">
        <f t="shared" si="16"/>
        <v/>
      </c>
      <c r="AG66" s="26" t="str">
        <f>IF(OR(Z66&lt;&gt;TRUE,AB66&lt;&gt;TRUE,,ISBLANK(U66)),"",IF(INDEX(codeperskat,MATCH(P66,libperskat,0))=20,IF(OR(U66&lt;'Nomenklatur komplett'!W$4,U66&gt;'Nomenklatur komplett'!X$4),FALSE,TRUE),""))</f>
        <v/>
      </c>
      <c r="AH66" s="26" t="str">
        <f t="shared" si="17"/>
        <v/>
      </c>
      <c r="AI66" s="26" t="str">
        <f t="shared" si="18"/>
        <v/>
      </c>
      <c r="AJ66" s="26" t="str">
        <f t="shared" si="19"/>
        <v/>
      </c>
      <c r="AK66" s="72" t="str">
        <f t="shared" si="25"/>
        <v/>
      </c>
      <c r="AL66" s="26" t="str">
        <f t="shared" si="26"/>
        <v/>
      </c>
    </row>
    <row r="67" spans="1:38" x14ac:dyDescent="0.2">
      <c r="A67" s="129" t="str">
        <f t="shared" si="0"/>
        <v/>
      </c>
      <c r="B67" s="129" t="str">
        <f t="shared" si="1"/>
        <v/>
      </c>
      <c r="C67" s="78" t="str">
        <f t="shared" si="2"/>
        <v/>
      </c>
      <c r="D67" s="72" t="str">
        <f t="shared" si="3"/>
        <v/>
      </c>
      <c r="E67" s="72" t="str">
        <f t="shared" si="4"/>
        <v/>
      </c>
      <c r="F67" s="79" t="str">
        <f t="shared" si="5"/>
        <v/>
      </c>
      <c r="G67" s="73" t="str">
        <f t="shared" si="6"/>
        <v/>
      </c>
      <c r="H67" s="72" t="str">
        <f t="shared" si="7"/>
        <v/>
      </c>
      <c r="I67" s="72" t="str">
        <f t="shared" si="8"/>
        <v/>
      </c>
      <c r="J67" s="72" t="str">
        <f t="shared" si="20"/>
        <v/>
      </c>
      <c r="K67" s="76" t="str">
        <f t="shared" si="21"/>
        <v/>
      </c>
      <c r="L67" s="134" t="str">
        <f t="shared" si="9"/>
        <v/>
      </c>
      <c r="M67" s="134" t="str">
        <f t="shared" si="10"/>
        <v/>
      </c>
      <c r="N67" s="67"/>
      <c r="O67" s="71"/>
      <c r="P67" s="71"/>
      <c r="Q67" s="71"/>
      <c r="R67" s="71"/>
      <c r="S67" s="148"/>
      <c r="T67" s="71"/>
      <c r="U67" s="71"/>
      <c r="V67" s="71"/>
      <c r="W67" s="71"/>
      <c r="X67" s="77" t="str">
        <f t="shared" si="22"/>
        <v/>
      </c>
      <c r="Y67" s="26" t="str">
        <f t="shared" si="11"/>
        <v/>
      </c>
      <c r="Z67" s="26" t="str">
        <f t="shared" si="12"/>
        <v/>
      </c>
      <c r="AA67" s="77" t="str">
        <f t="shared" si="13"/>
        <v/>
      </c>
      <c r="AB67" s="26" t="str">
        <f t="shared" si="23"/>
        <v/>
      </c>
      <c r="AC67" s="26" t="str">
        <f t="shared" si="14"/>
        <v/>
      </c>
      <c r="AD67" s="26" t="str">
        <f t="shared" si="15"/>
        <v/>
      </c>
      <c r="AE67" s="26" t="str">
        <f t="shared" si="24"/>
        <v/>
      </c>
      <c r="AF67" s="26" t="str">
        <f t="shared" si="16"/>
        <v/>
      </c>
      <c r="AG67" s="26" t="str">
        <f>IF(OR(Z67&lt;&gt;TRUE,AB67&lt;&gt;TRUE,,ISBLANK(U67)),"",IF(INDEX(codeperskat,MATCH(P67,libperskat,0))=20,IF(OR(U67&lt;'Nomenklatur komplett'!W$4,U67&gt;'Nomenklatur komplett'!X$4),FALSE,TRUE),""))</f>
        <v/>
      </c>
      <c r="AH67" s="26" t="str">
        <f t="shared" si="17"/>
        <v/>
      </c>
      <c r="AI67" s="26" t="str">
        <f t="shared" si="18"/>
        <v/>
      </c>
      <c r="AJ67" s="26" t="str">
        <f t="shared" si="19"/>
        <v/>
      </c>
      <c r="AK67" s="72" t="str">
        <f t="shared" si="25"/>
        <v/>
      </c>
      <c r="AL67" s="26" t="str">
        <f t="shared" si="26"/>
        <v/>
      </c>
    </row>
    <row r="68" spans="1:38" x14ac:dyDescent="0.2">
      <c r="A68" s="129" t="str">
        <f t="shared" si="0"/>
        <v/>
      </c>
      <c r="B68" s="129" t="str">
        <f t="shared" si="1"/>
        <v/>
      </c>
      <c r="C68" s="78" t="str">
        <f t="shared" si="2"/>
        <v/>
      </c>
      <c r="D68" s="72" t="str">
        <f t="shared" si="3"/>
        <v/>
      </c>
      <c r="E68" s="72" t="str">
        <f t="shared" si="4"/>
        <v/>
      </c>
      <c r="F68" s="79" t="str">
        <f t="shared" si="5"/>
        <v/>
      </c>
      <c r="G68" s="73" t="str">
        <f t="shared" si="6"/>
        <v/>
      </c>
      <c r="H68" s="72" t="str">
        <f t="shared" si="7"/>
        <v/>
      </c>
      <c r="I68" s="72" t="str">
        <f t="shared" si="8"/>
        <v/>
      </c>
      <c r="J68" s="72" t="str">
        <f t="shared" si="20"/>
        <v/>
      </c>
      <c r="K68" s="76" t="str">
        <f t="shared" si="21"/>
        <v/>
      </c>
      <c r="L68" s="134" t="str">
        <f t="shared" si="9"/>
        <v/>
      </c>
      <c r="M68" s="134" t="str">
        <f t="shared" si="10"/>
        <v/>
      </c>
      <c r="N68" s="67"/>
      <c r="O68" s="71"/>
      <c r="P68" s="71"/>
      <c r="Q68" s="71"/>
      <c r="R68" s="71"/>
      <c r="S68" s="148"/>
      <c r="T68" s="71"/>
      <c r="U68" s="71"/>
      <c r="V68" s="71"/>
      <c r="W68" s="71"/>
      <c r="X68" s="77" t="str">
        <f t="shared" si="22"/>
        <v/>
      </c>
      <c r="Y68" s="26" t="str">
        <f t="shared" si="11"/>
        <v/>
      </c>
      <c r="Z68" s="26" t="str">
        <f t="shared" si="12"/>
        <v/>
      </c>
      <c r="AA68" s="77" t="str">
        <f t="shared" si="13"/>
        <v/>
      </c>
      <c r="AB68" s="26" t="str">
        <f t="shared" si="23"/>
        <v/>
      </c>
      <c r="AC68" s="26" t="str">
        <f t="shared" si="14"/>
        <v/>
      </c>
      <c r="AD68" s="26" t="str">
        <f t="shared" si="15"/>
        <v/>
      </c>
      <c r="AE68" s="26" t="str">
        <f t="shared" si="24"/>
        <v/>
      </c>
      <c r="AF68" s="26" t="str">
        <f t="shared" si="16"/>
        <v/>
      </c>
      <c r="AG68" s="26" t="str">
        <f>IF(OR(Z68&lt;&gt;TRUE,AB68&lt;&gt;TRUE,,ISBLANK(U68)),"",IF(INDEX(codeperskat,MATCH(P68,libperskat,0))=20,IF(OR(U68&lt;'Nomenklatur komplett'!W$4,U68&gt;'Nomenklatur komplett'!X$4),FALSE,TRUE),""))</f>
        <v/>
      </c>
      <c r="AH68" s="26" t="str">
        <f t="shared" si="17"/>
        <v/>
      </c>
      <c r="AI68" s="26" t="str">
        <f t="shared" si="18"/>
        <v/>
      </c>
      <c r="AJ68" s="26" t="str">
        <f t="shared" si="19"/>
        <v/>
      </c>
      <c r="AK68" s="72" t="str">
        <f t="shared" si="25"/>
        <v/>
      </c>
      <c r="AL68" s="26" t="str">
        <f t="shared" si="26"/>
        <v/>
      </c>
    </row>
    <row r="69" spans="1:38" x14ac:dyDescent="0.2">
      <c r="A69" s="129" t="str">
        <f t="shared" si="0"/>
        <v/>
      </c>
      <c r="B69" s="129" t="str">
        <f t="shared" si="1"/>
        <v/>
      </c>
      <c r="C69" s="78" t="str">
        <f t="shared" si="2"/>
        <v/>
      </c>
      <c r="D69" s="72" t="str">
        <f t="shared" si="3"/>
        <v/>
      </c>
      <c r="E69" s="72" t="str">
        <f t="shared" si="4"/>
        <v/>
      </c>
      <c r="F69" s="79" t="str">
        <f t="shared" si="5"/>
        <v/>
      </c>
      <c r="G69" s="73" t="str">
        <f t="shared" si="6"/>
        <v/>
      </c>
      <c r="H69" s="72" t="str">
        <f t="shared" si="7"/>
        <v/>
      </c>
      <c r="I69" s="72" t="str">
        <f t="shared" si="8"/>
        <v/>
      </c>
      <c r="J69" s="72" t="str">
        <f t="shared" si="20"/>
        <v/>
      </c>
      <c r="K69" s="76" t="str">
        <f t="shared" si="21"/>
        <v/>
      </c>
      <c r="L69" s="134" t="str">
        <f t="shared" si="9"/>
        <v/>
      </c>
      <c r="M69" s="134" t="str">
        <f t="shared" si="10"/>
        <v/>
      </c>
      <c r="N69" s="67"/>
      <c r="O69" s="71"/>
      <c r="P69" s="71"/>
      <c r="Q69" s="71"/>
      <c r="R69" s="71"/>
      <c r="S69" s="148"/>
      <c r="T69" s="71"/>
      <c r="U69" s="71"/>
      <c r="V69" s="71"/>
      <c r="W69" s="71"/>
      <c r="X69" s="77" t="str">
        <f t="shared" si="22"/>
        <v/>
      </c>
      <c r="Y69" s="26" t="str">
        <f t="shared" si="11"/>
        <v/>
      </c>
      <c r="Z69" s="26" t="str">
        <f t="shared" si="12"/>
        <v/>
      </c>
      <c r="AA69" s="77" t="str">
        <f t="shared" si="13"/>
        <v/>
      </c>
      <c r="AB69" s="26" t="str">
        <f t="shared" si="23"/>
        <v/>
      </c>
      <c r="AC69" s="26" t="str">
        <f t="shared" si="14"/>
        <v/>
      </c>
      <c r="AD69" s="26" t="str">
        <f t="shared" si="15"/>
        <v/>
      </c>
      <c r="AE69" s="26" t="str">
        <f t="shared" si="24"/>
        <v/>
      </c>
      <c r="AF69" s="26" t="str">
        <f t="shared" si="16"/>
        <v/>
      </c>
      <c r="AG69" s="26" t="str">
        <f>IF(OR(Z69&lt;&gt;TRUE,AB69&lt;&gt;TRUE,,ISBLANK(U69)),"",IF(INDEX(codeperskat,MATCH(P69,libperskat,0))=20,IF(OR(U69&lt;'Nomenklatur komplett'!W$4,U69&gt;'Nomenklatur komplett'!X$4),FALSE,TRUE),""))</f>
        <v/>
      </c>
      <c r="AH69" s="26" t="str">
        <f t="shared" si="17"/>
        <v/>
      </c>
      <c r="AI69" s="26" t="str">
        <f t="shared" si="18"/>
        <v/>
      </c>
      <c r="AJ69" s="26" t="str">
        <f t="shared" si="19"/>
        <v/>
      </c>
      <c r="AK69" s="72" t="str">
        <f t="shared" si="25"/>
        <v/>
      </c>
      <c r="AL69" s="26" t="str">
        <f t="shared" si="26"/>
        <v/>
      </c>
    </row>
    <row r="70" spans="1:38" x14ac:dyDescent="0.2">
      <c r="A70" s="129" t="str">
        <f t="shared" si="0"/>
        <v/>
      </c>
      <c r="B70" s="129" t="str">
        <f t="shared" si="1"/>
        <v/>
      </c>
      <c r="C70" s="78" t="str">
        <f t="shared" si="2"/>
        <v/>
      </c>
      <c r="D70" s="72" t="str">
        <f t="shared" si="3"/>
        <v/>
      </c>
      <c r="E70" s="72" t="str">
        <f t="shared" si="4"/>
        <v/>
      </c>
      <c r="F70" s="79" t="str">
        <f t="shared" si="5"/>
        <v/>
      </c>
      <c r="G70" s="73" t="str">
        <f t="shared" si="6"/>
        <v/>
      </c>
      <c r="H70" s="72" t="str">
        <f t="shared" si="7"/>
        <v/>
      </c>
      <c r="I70" s="72" t="str">
        <f t="shared" si="8"/>
        <v/>
      </c>
      <c r="J70" s="72" t="str">
        <f t="shared" si="20"/>
        <v/>
      </c>
      <c r="K70" s="76" t="str">
        <f t="shared" si="21"/>
        <v/>
      </c>
      <c r="L70" s="134" t="str">
        <f t="shared" si="9"/>
        <v/>
      </c>
      <c r="M70" s="134" t="str">
        <f t="shared" si="10"/>
        <v/>
      </c>
      <c r="N70" s="67"/>
      <c r="O70" s="71"/>
      <c r="P70" s="71"/>
      <c r="Q70" s="71"/>
      <c r="R70" s="71"/>
      <c r="S70" s="148"/>
      <c r="T70" s="71"/>
      <c r="U70" s="71"/>
      <c r="V70" s="71"/>
      <c r="W70" s="71"/>
      <c r="X70" s="77" t="str">
        <f t="shared" si="22"/>
        <v/>
      </c>
      <c r="Y70" s="26" t="str">
        <f t="shared" si="11"/>
        <v/>
      </c>
      <c r="Z70" s="26" t="str">
        <f t="shared" si="12"/>
        <v/>
      </c>
      <c r="AA70" s="77" t="str">
        <f t="shared" si="13"/>
        <v/>
      </c>
      <c r="AB70" s="26" t="str">
        <f t="shared" si="23"/>
        <v/>
      </c>
      <c r="AC70" s="26" t="str">
        <f t="shared" si="14"/>
        <v/>
      </c>
      <c r="AD70" s="26" t="str">
        <f t="shared" si="15"/>
        <v/>
      </c>
      <c r="AE70" s="26" t="str">
        <f t="shared" si="24"/>
        <v/>
      </c>
      <c r="AF70" s="26" t="str">
        <f t="shared" si="16"/>
        <v/>
      </c>
      <c r="AG70" s="26" t="str">
        <f>IF(OR(Z70&lt;&gt;TRUE,AB70&lt;&gt;TRUE,,ISBLANK(U70)),"",IF(INDEX(codeperskat,MATCH(P70,libperskat,0))=20,IF(OR(U70&lt;'Nomenklatur komplett'!W$4,U70&gt;'Nomenklatur komplett'!X$4),FALSE,TRUE),""))</f>
        <v/>
      </c>
      <c r="AH70" s="26" t="str">
        <f t="shared" si="17"/>
        <v/>
      </c>
      <c r="AI70" s="26" t="str">
        <f t="shared" si="18"/>
        <v/>
      </c>
      <c r="AJ70" s="26" t="str">
        <f t="shared" si="19"/>
        <v/>
      </c>
      <c r="AK70" s="72" t="str">
        <f t="shared" si="25"/>
        <v/>
      </c>
      <c r="AL70" s="26" t="str">
        <f t="shared" si="26"/>
        <v/>
      </c>
    </row>
    <row r="71" spans="1:38" x14ac:dyDescent="0.2">
      <c r="A71" s="129" t="str">
        <f t="shared" si="0"/>
        <v/>
      </c>
      <c r="B71" s="129" t="str">
        <f t="shared" si="1"/>
        <v/>
      </c>
      <c r="C71" s="78" t="str">
        <f t="shared" si="2"/>
        <v/>
      </c>
      <c r="D71" s="72" t="str">
        <f t="shared" si="3"/>
        <v/>
      </c>
      <c r="E71" s="72" t="str">
        <f t="shared" si="4"/>
        <v/>
      </c>
      <c r="F71" s="79" t="str">
        <f t="shared" si="5"/>
        <v/>
      </c>
      <c r="G71" s="73" t="str">
        <f t="shared" si="6"/>
        <v/>
      </c>
      <c r="H71" s="72" t="str">
        <f t="shared" si="7"/>
        <v/>
      </c>
      <c r="I71" s="72" t="str">
        <f t="shared" si="8"/>
        <v/>
      </c>
      <c r="J71" s="72" t="str">
        <f t="shared" si="20"/>
        <v/>
      </c>
      <c r="K71" s="76" t="str">
        <f t="shared" si="21"/>
        <v/>
      </c>
      <c r="L71" s="134" t="str">
        <f t="shared" si="9"/>
        <v/>
      </c>
      <c r="M71" s="134" t="str">
        <f t="shared" si="10"/>
        <v/>
      </c>
      <c r="N71" s="67"/>
      <c r="O71" s="71"/>
      <c r="P71" s="71"/>
      <c r="Q71" s="71"/>
      <c r="R71" s="71"/>
      <c r="S71" s="148"/>
      <c r="T71" s="71"/>
      <c r="U71" s="71"/>
      <c r="V71" s="71"/>
      <c r="W71" s="71"/>
      <c r="X71" s="77" t="str">
        <f t="shared" si="22"/>
        <v/>
      </c>
      <c r="Y71" s="26" t="str">
        <f t="shared" si="11"/>
        <v/>
      </c>
      <c r="Z71" s="26" t="str">
        <f t="shared" si="12"/>
        <v/>
      </c>
      <c r="AA71" s="77" t="str">
        <f t="shared" si="13"/>
        <v/>
      </c>
      <c r="AB71" s="26" t="str">
        <f t="shared" si="23"/>
        <v/>
      </c>
      <c r="AC71" s="26" t="str">
        <f t="shared" si="14"/>
        <v/>
      </c>
      <c r="AD71" s="26" t="str">
        <f t="shared" si="15"/>
        <v/>
      </c>
      <c r="AE71" s="26" t="str">
        <f t="shared" si="24"/>
        <v/>
      </c>
      <c r="AF71" s="26" t="str">
        <f t="shared" si="16"/>
        <v/>
      </c>
      <c r="AG71" s="26" t="str">
        <f>IF(OR(Z71&lt;&gt;TRUE,AB71&lt;&gt;TRUE,,ISBLANK(U71)),"",IF(INDEX(codeperskat,MATCH(P71,libperskat,0))=20,IF(OR(U71&lt;'Nomenklatur komplett'!W$4,U71&gt;'Nomenklatur komplett'!X$4),FALSE,TRUE),""))</f>
        <v/>
      </c>
      <c r="AH71" s="26" t="str">
        <f t="shared" si="17"/>
        <v/>
      </c>
      <c r="AI71" s="26" t="str">
        <f t="shared" si="18"/>
        <v/>
      </c>
      <c r="AJ71" s="26" t="str">
        <f t="shared" si="19"/>
        <v/>
      </c>
      <c r="AK71" s="72" t="str">
        <f t="shared" si="25"/>
        <v/>
      </c>
      <c r="AL71" s="26" t="str">
        <f t="shared" si="26"/>
        <v/>
      </c>
    </row>
    <row r="72" spans="1:38" x14ac:dyDescent="0.2">
      <c r="A72" s="129" t="str">
        <f t="shared" si="0"/>
        <v/>
      </c>
      <c r="B72" s="129" t="str">
        <f t="shared" si="1"/>
        <v/>
      </c>
      <c r="C72" s="78" t="str">
        <f t="shared" si="2"/>
        <v/>
      </c>
      <c r="D72" s="72" t="str">
        <f t="shared" si="3"/>
        <v/>
      </c>
      <c r="E72" s="72" t="str">
        <f t="shared" si="4"/>
        <v/>
      </c>
      <c r="F72" s="79" t="str">
        <f t="shared" si="5"/>
        <v/>
      </c>
      <c r="G72" s="73" t="str">
        <f t="shared" si="6"/>
        <v/>
      </c>
      <c r="H72" s="72" t="str">
        <f t="shared" si="7"/>
        <v/>
      </c>
      <c r="I72" s="72" t="str">
        <f t="shared" si="8"/>
        <v/>
      </c>
      <c r="J72" s="72" t="str">
        <f t="shared" si="20"/>
        <v/>
      </c>
      <c r="K72" s="76" t="str">
        <f t="shared" si="21"/>
        <v/>
      </c>
      <c r="L72" s="134" t="str">
        <f t="shared" si="9"/>
        <v/>
      </c>
      <c r="M72" s="134" t="str">
        <f t="shared" si="10"/>
        <v/>
      </c>
      <c r="N72" s="67"/>
      <c r="O72" s="71"/>
      <c r="P72" s="71"/>
      <c r="Q72" s="71"/>
      <c r="R72" s="71"/>
      <c r="S72" s="148"/>
      <c r="T72" s="71"/>
      <c r="U72" s="71"/>
      <c r="V72" s="71"/>
      <c r="W72" s="71"/>
      <c r="X72" s="77" t="str">
        <f t="shared" si="22"/>
        <v/>
      </c>
      <c r="Y72" s="26" t="str">
        <f t="shared" si="11"/>
        <v/>
      </c>
      <c r="Z72" s="26" t="str">
        <f t="shared" si="12"/>
        <v/>
      </c>
      <c r="AA72" s="77" t="str">
        <f t="shared" si="13"/>
        <v/>
      </c>
      <c r="AB72" s="26" t="str">
        <f t="shared" si="23"/>
        <v/>
      </c>
      <c r="AC72" s="26" t="str">
        <f t="shared" si="14"/>
        <v/>
      </c>
      <c r="AD72" s="26" t="str">
        <f t="shared" si="15"/>
        <v/>
      </c>
      <c r="AE72" s="26" t="str">
        <f t="shared" si="24"/>
        <v/>
      </c>
      <c r="AF72" s="26" t="str">
        <f t="shared" si="16"/>
        <v/>
      </c>
      <c r="AG72" s="26" t="str">
        <f>IF(OR(Z72&lt;&gt;TRUE,AB72&lt;&gt;TRUE,,ISBLANK(U72)),"",IF(INDEX(codeperskat,MATCH(P72,libperskat,0))=20,IF(OR(U72&lt;'Nomenklatur komplett'!W$4,U72&gt;'Nomenklatur komplett'!X$4),FALSE,TRUE),""))</f>
        <v/>
      </c>
      <c r="AH72" s="26" t="str">
        <f t="shared" si="17"/>
        <v/>
      </c>
      <c r="AI72" s="26" t="str">
        <f t="shared" si="18"/>
        <v/>
      </c>
      <c r="AJ72" s="26" t="str">
        <f t="shared" si="19"/>
        <v/>
      </c>
      <c r="AK72" s="72" t="str">
        <f t="shared" si="25"/>
        <v/>
      </c>
      <c r="AL72" s="26" t="str">
        <f t="shared" si="26"/>
        <v/>
      </c>
    </row>
    <row r="73" spans="1:38" x14ac:dyDescent="0.2">
      <c r="A73" s="129" t="str">
        <f t="shared" si="0"/>
        <v/>
      </c>
      <c r="B73" s="129" t="str">
        <f t="shared" si="1"/>
        <v/>
      </c>
      <c r="C73" s="78" t="str">
        <f t="shared" si="2"/>
        <v/>
      </c>
      <c r="D73" s="72" t="str">
        <f t="shared" si="3"/>
        <v/>
      </c>
      <c r="E73" s="72" t="str">
        <f t="shared" si="4"/>
        <v/>
      </c>
      <c r="F73" s="79" t="str">
        <f t="shared" si="5"/>
        <v/>
      </c>
      <c r="G73" s="73" t="str">
        <f t="shared" si="6"/>
        <v/>
      </c>
      <c r="H73" s="72" t="str">
        <f t="shared" si="7"/>
        <v/>
      </c>
      <c r="I73" s="72" t="str">
        <f t="shared" si="8"/>
        <v/>
      </c>
      <c r="J73" s="72" t="str">
        <f t="shared" si="20"/>
        <v/>
      </c>
      <c r="K73" s="76" t="str">
        <f t="shared" si="21"/>
        <v/>
      </c>
      <c r="L73" s="134" t="str">
        <f t="shared" si="9"/>
        <v/>
      </c>
      <c r="M73" s="134" t="str">
        <f t="shared" si="10"/>
        <v/>
      </c>
      <c r="N73" s="67"/>
      <c r="O73" s="71"/>
      <c r="P73" s="71"/>
      <c r="Q73" s="71"/>
      <c r="R73" s="71"/>
      <c r="S73" s="148"/>
      <c r="T73" s="71"/>
      <c r="U73" s="71"/>
      <c r="V73" s="71"/>
      <c r="W73" s="71"/>
      <c r="X73" s="77" t="str">
        <f t="shared" si="22"/>
        <v/>
      </c>
      <c r="Y73" s="26" t="str">
        <f t="shared" si="11"/>
        <v/>
      </c>
      <c r="Z73" s="26" t="str">
        <f t="shared" si="12"/>
        <v/>
      </c>
      <c r="AA73" s="77" t="str">
        <f t="shared" si="13"/>
        <v/>
      </c>
      <c r="AB73" s="26" t="str">
        <f t="shared" si="23"/>
        <v/>
      </c>
      <c r="AC73" s="26" t="str">
        <f t="shared" si="14"/>
        <v/>
      </c>
      <c r="AD73" s="26" t="str">
        <f t="shared" si="15"/>
        <v/>
      </c>
      <c r="AE73" s="26" t="str">
        <f t="shared" si="24"/>
        <v/>
      </c>
      <c r="AF73" s="26" t="str">
        <f t="shared" si="16"/>
        <v/>
      </c>
      <c r="AG73" s="26" t="str">
        <f>IF(OR(Z73&lt;&gt;TRUE,AB73&lt;&gt;TRUE,,ISBLANK(U73)),"",IF(INDEX(codeperskat,MATCH(P73,libperskat,0))=20,IF(OR(U73&lt;'Nomenklatur komplett'!W$4,U73&gt;'Nomenklatur komplett'!X$4),FALSE,TRUE),""))</f>
        <v/>
      </c>
      <c r="AH73" s="26" t="str">
        <f t="shared" si="17"/>
        <v/>
      </c>
      <c r="AI73" s="26" t="str">
        <f t="shared" si="18"/>
        <v/>
      </c>
      <c r="AJ73" s="26" t="str">
        <f t="shared" si="19"/>
        <v/>
      </c>
      <c r="AK73" s="72" t="str">
        <f t="shared" si="25"/>
        <v/>
      </c>
      <c r="AL73" s="26" t="str">
        <f t="shared" si="26"/>
        <v/>
      </c>
    </row>
    <row r="74" spans="1:38" x14ac:dyDescent="0.2">
      <c r="A74" s="129" t="str">
        <f t="shared" si="0"/>
        <v/>
      </c>
      <c r="B74" s="129" t="str">
        <f t="shared" si="1"/>
        <v/>
      </c>
      <c r="C74" s="78" t="str">
        <f t="shared" si="2"/>
        <v/>
      </c>
      <c r="D74" s="72" t="str">
        <f t="shared" si="3"/>
        <v/>
      </c>
      <c r="E74" s="72" t="str">
        <f t="shared" si="4"/>
        <v/>
      </c>
      <c r="F74" s="79" t="str">
        <f t="shared" si="5"/>
        <v/>
      </c>
      <c r="G74" s="73" t="str">
        <f t="shared" si="6"/>
        <v/>
      </c>
      <c r="H74" s="72" t="str">
        <f t="shared" si="7"/>
        <v/>
      </c>
      <c r="I74" s="72" t="str">
        <f t="shared" si="8"/>
        <v/>
      </c>
      <c r="J74" s="72" t="str">
        <f t="shared" si="20"/>
        <v/>
      </c>
      <c r="K74" s="76" t="str">
        <f t="shared" si="21"/>
        <v/>
      </c>
      <c r="L74" s="134" t="str">
        <f t="shared" si="9"/>
        <v/>
      </c>
      <c r="M74" s="134" t="str">
        <f t="shared" si="10"/>
        <v/>
      </c>
      <c r="N74" s="67"/>
      <c r="O74" s="71"/>
      <c r="P74" s="71"/>
      <c r="Q74" s="71"/>
      <c r="R74" s="71"/>
      <c r="S74" s="148"/>
      <c r="T74" s="71"/>
      <c r="U74" s="71"/>
      <c r="V74" s="71"/>
      <c r="W74" s="71"/>
      <c r="X74" s="77" t="str">
        <f t="shared" si="22"/>
        <v/>
      </c>
      <c r="Y74" s="26" t="str">
        <f t="shared" si="11"/>
        <v/>
      </c>
      <c r="Z74" s="26" t="str">
        <f t="shared" si="12"/>
        <v/>
      </c>
      <c r="AA74" s="77" t="str">
        <f t="shared" si="13"/>
        <v/>
      </c>
      <c r="AB74" s="26" t="str">
        <f t="shared" si="23"/>
        <v/>
      </c>
      <c r="AC74" s="26" t="str">
        <f t="shared" si="14"/>
        <v/>
      </c>
      <c r="AD74" s="26" t="str">
        <f t="shared" si="15"/>
        <v/>
      </c>
      <c r="AE74" s="26" t="str">
        <f t="shared" si="24"/>
        <v/>
      </c>
      <c r="AF74" s="26" t="str">
        <f t="shared" si="16"/>
        <v/>
      </c>
      <c r="AG74" s="26" t="str">
        <f>IF(OR(Z74&lt;&gt;TRUE,AB74&lt;&gt;TRUE,,ISBLANK(U74)),"",IF(INDEX(codeperskat,MATCH(P74,libperskat,0))=20,IF(OR(U74&lt;'Nomenklatur komplett'!W$4,U74&gt;'Nomenklatur komplett'!X$4),FALSE,TRUE),""))</f>
        <v/>
      </c>
      <c r="AH74" s="26" t="str">
        <f t="shared" si="17"/>
        <v/>
      </c>
      <c r="AI74" s="26" t="str">
        <f t="shared" si="18"/>
        <v/>
      </c>
      <c r="AJ74" s="26" t="str">
        <f t="shared" si="19"/>
        <v/>
      </c>
      <c r="AK74" s="72" t="str">
        <f t="shared" si="25"/>
        <v/>
      </c>
      <c r="AL74" s="26" t="str">
        <f t="shared" si="26"/>
        <v/>
      </c>
    </row>
    <row r="75" spans="1:38" x14ac:dyDescent="0.2">
      <c r="A75" s="129" t="str">
        <f t="shared" si="0"/>
        <v/>
      </c>
      <c r="B75" s="129" t="str">
        <f t="shared" si="1"/>
        <v/>
      </c>
      <c r="C75" s="78" t="str">
        <f t="shared" si="2"/>
        <v/>
      </c>
      <c r="D75" s="72" t="str">
        <f t="shared" si="3"/>
        <v/>
      </c>
      <c r="E75" s="72" t="str">
        <f t="shared" si="4"/>
        <v/>
      </c>
      <c r="F75" s="79" t="str">
        <f t="shared" si="5"/>
        <v/>
      </c>
      <c r="G75" s="73" t="str">
        <f t="shared" si="6"/>
        <v/>
      </c>
      <c r="H75" s="72" t="str">
        <f t="shared" si="7"/>
        <v/>
      </c>
      <c r="I75" s="72" t="str">
        <f t="shared" si="8"/>
        <v/>
      </c>
      <c r="J75" s="72" t="str">
        <f t="shared" si="20"/>
        <v/>
      </c>
      <c r="K75" s="76" t="str">
        <f t="shared" si="21"/>
        <v/>
      </c>
      <c r="L75" s="134" t="str">
        <f t="shared" si="9"/>
        <v/>
      </c>
      <c r="M75" s="134" t="str">
        <f t="shared" si="10"/>
        <v/>
      </c>
      <c r="N75" s="67"/>
      <c r="O75" s="71"/>
      <c r="P75" s="71"/>
      <c r="Q75" s="71"/>
      <c r="R75" s="71"/>
      <c r="S75" s="148"/>
      <c r="T75" s="71"/>
      <c r="U75" s="71"/>
      <c r="V75" s="71"/>
      <c r="W75" s="71"/>
      <c r="X75" s="77" t="str">
        <f t="shared" si="22"/>
        <v/>
      </c>
      <c r="Y75" s="26" t="str">
        <f t="shared" si="11"/>
        <v/>
      </c>
      <c r="Z75" s="26" t="str">
        <f t="shared" si="12"/>
        <v/>
      </c>
      <c r="AA75" s="77" t="str">
        <f t="shared" si="13"/>
        <v/>
      </c>
      <c r="AB75" s="26" t="str">
        <f t="shared" si="23"/>
        <v/>
      </c>
      <c r="AC75" s="26" t="str">
        <f t="shared" si="14"/>
        <v/>
      </c>
      <c r="AD75" s="26" t="str">
        <f t="shared" si="15"/>
        <v/>
      </c>
      <c r="AE75" s="26" t="str">
        <f t="shared" si="24"/>
        <v/>
      </c>
      <c r="AF75" s="26" t="str">
        <f t="shared" si="16"/>
        <v/>
      </c>
      <c r="AG75" s="26" t="str">
        <f>IF(OR(Z75&lt;&gt;TRUE,AB75&lt;&gt;TRUE,,ISBLANK(U75)),"",IF(INDEX(codeperskat,MATCH(P75,libperskat,0))=20,IF(OR(U75&lt;'Nomenklatur komplett'!W$4,U75&gt;'Nomenklatur komplett'!X$4),FALSE,TRUE),""))</f>
        <v/>
      </c>
      <c r="AH75" s="26" t="str">
        <f t="shared" si="17"/>
        <v/>
      </c>
      <c r="AI75" s="26" t="str">
        <f t="shared" si="18"/>
        <v/>
      </c>
      <c r="AJ75" s="26" t="str">
        <f t="shared" si="19"/>
        <v/>
      </c>
      <c r="AK75" s="72" t="str">
        <f t="shared" si="25"/>
        <v/>
      </c>
      <c r="AL75" s="26" t="str">
        <f t="shared" si="26"/>
        <v/>
      </c>
    </row>
    <row r="76" spans="1:38" x14ac:dyDescent="0.2">
      <c r="A76" s="129" t="str">
        <f t="shared" ref="A76:A139" si="27">IF(ISBLANK(N76),"",IF(ISNA(MATCH(P76,libperskat,0)),"Unvollständig",IF((COUNTA(N76:V76)+(INDEX(codeperskat,MATCH(P76,libperskat,0))=20)+AND(U76="",AJ76=TRUE))&lt;9,"Unvollständig",IF(OR(COUNTIF(X76:AE76,FALSE)&gt;0,COUNTIF(AH76:AI76,FALSE)&gt;0,COUNTIF(X76:AI76,#N/A)&gt;0),"Fehler",IF(COUNTIF(AF76:AG76,FALSE)&gt;0,"Achtung","OK")))))</f>
        <v/>
      </c>
      <c r="B76" s="129" t="str">
        <f t="shared" ref="B76:B139" si="28">IF(N76&lt;&gt;"",IF(ISNA(MATCH(TRIM(N76),persid,0)),"",IF(MATCH(TRIM(N76),persid,0)=0,"",MATCH(TRIM(N76),persid,0))),"")</f>
        <v/>
      </c>
      <c r="C76" s="78" t="str">
        <f t="shared" ref="C76:C139" si="29">IF(B76&lt;&gt;"",INDEX(pkatid,B76),"")</f>
        <v/>
      </c>
      <c r="D76" s="72" t="str">
        <f t="shared" ref="D76:D139" si="30">IF(B76&lt;&gt;"",IF(INDEX(psex,B76)&lt;&gt;"",INDEX(psex,B76),""),"")</f>
        <v/>
      </c>
      <c r="E76" s="72" t="str">
        <f t="shared" ref="E76:E139" si="31">IF(B76&lt;&gt;"",INDEX(ctrlsex,B76),"")</f>
        <v/>
      </c>
      <c r="F76" s="79" t="str">
        <f t="shared" ref="F76:F139" si="32">IF(B76&lt;&gt;"",IF(INDEX(pgebdat,B76)&lt;&gt;"",INDEX(pgebdat,B76),""),"")</f>
        <v/>
      </c>
      <c r="G76" s="73" t="str">
        <f t="shared" ref="G76:G139" si="33">IF(B76&lt;&gt;"",IF(INDEX(pnat,B76)&gt;0,INDEX(pnat,B76),""),"")</f>
        <v/>
      </c>
      <c r="H76" s="72" t="str">
        <f t="shared" ref="H76:H139" si="34">IF(B76&lt;&gt;"",INDEX(ctrlnat,B76),"")</f>
        <v/>
      </c>
      <c r="I76" s="72" t="str">
        <f t="shared" ref="I76:I139" si="35">IF(B76&lt;&gt;"",IF(INDEX(pjis,B76)&lt;&gt;"",INDEX(pjis,B76),""),"")</f>
        <v/>
      </c>
      <c r="J76" s="72" t="str">
        <f t="shared" si="20"/>
        <v/>
      </c>
      <c r="K76" s="76" t="str">
        <f t="shared" si="21"/>
        <v/>
      </c>
      <c r="L76" s="134" t="str">
        <f t="shared" ref="L76:L139" si="36">IF(B76&lt;&gt;"",IF(INDEX(pname,B76)&gt;0,INDEX(pname,B76),""),"")</f>
        <v/>
      </c>
      <c r="M76" s="134" t="str">
        <f t="shared" ref="M76:M139" si="37">IF(B76&lt;&gt;"",IF(INDEX(psurname,B76)&gt;0,INDEX(psurname,B76),""),"")</f>
        <v/>
      </c>
      <c r="N76" s="67"/>
      <c r="O76" s="71"/>
      <c r="P76" s="71"/>
      <c r="Q76" s="71"/>
      <c r="R76" s="71"/>
      <c r="S76" s="148"/>
      <c r="T76" s="71"/>
      <c r="U76" s="71"/>
      <c r="V76" s="71"/>
      <c r="W76" s="71"/>
      <c r="X76" s="77" t="str">
        <f t="shared" si="22"/>
        <v/>
      </c>
      <c r="Y76" s="26" t="str">
        <f t="shared" ref="Y76:Y139" si="38">IF(ISBLANK(N76),"",IF(OR(ISNA(MATCH(TRIM(N76),persid,0)),N76="-"),FALSE,TRUE))</f>
        <v/>
      </c>
      <c r="Z76" s="26" t="str">
        <f t="shared" ref="Z76:Z139" si="39">IF(ISBLANK(P76),"",IF(OR(ISNA(MATCH(P76,libperskat,0)),P76="-"),FALSE,TRUE))</f>
        <v/>
      </c>
      <c r="AA76" s="77" t="str">
        <f t="shared" ref="AA76:AA139" si="40">IF(ISBLANK(Q76),"",IF(OR(ISNA(MATCH(Q76,libaav,0)),Q76="-"),FALSE,TRUE))</f>
        <v/>
      </c>
      <c r="AB76" s="26" t="str">
        <f t="shared" si="23"/>
        <v/>
      </c>
      <c r="AC76" s="26" t="str">
        <f t="shared" ref="AC76:AC139" si="41">IF(ISBLANK(S76),"",IF(OR(ISNA(MATCH(S76,libinst,0)),S76="-"),FALSE,TRUE))</f>
        <v/>
      </c>
      <c r="AD76" s="26" t="str">
        <f t="shared" ref="AD76:AD139" si="42">IF(ISBLANK(V76),"",IF(OR(ISNA(MATCH(V76,libschartkla,0)),V76="-",INDEX(codeschartkla,MATCH(V76,libschartkla,0))=0),FALSE,TRUE))</f>
        <v/>
      </c>
      <c r="AE76" s="26" t="str">
        <f t="shared" si="24"/>
        <v/>
      </c>
      <c r="AF76" s="26" t="str">
        <f t="shared" ref="AF76:AF139" si="43">IF(OR(AD76&lt;&gt;TRUE,ISBLANK(U76)),"",IF(INDEX(codeperskat,MATCH(P76,libperskat,0))=20,"",IF(OR(INDEX(valbvzmin,MATCH(V76,libschartkla,0))="-",INDEX(valbvzmax,MATCH(V76,libschartkla,0))="-",AND(U76&gt;=INDEX(valbvzmin,MATCH(V76,libschartkla,0)),U76&lt;=INDEX(valbvzmax,MATCH(V76,libschartkla,0)))),TRUE,FALSE)))</f>
        <v/>
      </c>
      <c r="AG76" s="26" t="str">
        <f>IF(OR(Z76&lt;&gt;TRUE,AB76&lt;&gt;TRUE,,ISBLANK(U76)),"",IF(INDEX(codeperskat,MATCH(P76,libperskat,0))=20,IF(OR(U76&lt;'Nomenklatur komplett'!W$4,U76&gt;'Nomenklatur komplett'!X$4),FALSE,TRUE),""))</f>
        <v/>
      </c>
      <c r="AH76" s="26" t="str">
        <f t="shared" ref="AH76:AH139" si="44">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6" t="str">
        <f t="shared" ref="AI76:AI139" si="45">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6" t="str">
        <f t="shared" ref="AJ76:AJ139" si="46">IF(V76&lt;&gt;"",IF(NOT(ISNA(V76)),IF(AND(INDEX(codeschartkla,MATCH(V76,libschartkla,0))&gt;=55000000,INDEX(codeschartkla,MATCH(V76,libschartkla,0))&lt;55100000),TRUE,FALSE),""),"")</f>
        <v/>
      </c>
      <c r="AK76" s="72" t="str">
        <f t="shared" si="25"/>
        <v/>
      </c>
      <c r="AL76" s="26" t="str">
        <f t="shared" si="26"/>
        <v/>
      </c>
    </row>
    <row r="77" spans="1:38" x14ac:dyDescent="0.2">
      <c r="A77" s="129" t="str">
        <f t="shared" si="27"/>
        <v/>
      </c>
      <c r="B77" s="129" t="str">
        <f t="shared" si="28"/>
        <v/>
      </c>
      <c r="C77" s="78" t="str">
        <f t="shared" si="29"/>
        <v/>
      </c>
      <c r="D77" s="72" t="str">
        <f t="shared" si="30"/>
        <v/>
      </c>
      <c r="E77" s="72" t="str">
        <f t="shared" si="31"/>
        <v/>
      </c>
      <c r="F77" s="79" t="str">
        <f t="shared" si="32"/>
        <v/>
      </c>
      <c r="G77" s="73" t="str">
        <f t="shared" si="33"/>
        <v/>
      </c>
      <c r="H77" s="72" t="str">
        <f t="shared" si="34"/>
        <v/>
      </c>
      <c r="I77" s="72" t="str">
        <f t="shared" si="35"/>
        <v/>
      </c>
      <c r="J77" s="72" t="str">
        <f t="shared" ref="J77:J140" si="47">IF(B77&lt;&gt;"",IF(INDEX(pid,B77)&gt;0,INDEX(pid,B77),""),"")</f>
        <v/>
      </c>
      <c r="K77" s="76" t="str">
        <f t="shared" ref="K77:K140" si="48">CONCATENATE(N77,O77)</f>
        <v/>
      </c>
      <c r="L77" s="134" t="str">
        <f t="shared" si="36"/>
        <v/>
      </c>
      <c r="M77" s="134" t="str">
        <f t="shared" si="37"/>
        <v/>
      </c>
      <c r="N77" s="67"/>
      <c r="O77" s="71"/>
      <c r="P77" s="71"/>
      <c r="Q77" s="71"/>
      <c r="R77" s="71"/>
      <c r="S77" s="148"/>
      <c r="T77" s="71"/>
      <c r="U77" s="71"/>
      <c r="V77" s="71"/>
      <c r="W77" s="71"/>
      <c r="X77" s="77" t="str">
        <f t="shared" ref="X77:X140" si="49">IF(K77="","",NOT(COUNTIF($K$12:$K$611,$K77)&gt;1))</f>
        <v/>
      </c>
      <c r="Y77" s="26" t="str">
        <f t="shared" si="38"/>
        <v/>
      </c>
      <c r="Z77" s="26" t="str">
        <f t="shared" si="39"/>
        <v/>
      </c>
      <c r="AA77" s="77" t="str">
        <f t="shared" si="40"/>
        <v/>
      </c>
      <c r="AB77" s="26" t="str">
        <f t="shared" ref="AB77:AB140" si="50">IF(ISBLANK(R77),"",IF(OR(ISNA(MATCH(R77,libdipqual,0)),R77="-"),FALSE,IF(INDEX(codedipqual,MATCH(R77,libdipqual,0))=0,FALSE,TRUE)))</f>
        <v/>
      </c>
      <c r="AC77" s="26" t="str">
        <f t="shared" si="41"/>
        <v/>
      </c>
      <c r="AD77" s="26" t="str">
        <f t="shared" si="42"/>
        <v/>
      </c>
      <c r="AE77" s="26" t="str">
        <f t="shared" ref="AE77:AE140" si="51">IF(OR(ISBLANK(T77),ISBLANK(U77)),"",IF(T77&lt;=U77,TRUE,FALSE))</f>
        <v/>
      </c>
      <c r="AF77" s="26" t="str">
        <f t="shared" si="43"/>
        <v/>
      </c>
      <c r="AG77" s="26" t="str">
        <f>IF(OR(Z77&lt;&gt;TRUE,AB77&lt;&gt;TRUE,,ISBLANK(U77)),"",IF(INDEX(codeperskat,MATCH(P77,libperskat,0))=20,IF(OR(U77&lt;'Nomenklatur komplett'!W$4,U77&gt;'Nomenklatur komplett'!X$4),FALSE,TRUE),""))</f>
        <v/>
      </c>
      <c r="AH77" s="26" t="str">
        <f t="shared" si="44"/>
        <v/>
      </c>
      <c r="AI77" s="26" t="str">
        <f t="shared" si="45"/>
        <v/>
      </c>
      <c r="AJ77" s="26" t="str">
        <f t="shared" si="46"/>
        <v/>
      </c>
      <c r="AK77" s="72" t="str">
        <f t="shared" ref="AK77:AK140" si="52">IF(A77="","",1)</f>
        <v/>
      </c>
      <c r="AL77" s="26" t="str">
        <f t="shared" ref="AL77:AL140" si="53">IF(AE77&lt;&gt;TRUE,"",T77/U77)</f>
        <v/>
      </c>
    </row>
    <row r="78" spans="1:38" x14ac:dyDescent="0.2">
      <c r="A78" s="129" t="str">
        <f t="shared" si="27"/>
        <v/>
      </c>
      <c r="B78" s="129" t="str">
        <f t="shared" si="28"/>
        <v/>
      </c>
      <c r="C78" s="78" t="str">
        <f t="shared" si="29"/>
        <v/>
      </c>
      <c r="D78" s="72" t="str">
        <f t="shared" si="30"/>
        <v/>
      </c>
      <c r="E78" s="72" t="str">
        <f t="shared" si="31"/>
        <v/>
      </c>
      <c r="F78" s="79" t="str">
        <f t="shared" si="32"/>
        <v/>
      </c>
      <c r="G78" s="73" t="str">
        <f t="shared" si="33"/>
        <v/>
      </c>
      <c r="H78" s="72" t="str">
        <f t="shared" si="34"/>
        <v/>
      </c>
      <c r="I78" s="72" t="str">
        <f t="shared" si="35"/>
        <v/>
      </c>
      <c r="J78" s="72" t="str">
        <f t="shared" si="47"/>
        <v/>
      </c>
      <c r="K78" s="76" t="str">
        <f t="shared" si="48"/>
        <v/>
      </c>
      <c r="L78" s="134" t="str">
        <f t="shared" si="36"/>
        <v/>
      </c>
      <c r="M78" s="134" t="str">
        <f t="shared" si="37"/>
        <v/>
      </c>
      <c r="N78" s="67"/>
      <c r="O78" s="71"/>
      <c r="P78" s="71"/>
      <c r="Q78" s="71"/>
      <c r="R78" s="71"/>
      <c r="S78" s="148"/>
      <c r="T78" s="71"/>
      <c r="U78" s="71"/>
      <c r="V78" s="71"/>
      <c r="W78" s="71"/>
      <c r="X78" s="77" t="str">
        <f t="shared" si="49"/>
        <v/>
      </c>
      <c r="Y78" s="26" t="str">
        <f t="shared" si="38"/>
        <v/>
      </c>
      <c r="Z78" s="26" t="str">
        <f t="shared" si="39"/>
        <v/>
      </c>
      <c r="AA78" s="77" t="str">
        <f t="shared" si="40"/>
        <v/>
      </c>
      <c r="AB78" s="26" t="str">
        <f t="shared" si="50"/>
        <v/>
      </c>
      <c r="AC78" s="26" t="str">
        <f t="shared" si="41"/>
        <v/>
      </c>
      <c r="AD78" s="26" t="str">
        <f t="shared" si="42"/>
        <v/>
      </c>
      <c r="AE78" s="26" t="str">
        <f t="shared" si="51"/>
        <v/>
      </c>
      <c r="AF78" s="26" t="str">
        <f t="shared" si="43"/>
        <v/>
      </c>
      <c r="AG78" s="26" t="str">
        <f>IF(OR(Z78&lt;&gt;TRUE,AB78&lt;&gt;TRUE,,ISBLANK(U78)),"",IF(INDEX(codeperskat,MATCH(P78,libperskat,0))=20,IF(OR(U78&lt;'Nomenklatur komplett'!W$4,U78&gt;'Nomenklatur komplett'!X$4),FALSE,TRUE),""))</f>
        <v/>
      </c>
      <c r="AH78" s="26" t="str">
        <f t="shared" si="44"/>
        <v/>
      </c>
      <c r="AI78" s="26" t="str">
        <f t="shared" si="45"/>
        <v/>
      </c>
      <c r="AJ78" s="26" t="str">
        <f t="shared" si="46"/>
        <v/>
      </c>
      <c r="AK78" s="72" t="str">
        <f t="shared" si="52"/>
        <v/>
      </c>
      <c r="AL78" s="26" t="str">
        <f t="shared" si="53"/>
        <v/>
      </c>
    </row>
    <row r="79" spans="1:38" x14ac:dyDescent="0.2">
      <c r="A79" s="129" t="str">
        <f t="shared" si="27"/>
        <v/>
      </c>
      <c r="B79" s="129" t="str">
        <f t="shared" si="28"/>
        <v/>
      </c>
      <c r="C79" s="78" t="str">
        <f t="shared" si="29"/>
        <v/>
      </c>
      <c r="D79" s="72" t="str">
        <f t="shared" si="30"/>
        <v/>
      </c>
      <c r="E79" s="72" t="str">
        <f t="shared" si="31"/>
        <v/>
      </c>
      <c r="F79" s="79" t="str">
        <f t="shared" si="32"/>
        <v/>
      </c>
      <c r="G79" s="73" t="str">
        <f t="shared" si="33"/>
        <v/>
      </c>
      <c r="H79" s="72" t="str">
        <f t="shared" si="34"/>
        <v/>
      </c>
      <c r="I79" s="72" t="str">
        <f t="shared" si="35"/>
        <v/>
      </c>
      <c r="J79" s="72" t="str">
        <f t="shared" si="47"/>
        <v/>
      </c>
      <c r="K79" s="76" t="str">
        <f t="shared" si="48"/>
        <v/>
      </c>
      <c r="L79" s="134" t="str">
        <f t="shared" si="36"/>
        <v/>
      </c>
      <c r="M79" s="134" t="str">
        <f t="shared" si="37"/>
        <v/>
      </c>
      <c r="N79" s="67"/>
      <c r="O79" s="71"/>
      <c r="P79" s="71"/>
      <c r="Q79" s="71"/>
      <c r="R79" s="71"/>
      <c r="S79" s="148"/>
      <c r="T79" s="71"/>
      <c r="U79" s="71"/>
      <c r="V79" s="71"/>
      <c r="W79" s="71"/>
      <c r="X79" s="77" t="str">
        <f t="shared" si="49"/>
        <v/>
      </c>
      <c r="Y79" s="26" t="str">
        <f t="shared" si="38"/>
        <v/>
      </c>
      <c r="Z79" s="26" t="str">
        <f t="shared" si="39"/>
        <v/>
      </c>
      <c r="AA79" s="77" t="str">
        <f t="shared" si="40"/>
        <v/>
      </c>
      <c r="AB79" s="26" t="str">
        <f t="shared" si="50"/>
        <v/>
      </c>
      <c r="AC79" s="26" t="str">
        <f t="shared" si="41"/>
        <v/>
      </c>
      <c r="AD79" s="26" t="str">
        <f t="shared" si="42"/>
        <v/>
      </c>
      <c r="AE79" s="26" t="str">
        <f t="shared" si="51"/>
        <v/>
      </c>
      <c r="AF79" s="26" t="str">
        <f t="shared" si="43"/>
        <v/>
      </c>
      <c r="AG79" s="26" t="str">
        <f>IF(OR(Z79&lt;&gt;TRUE,AB79&lt;&gt;TRUE,,ISBLANK(U79)),"",IF(INDEX(codeperskat,MATCH(P79,libperskat,0))=20,IF(OR(U79&lt;'Nomenklatur komplett'!W$4,U79&gt;'Nomenklatur komplett'!X$4),FALSE,TRUE),""))</f>
        <v/>
      </c>
      <c r="AH79" s="26" t="str">
        <f t="shared" si="44"/>
        <v/>
      </c>
      <c r="AI79" s="26" t="str">
        <f t="shared" si="45"/>
        <v/>
      </c>
      <c r="AJ79" s="26" t="str">
        <f t="shared" si="46"/>
        <v/>
      </c>
      <c r="AK79" s="72" t="str">
        <f t="shared" si="52"/>
        <v/>
      </c>
      <c r="AL79" s="26" t="str">
        <f t="shared" si="53"/>
        <v/>
      </c>
    </row>
    <row r="80" spans="1:38" x14ac:dyDescent="0.2">
      <c r="A80" s="129" t="str">
        <f t="shared" si="27"/>
        <v/>
      </c>
      <c r="B80" s="129" t="str">
        <f t="shared" si="28"/>
        <v/>
      </c>
      <c r="C80" s="78" t="str">
        <f t="shared" si="29"/>
        <v/>
      </c>
      <c r="D80" s="72" t="str">
        <f t="shared" si="30"/>
        <v/>
      </c>
      <c r="E80" s="72" t="str">
        <f t="shared" si="31"/>
        <v/>
      </c>
      <c r="F80" s="79" t="str">
        <f t="shared" si="32"/>
        <v/>
      </c>
      <c r="G80" s="73" t="str">
        <f t="shared" si="33"/>
        <v/>
      </c>
      <c r="H80" s="72" t="str">
        <f t="shared" si="34"/>
        <v/>
      </c>
      <c r="I80" s="72" t="str">
        <f t="shared" si="35"/>
        <v/>
      </c>
      <c r="J80" s="72" t="str">
        <f t="shared" si="47"/>
        <v/>
      </c>
      <c r="K80" s="76" t="str">
        <f t="shared" si="48"/>
        <v/>
      </c>
      <c r="L80" s="134" t="str">
        <f t="shared" si="36"/>
        <v/>
      </c>
      <c r="M80" s="134" t="str">
        <f t="shared" si="37"/>
        <v/>
      </c>
      <c r="N80" s="67"/>
      <c r="O80" s="71"/>
      <c r="P80" s="71"/>
      <c r="Q80" s="71"/>
      <c r="R80" s="71"/>
      <c r="S80" s="148"/>
      <c r="T80" s="71"/>
      <c r="U80" s="71"/>
      <c r="V80" s="71"/>
      <c r="W80" s="71"/>
      <c r="X80" s="77" t="str">
        <f t="shared" si="49"/>
        <v/>
      </c>
      <c r="Y80" s="26" t="str">
        <f t="shared" si="38"/>
        <v/>
      </c>
      <c r="Z80" s="26" t="str">
        <f t="shared" si="39"/>
        <v/>
      </c>
      <c r="AA80" s="77" t="str">
        <f t="shared" si="40"/>
        <v/>
      </c>
      <c r="AB80" s="26" t="str">
        <f t="shared" si="50"/>
        <v/>
      </c>
      <c r="AC80" s="26" t="str">
        <f t="shared" si="41"/>
        <v/>
      </c>
      <c r="AD80" s="26" t="str">
        <f t="shared" si="42"/>
        <v/>
      </c>
      <c r="AE80" s="26" t="str">
        <f t="shared" si="51"/>
        <v/>
      </c>
      <c r="AF80" s="26" t="str">
        <f t="shared" si="43"/>
        <v/>
      </c>
      <c r="AG80" s="26" t="str">
        <f>IF(OR(Z80&lt;&gt;TRUE,AB80&lt;&gt;TRUE,,ISBLANK(U80)),"",IF(INDEX(codeperskat,MATCH(P80,libperskat,0))=20,IF(OR(U80&lt;'Nomenklatur komplett'!W$4,U80&gt;'Nomenklatur komplett'!X$4),FALSE,TRUE),""))</f>
        <v/>
      </c>
      <c r="AH80" s="26" t="str">
        <f t="shared" si="44"/>
        <v/>
      </c>
      <c r="AI80" s="26" t="str">
        <f t="shared" si="45"/>
        <v/>
      </c>
      <c r="AJ80" s="26" t="str">
        <f t="shared" si="46"/>
        <v/>
      </c>
      <c r="AK80" s="72" t="str">
        <f t="shared" si="52"/>
        <v/>
      </c>
      <c r="AL80" s="26" t="str">
        <f t="shared" si="53"/>
        <v/>
      </c>
    </row>
    <row r="81" spans="1:38" x14ac:dyDescent="0.2">
      <c r="A81" s="129" t="str">
        <f t="shared" si="27"/>
        <v/>
      </c>
      <c r="B81" s="129" t="str">
        <f t="shared" si="28"/>
        <v/>
      </c>
      <c r="C81" s="78" t="str">
        <f t="shared" si="29"/>
        <v/>
      </c>
      <c r="D81" s="72" t="str">
        <f t="shared" si="30"/>
        <v/>
      </c>
      <c r="E81" s="72" t="str">
        <f t="shared" si="31"/>
        <v/>
      </c>
      <c r="F81" s="79" t="str">
        <f t="shared" si="32"/>
        <v/>
      </c>
      <c r="G81" s="73" t="str">
        <f t="shared" si="33"/>
        <v/>
      </c>
      <c r="H81" s="72" t="str">
        <f t="shared" si="34"/>
        <v/>
      </c>
      <c r="I81" s="72" t="str">
        <f t="shared" si="35"/>
        <v/>
      </c>
      <c r="J81" s="72" t="str">
        <f t="shared" si="47"/>
        <v/>
      </c>
      <c r="K81" s="76" t="str">
        <f t="shared" si="48"/>
        <v/>
      </c>
      <c r="L81" s="134" t="str">
        <f t="shared" si="36"/>
        <v/>
      </c>
      <c r="M81" s="134" t="str">
        <f t="shared" si="37"/>
        <v/>
      </c>
      <c r="N81" s="67"/>
      <c r="O81" s="71"/>
      <c r="P81" s="71"/>
      <c r="Q81" s="71"/>
      <c r="R81" s="71"/>
      <c r="S81" s="148"/>
      <c r="T81" s="71"/>
      <c r="U81" s="71"/>
      <c r="V81" s="71"/>
      <c r="W81" s="71"/>
      <c r="X81" s="77" t="str">
        <f t="shared" si="49"/>
        <v/>
      </c>
      <c r="Y81" s="26" t="str">
        <f t="shared" si="38"/>
        <v/>
      </c>
      <c r="Z81" s="26" t="str">
        <f t="shared" si="39"/>
        <v/>
      </c>
      <c r="AA81" s="77" t="str">
        <f t="shared" si="40"/>
        <v/>
      </c>
      <c r="AB81" s="26" t="str">
        <f t="shared" si="50"/>
        <v/>
      </c>
      <c r="AC81" s="26" t="str">
        <f t="shared" si="41"/>
        <v/>
      </c>
      <c r="AD81" s="26" t="str">
        <f t="shared" si="42"/>
        <v/>
      </c>
      <c r="AE81" s="26" t="str">
        <f t="shared" si="51"/>
        <v/>
      </c>
      <c r="AF81" s="26" t="str">
        <f t="shared" si="43"/>
        <v/>
      </c>
      <c r="AG81" s="26" t="str">
        <f>IF(OR(Z81&lt;&gt;TRUE,AB81&lt;&gt;TRUE,,ISBLANK(U81)),"",IF(INDEX(codeperskat,MATCH(P81,libperskat,0))=20,IF(OR(U81&lt;'Nomenklatur komplett'!W$4,U81&gt;'Nomenklatur komplett'!X$4),FALSE,TRUE),""))</f>
        <v/>
      </c>
      <c r="AH81" s="26" t="str">
        <f t="shared" si="44"/>
        <v/>
      </c>
      <c r="AI81" s="26" t="str">
        <f t="shared" si="45"/>
        <v/>
      </c>
      <c r="AJ81" s="26" t="str">
        <f t="shared" si="46"/>
        <v/>
      </c>
      <c r="AK81" s="72" t="str">
        <f t="shared" si="52"/>
        <v/>
      </c>
      <c r="AL81" s="26" t="str">
        <f t="shared" si="53"/>
        <v/>
      </c>
    </row>
    <row r="82" spans="1:38" x14ac:dyDescent="0.2">
      <c r="A82" s="129" t="str">
        <f t="shared" si="27"/>
        <v/>
      </c>
      <c r="B82" s="129" t="str">
        <f t="shared" si="28"/>
        <v/>
      </c>
      <c r="C82" s="78" t="str">
        <f t="shared" si="29"/>
        <v/>
      </c>
      <c r="D82" s="72" t="str">
        <f t="shared" si="30"/>
        <v/>
      </c>
      <c r="E82" s="72" t="str">
        <f t="shared" si="31"/>
        <v/>
      </c>
      <c r="F82" s="79" t="str">
        <f t="shared" si="32"/>
        <v/>
      </c>
      <c r="G82" s="73" t="str">
        <f t="shared" si="33"/>
        <v/>
      </c>
      <c r="H82" s="72" t="str">
        <f t="shared" si="34"/>
        <v/>
      </c>
      <c r="I82" s="72" t="str">
        <f t="shared" si="35"/>
        <v/>
      </c>
      <c r="J82" s="72" t="str">
        <f t="shared" si="47"/>
        <v/>
      </c>
      <c r="K82" s="76" t="str">
        <f t="shared" si="48"/>
        <v/>
      </c>
      <c r="L82" s="134" t="str">
        <f t="shared" si="36"/>
        <v/>
      </c>
      <c r="M82" s="134" t="str">
        <f t="shared" si="37"/>
        <v/>
      </c>
      <c r="N82" s="67"/>
      <c r="O82" s="71"/>
      <c r="P82" s="71"/>
      <c r="Q82" s="71"/>
      <c r="R82" s="71"/>
      <c r="S82" s="148"/>
      <c r="T82" s="71"/>
      <c r="U82" s="71"/>
      <c r="V82" s="71"/>
      <c r="W82" s="71"/>
      <c r="X82" s="77" t="str">
        <f t="shared" si="49"/>
        <v/>
      </c>
      <c r="Y82" s="26" t="str">
        <f t="shared" si="38"/>
        <v/>
      </c>
      <c r="Z82" s="26" t="str">
        <f t="shared" si="39"/>
        <v/>
      </c>
      <c r="AA82" s="77" t="str">
        <f t="shared" si="40"/>
        <v/>
      </c>
      <c r="AB82" s="26" t="str">
        <f t="shared" si="50"/>
        <v/>
      </c>
      <c r="AC82" s="26" t="str">
        <f t="shared" si="41"/>
        <v/>
      </c>
      <c r="AD82" s="26" t="str">
        <f t="shared" si="42"/>
        <v/>
      </c>
      <c r="AE82" s="26" t="str">
        <f t="shared" si="51"/>
        <v/>
      </c>
      <c r="AF82" s="26" t="str">
        <f t="shared" si="43"/>
        <v/>
      </c>
      <c r="AG82" s="26" t="str">
        <f>IF(OR(Z82&lt;&gt;TRUE,AB82&lt;&gt;TRUE,,ISBLANK(U82)),"",IF(INDEX(codeperskat,MATCH(P82,libperskat,0))=20,IF(OR(U82&lt;'Nomenklatur komplett'!W$4,U82&gt;'Nomenklatur komplett'!X$4),FALSE,TRUE),""))</f>
        <v/>
      </c>
      <c r="AH82" s="26" t="str">
        <f t="shared" si="44"/>
        <v/>
      </c>
      <c r="AI82" s="26" t="str">
        <f t="shared" si="45"/>
        <v/>
      </c>
      <c r="AJ82" s="26" t="str">
        <f t="shared" si="46"/>
        <v/>
      </c>
      <c r="AK82" s="72" t="str">
        <f t="shared" si="52"/>
        <v/>
      </c>
      <c r="AL82" s="26" t="str">
        <f t="shared" si="53"/>
        <v/>
      </c>
    </row>
    <row r="83" spans="1:38" x14ac:dyDescent="0.2">
      <c r="A83" s="129" t="str">
        <f t="shared" si="27"/>
        <v/>
      </c>
      <c r="B83" s="129" t="str">
        <f t="shared" si="28"/>
        <v/>
      </c>
      <c r="C83" s="78" t="str">
        <f t="shared" si="29"/>
        <v/>
      </c>
      <c r="D83" s="72" t="str">
        <f t="shared" si="30"/>
        <v/>
      </c>
      <c r="E83" s="72" t="str">
        <f t="shared" si="31"/>
        <v/>
      </c>
      <c r="F83" s="79" t="str">
        <f t="shared" si="32"/>
        <v/>
      </c>
      <c r="G83" s="73" t="str">
        <f t="shared" si="33"/>
        <v/>
      </c>
      <c r="H83" s="72" t="str">
        <f t="shared" si="34"/>
        <v/>
      </c>
      <c r="I83" s="72" t="str">
        <f t="shared" si="35"/>
        <v/>
      </c>
      <c r="J83" s="72" t="str">
        <f t="shared" si="47"/>
        <v/>
      </c>
      <c r="K83" s="76" t="str">
        <f t="shared" si="48"/>
        <v/>
      </c>
      <c r="L83" s="134" t="str">
        <f t="shared" si="36"/>
        <v/>
      </c>
      <c r="M83" s="134" t="str">
        <f t="shared" si="37"/>
        <v/>
      </c>
      <c r="N83" s="67"/>
      <c r="O83" s="71"/>
      <c r="P83" s="71"/>
      <c r="Q83" s="71"/>
      <c r="R83" s="71"/>
      <c r="S83" s="148"/>
      <c r="T83" s="71"/>
      <c r="U83" s="71"/>
      <c r="V83" s="71"/>
      <c r="W83" s="71"/>
      <c r="X83" s="77" t="str">
        <f t="shared" si="49"/>
        <v/>
      </c>
      <c r="Y83" s="26" t="str">
        <f t="shared" si="38"/>
        <v/>
      </c>
      <c r="Z83" s="26" t="str">
        <f t="shared" si="39"/>
        <v/>
      </c>
      <c r="AA83" s="77" t="str">
        <f t="shared" si="40"/>
        <v/>
      </c>
      <c r="AB83" s="26" t="str">
        <f t="shared" si="50"/>
        <v/>
      </c>
      <c r="AC83" s="26" t="str">
        <f t="shared" si="41"/>
        <v/>
      </c>
      <c r="AD83" s="26" t="str">
        <f t="shared" si="42"/>
        <v/>
      </c>
      <c r="AE83" s="26" t="str">
        <f t="shared" si="51"/>
        <v/>
      </c>
      <c r="AF83" s="26" t="str">
        <f t="shared" si="43"/>
        <v/>
      </c>
      <c r="AG83" s="26" t="str">
        <f>IF(OR(Z83&lt;&gt;TRUE,AB83&lt;&gt;TRUE,,ISBLANK(U83)),"",IF(INDEX(codeperskat,MATCH(P83,libperskat,0))=20,IF(OR(U83&lt;'Nomenklatur komplett'!W$4,U83&gt;'Nomenklatur komplett'!X$4),FALSE,TRUE),""))</f>
        <v/>
      </c>
      <c r="AH83" s="26" t="str">
        <f t="shared" si="44"/>
        <v/>
      </c>
      <c r="AI83" s="26" t="str">
        <f t="shared" si="45"/>
        <v/>
      </c>
      <c r="AJ83" s="26" t="str">
        <f t="shared" si="46"/>
        <v/>
      </c>
      <c r="AK83" s="72" t="str">
        <f t="shared" si="52"/>
        <v/>
      </c>
      <c r="AL83" s="26" t="str">
        <f t="shared" si="53"/>
        <v/>
      </c>
    </row>
    <row r="84" spans="1:38" x14ac:dyDescent="0.2">
      <c r="A84" s="129" t="str">
        <f t="shared" si="27"/>
        <v/>
      </c>
      <c r="B84" s="129" t="str">
        <f t="shared" si="28"/>
        <v/>
      </c>
      <c r="C84" s="78" t="str">
        <f t="shared" si="29"/>
        <v/>
      </c>
      <c r="D84" s="72" t="str">
        <f t="shared" si="30"/>
        <v/>
      </c>
      <c r="E84" s="72" t="str">
        <f t="shared" si="31"/>
        <v/>
      </c>
      <c r="F84" s="79" t="str">
        <f t="shared" si="32"/>
        <v/>
      </c>
      <c r="G84" s="73" t="str">
        <f t="shared" si="33"/>
        <v/>
      </c>
      <c r="H84" s="72" t="str">
        <f t="shared" si="34"/>
        <v/>
      </c>
      <c r="I84" s="72" t="str">
        <f t="shared" si="35"/>
        <v/>
      </c>
      <c r="J84" s="72" t="str">
        <f t="shared" si="47"/>
        <v/>
      </c>
      <c r="K84" s="76" t="str">
        <f t="shared" si="48"/>
        <v/>
      </c>
      <c r="L84" s="134" t="str">
        <f t="shared" si="36"/>
        <v/>
      </c>
      <c r="M84" s="134" t="str">
        <f t="shared" si="37"/>
        <v/>
      </c>
      <c r="N84" s="67"/>
      <c r="O84" s="71"/>
      <c r="P84" s="71"/>
      <c r="Q84" s="71"/>
      <c r="R84" s="71"/>
      <c r="S84" s="148"/>
      <c r="T84" s="71"/>
      <c r="U84" s="71"/>
      <c r="V84" s="71"/>
      <c r="W84" s="71"/>
      <c r="X84" s="77" t="str">
        <f t="shared" si="49"/>
        <v/>
      </c>
      <c r="Y84" s="26" t="str">
        <f t="shared" si="38"/>
        <v/>
      </c>
      <c r="Z84" s="26" t="str">
        <f t="shared" si="39"/>
        <v/>
      </c>
      <c r="AA84" s="77" t="str">
        <f t="shared" si="40"/>
        <v/>
      </c>
      <c r="AB84" s="26" t="str">
        <f t="shared" si="50"/>
        <v/>
      </c>
      <c r="AC84" s="26" t="str">
        <f t="shared" si="41"/>
        <v/>
      </c>
      <c r="AD84" s="26" t="str">
        <f t="shared" si="42"/>
        <v/>
      </c>
      <c r="AE84" s="26" t="str">
        <f t="shared" si="51"/>
        <v/>
      </c>
      <c r="AF84" s="26" t="str">
        <f t="shared" si="43"/>
        <v/>
      </c>
      <c r="AG84" s="26" t="str">
        <f>IF(OR(Z84&lt;&gt;TRUE,AB84&lt;&gt;TRUE,,ISBLANK(U84)),"",IF(INDEX(codeperskat,MATCH(P84,libperskat,0))=20,IF(OR(U84&lt;'Nomenklatur komplett'!W$4,U84&gt;'Nomenklatur komplett'!X$4),FALSE,TRUE),""))</f>
        <v/>
      </c>
      <c r="AH84" s="26" t="str">
        <f t="shared" si="44"/>
        <v/>
      </c>
      <c r="AI84" s="26" t="str">
        <f t="shared" si="45"/>
        <v/>
      </c>
      <c r="AJ84" s="26" t="str">
        <f t="shared" si="46"/>
        <v/>
      </c>
      <c r="AK84" s="72" t="str">
        <f t="shared" si="52"/>
        <v/>
      </c>
      <c r="AL84" s="26" t="str">
        <f t="shared" si="53"/>
        <v/>
      </c>
    </row>
    <row r="85" spans="1:38" x14ac:dyDescent="0.2">
      <c r="A85" s="129" t="str">
        <f t="shared" si="27"/>
        <v/>
      </c>
      <c r="B85" s="129" t="str">
        <f t="shared" si="28"/>
        <v/>
      </c>
      <c r="C85" s="78" t="str">
        <f t="shared" si="29"/>
        <v/>
      </c>
      <c r="D85" s="72" t="str">
        <f t="shared" si="30"/>
        <v/>
      </c>
      <c r="E85" s="72" t="str">
        <f t="shared" si="31"/>
        <v/>
      </c>
      <c r="F85" s="79" t="str">
        <f t="shared" si="32"/>
        <v/>
      </c>
      <c r="G85" s="73" t="str">
        <f t="shared" si="33"/>
        <v/>
      </c>
      <c r="H85" s="72" t="str">
        <f t="shared" si="34"/>
        <v/>
      </c>
      <c r="I85" s="72" t="str">
        <f t="shared" si="35"/>
        <v/>
      </c>
      <c r="J85" s="72" t="str">
        <f t="shared" si="47"/>
        <v/>
      </c>
      <c r="K85" s="76" t="str">
        <f t="shared" si="48"/>
        <v/>
      </c>
      <c r="L85" s="134" t="str">
        <f t="shared" si="36"/>
        <v/>
      </c>
      <c r="M85" s="134" t="str">
        <f t="shared" si="37"/>
        <v/>
      </c>
      <c r="N85" s="67"/>
      <c r="O85" s="71"/>
      <c r="P85" s="71"/>
      <c r="Q85" s="71"/>
      <c r="R85" s="71"/>
      <c r="S85" s="148"/>
      <c r="T85" s="71"/>
      <c r="U85" s="71"/>
      <c r="V85" s="71"/>
      <c r="W85" s="71"/>
      <c r="X85" s="77" t="str">
        <f t="shared" si="49"/>
        <v/>
      </c>
      <c r="Y85" s="26" t="str">
        <f t="shared" si="38"/>
        <v/>
      </c>
      <c r="Z85" s="26" t="str">
        <f t="shared" si="39"/>
        <v/>
      </c>
      <c r="AA85" s="77" t="str">
        <f t="shared" si="40"/>
        <v/>
      </c>
      <c r="AB85" s="26" t="str">
        <f t="shared" si="50"/>
        <v/>
      </c>
      <c r="AC85" s="26" t="str">
        <f t="shared" si="41"/>
        <v/>
      </c>
      <c r="AD85" s="26" t="str">
        <f t="shared" si="42"/>
        <v/>
      </c>
      <c r="AE85" s="26" t="str">
        <f t="shared" si="51"/>
        <v/>
      </c>
      <c r="AF85" s="26" t="str">
        <f t="shared" si="43"/>
        <v/>
      </c>
      <c r="AG85" s="26" t="str">
        <f>IF(OR(Z85&lt;&gt;TRUE,AB85&lt;&gt;TRUE,,ISBLANK(U85)),"",IF(INDEX(codeperskat,MATCH(P85,libperskat,0))=20,IF(OR(U85&lt;'Nomenklatur komplett'!W$4,U85&gt;'Nomenklatur komplett'!X$4),FALSE,TRUE),""))</f>
        <v/>
      </c>
      <c r="AH85" s="26" t="str">
        <f t="shared" si="44"/>
        <v/>
      </c>
      <c r="AI85" s="26" t="str">
        <f t="shared" si="45"/>
        <v/>
      </c>
      <c r="AJ85" s="26" t="str">
        <f t="shared" si="46"/>
        <v/>
      </c>
      <c r="AK85" s="72" t="str">
        <f t="shared" si="52"/>
        <v/>
      </c>
      <c r="AL85" s="26" t="str">
        <f t="shared" si="53"/>
        <v/>
      </c>
    </row>
    <row r="86" spans="1:38" x14ac:dyDescent="0.2">
      <c r="A86" s="129" t="str">
        <f t="shared" si="27"/>
        <v/>
      </c>
      <c r="B86" s="129" t="str">
        <f t="shared" si="28"/>
        <v/>
      </c>
      <c r="C86" s="78" t="str">
        <f t="shared" si="29"/>
        <v/>
      </c>
      <c r="D86" s="72" t="str">
        <f t="shared" si="30"/>
        <v/>
      </c>
      <c r="E86" s="72" t="str">
        <f t="shared" si="31"/>
        <v/>
      </c>
      <c r="F86" s="79" t="str">
        <f t="shared" si="32"/>
        <v/>
      </c>
      <c r="G86" s="73" t="str">
        <f t="shared" si="33"/>
        <v/>
      </c>
      <c r="H86" s="72" t="str">
        <f t="shared" si="34"/>
        <v/>
      </c>
      <c r="I86" s="72" t="str">
        <f t="shared" si="35"/>
        <v/>
      </c>
      <c r="J86" s="72" t="str">
        <f t="shared" si="47"/>
        <v/>
      </c>
      <c r="K86" s="76" t="str">
        <f t="shared" si="48"/>
        <v/>
      </c>
      <c r="L86" s="134" t="str">
        <f t="shared" si="36"/>
        <v/>
      </c>
      <c r="M86" s="134" t="str">
        <f t="shared" si="37"/>
        <v/>
      </c>
      <c r="N86" s="67"/>
      <c r="O86" s="71"/>
      <c r="P86" s="71"/>
      <c r="Q86" s="71"/>
      <c r="R86" s="71"/>
      <c r="S86" s="148"/>
      <c r="T86" s="71"/>
      <c r="U86" s="71"/>
      <c r="V86" s="71"/>
      <c r="W86" s="71"/>
      <c r="X86" s="77" t="str">
        <f t="shared" si="49"/>
        <v/>
      </c>
      <c r="Y86" s="26" t="str">
        <f t="shared" si="38"/>
        <v/>
      </c>
      <c r="Z86" s="26" t="str">
        <f t="shared" si="39"/>
        <v/>
      </c>
      <c r="AA86" s="77" t="str">
        <f t="shared" si="40"/>
        <v/>
      </c>
      <c r="AB86" s="26" t="str">
        <f t="shared" si="50"/>
        <v/>
      </c>
      <c r="AC86" s="26" t="str">
        <f t="shared" si="41"/>
        <v/>
      </c>
      <c r="AD86" s="26" t="str">
        <f t="shared" si="42"/>
        <v/>
      </c>
      <c r="AE86" s="26" t="str">
        <f t="shared" si="51"/>
        <v/>
      </c>
      <c r="AF86" s="26" t="str">
        <f t="shared" si="43"/>
        <v/>
      </c>
      <c r="AG86" s="26" t="str">
        <f>IF(OR(Z86&lt;&gt;TRUE,AB86&lt;&gt;TRUE,,ISBLANK(U86)),"",IF(INDEX(codeperskat,MATCH(P86,libperskat,0))=20,IF(OR(U86&lt;'Nomenklatur komplett'!W$4,U86&gt;'Nomenklatur komplett'!X$4),FALSE,TRUE),""))</f>
        <v/>
      </c>
      <c r="AH86" s="26" t="str">
        <f t="shared" si="44"/>
        <v/>
      </c>
      <c r="AI86" s="26" t="str">
        <f t="shared" si="45"/>
        <v/>
      </c>
      <c r="AJ86" s="26" t="str">
        <f t="shared" si="46"/>
        <v/>
      </c>
      <c r="AK86" s="72" t="str">
        <f t="shared" si="52"/>
        <v/>
      </c>
      <c r="AL86" s="26" t="str">
        <f t="shared" si="53"/>
        <v/>
      </c>
    </row>
    <row r="87" spans="1:38" x14ac:dyDescent="0.2">
      <c r="A87" s="129" t="str">
        <f t="shared" si="27"/>
        <v/>
      </c>
      <c r="B87" s="129" t="str">
        <f t="shared" si="28"/>
        <v/>
      </c>
      <c r="C87" s="78" t="str">
        <f t="shared" si="29"/>
        <v/>
      </c>
      <c r="D87" s="72" t="str">
        <f t="shared" si="30"/>
        <v/>
      </c>
      <c r="E87" s="72" t="str">
        <f t="shared" si="31"/>
        <v/>
      </c>
      <c r="F87" s="79" t="str">
        <f t="shared" si="32"/>
        <v/>
      </c>
      <c r="G87" s="73" t="str">
        <f t="shared" si="33"/>
        <v/>
      </c>
      <c r="H87" s="72" t="str">
        <f t="shared" si="34"/>
        <v/>
      </c>
      <c r="I87" s="72" t="str">
        <f t="shared" si="35"/>
        <v/>
      </c>
      <c r="J87" s="72" t="str">
        <f t="shared" si="47"/>
        <v/>
      </c>
      <c r="K87" s="76" t="str">
        <f t="shared" si="48"/>
        <v/>
      </c>
      <c r="L87" s="134" t="str">
        <f t="shared" si="36"/>
        <v/>
      </c>
      <c r="M87" s="134" t="str">
        <f t="shared" si="37"/>
        <v/>
      </c>
      <c r="N87" s="67"/>
      <c r="O87" s="71"/>
      <c r="P87" s="71"/>
      <c r="Q87" s="71"/>
      <c r="R87" s="71"/>
      <c r="S87" s="148"/>
      <c r="T87" s="71"/>
      <c r="U87" s="71"/>
      <c r="V87" s="71"/>
      <c r="W87" s="71"/>
      <c r="X87" s="77" t="str">
        <f t="shared" si="49"/>
        <v/>
      </c>
      <c r="Y87" s="26" t="str">
        <f t="shared" si="38"/>
        <v/>
      </c>
      <c r="Z87" s="26" t="str">
        <f t="shared" si="39"/>
        <v/>
      </c>
      <c r="AA87" s="77" t="str">
        <f t="shared" si="40"/>
        <v/>
      </c>
      <c r="AB87" s="26" t="str">
        <f t="shared" si="50"/>
        <v/>
      </c>
      <c r="AC87" s="26" t="str">
        <f t="shared" si="41"/>
        <v/>
      </c>
      <c r="AD87" s="26" t="str">
        <f t="shared" si="42"/>
        <v/>
      </c>
      <c r="AE87" s="26" t="str">
        <f t="shared" si="51"/>
        <v/>
      </c>
      <c r="AF87" s="26" t="str">
        <f t="shared" si="43"/>
        <v/>
      </c>
      <c r="AG87" s="26" t="str">
        <f>IF(OR(Z87&lt;&gt;TRUE,AB87&lt;&gt;TRUE,,ISBLANK(U87)),"",IF(INDEX(codeperskat,MATCH(P87,libperskat,0))=20,IF(OR(U87&lt;'Nomenklatur komplett'!W$4,U87&gt;'Nomenklatur komplett'!X$4),FALSE,TRUE),""))</f>
        <v/>
      </c>
      <c r="AH87" s="26" t="str">
        <f t="shared" si="44"/>
        <v/>
      </c>
      <c r="AI87" s="26" t="str">
        <f t="shared" si="45"/>
        <v/>
      </c>
      <c r="AJ87" s="26" t="str">
        <f t="shared" si="46"/>
        <v/>
      </c>
      <c r="AK87" s="72" t="str">
        <f t="shared" si="52"/>
        <v/>
      </c>
      <c r="AL87" s="26" t="str">
        <f t="shared" si="53"/>
        <v/>
      </c>
    </row>
    <row r="88" spans="1:38" x14ac:dyDescent="0.2">
      <c r="A88" s="129" t="str">
        <f t="shared" si="27"/>
        <v/>
      </c>
      <c r="B88" s="129" t="str">
        <f t="shared" si="28"/>
        <v/>
      </c>
      <c r="C88" s="78" t="str">
        <f t="shared" si="29"/>
        <v/>
      </c>
      <c r="D88" s="72" t="str">
        <f t="shared" si="30"/>
        <v/>
      </c>
      <c r="E88" s="72" t="str">
        <f t="shared" si="31"/>
        <v/>
      </c>
      <c r="F88" s="79" t="str">
        <f t="shared" si="32"/>
        <v/>
      </c>
      <c r="G88" s="73" t="str">
        <f t="shared" si="33"/>
        <v/>
      </c>
      <c r="H88" s="72" t="str">
        <f t="shared" si="34"/>
        <v/>
      </c>
      <c r="I88" s="72" t="str">
        <f t="shared" si="35"/>
        <v/>
      </c>
      <c r="J88" s="72" t="str">
        <f t="shared" si="47"/>
        <v/>
      </c>
      <c r="K88" s="76" t="str">
        <f t="shared" si="48"/>
        <v/>
      </c>
      <c r="L88" s="134" t="str">
        <f t="shared" si="36"/>
        <v/>
      </c>
      <c r="M88" s="134" t="str">
        <f t="shared" si="37"/>
        <v/>
      </c>
      <c r="N88" s="67"/>
      <c r="O88" s="71"/>
      <c r="P88" s="71"/>
      <c r="Q88" s="71"/>
      <c r="R88" s="71"/>
      <c r="S88" s="148"/>
      <c r="T88" s="71"/>
      <c r="U88" s="71"/>
      <c r="V88" s="71"/>
      <c r="W88" s="71"/>
      <c r="X88" s="77" t="str">
        <f t="shared" si="49"/>
        <v/>
      </c>
      <c r="Y88" s="26" t="str">
        <f t="shared" si="38"/>
        <v/>
      </c>
      <c r="Z88" s="26" t="str">
        <f t="shared" si="39"/>
        <v/>
      </c>
      <c r="AA88" s="77" t="str">
        <f t="shared" si="40"/>
        <v/>
      </c>
      <c r="AB88" s="26" t="str">
        <f t="shared" si="50"/>
        <v/>
      </c>
      <c r="AC88" s="26" t="str">
        <f t="shared" si="41"/>
        <v/>
      </c>
      <c r="AD88" s="26" t="str">
        <f t="shared" si="42"/>
        <v/>
      </c>
      <c r="AE88" s="26" t="str">
        <f t="shared" si="51"/>
        <v/>
      </c>
      <c r="AF88" s="26" t="str">
        <f t="shared" si="43"/>
        <v/>
      </c>
      <c r="AG88" s="26" t="str">
        <f>IF(OR(Z88&lt;&gt;TRUE,AB88&lt;&gt;TRUE,,ISBLANK(U88)),"",IF(INDEX(codeperskat,MATCH(P88,libperskat,0))=20,IF(OR(U88&lt;'Nomenklatur komplett'!W$4,U88&gt;'Nomenklatur komplett'!X$4),FALSE,TRUE),""))</f>
        <v/>
      </c>
      <c r="AH88" s="26" t="str">
        <f t="shared" si="44"/>
        <v/>
      </c>
      <c r="AI88" s="26" t="str">
        <f t="shared" si="45"/>
        <v/>
      </c>
      <c r="AJ88" s="26" t="str">
        <f t="shared" si="46"/>
        <v/>
      </c>
      <c r="AK88" s="72" t="str">
        <f t="shared" si="52"/>
        <v/>
      </c>
      <c r="AL88" s="26" t="str">
        <f t="shared" si="53"/>
        <v/>
      </c>
    </row>
    <row r="89" spans="1:38" x14ac:dyDescent="0.2">
      <c r="A89" s="129" t="str">
        <f t="shared" si="27"/>
        <v/>
      </c>
      <c r="B89" s="129" t="str">
        <f t="shared" si="28"/>
        <v/>
      </c>
      <c r="C89" s="78" t="str">
        <f t="shared" si="29"/>
        <v/>
      </c>
      <c r="D89" s="72" t="str">
        <f t="shared" si="30"/>
        <v/>
      </c>
      <c r="E89" s="72" t="str">
        <f t="shared" si="31"/>
        <v/>
      </c>
      <c r="F89" s="79" t="str">
        <f t="shared" si="32"/>
        <v/>
      </c>
      <c r="G89" s="73" t="str">
        <f t="shared" si="33"/>
        <v/>
      </c>
      <c r="H89" s="72" t="str">
        <f t="shared" si="34"/>
        <v/>
      </c>
      <c r="I89" s="72" t="str">
        <f t="shared" si="35"/>
        <v/>
      </c>
      <c r="J89" s="72" t="str">
        <f t="shared" si="47"/>
        <v/>
      </c>
      <c r="K89" s="76" t="str">
        <f t="shared" si="48"/>
        <v/>
      </c>
      <c r="L89" s="134" t="str">
        <f t="shared" si="36"/>
        <v/>
      </c>
      <c r="M89" s="134" t="str">
        <f t="shared" si="37"/>
        <v/>
      </c>
      <c r="N89" s="67"/>
      <c r="O89" s="71"/>
      <c r="P89" s="71"/>
      <c r="Q89" s="71"/>
      <c r="R89" s="71"/>
      <c r="S89" s="148"/>
      <c r="T89" s="71"/>
      <c r="U89" s="71"/>
      <c r="V89" s="71"/>
      <c r="W89" s="71"/>
      <c r="X89" s="77" t="str">
        <f t="shared" si="49"/>
        <v/>
      </c>
      <c r="Y89" s="26" t="str">
        <f t="shared" si="38"/>
        <v/>
      </c>
      <c r="Z89" s="26" t="str">
        <f t="shared" si="39"/>
        <v/>
      </c>
      <c r="AA89" s="77" t="str">
        <f t="shared" si="40"/>
        <v/>
      </c>
      <c r="AB89" s="26" t="str">
        <f t="shared" si="50"/>
        <v/>
      </c>
      <c r="AC89" s="26" t="str">
        <f t="shared" si="41"/>
        <v/>
      </c>
      <c r="AD89" s="26" t="str">
        <f t="shared" si="42"/>
        <v/>
      </c>
      <c r="AE89" s="26" t="str">
        <f t="shared" si="51"/>
        <v/>
      </c>
      <c r="AF89" s="26" t="str">
        <f t="shared" si="43"/>
        <v/>
      </c>
      <c r="AG89" s="26" t="str">
        <f>IF(OR(Z89&lt;&gt;TRUE,AB89&lt;&gt;TRUE,,ISBLANK(U89)),"",IF(INDEX(codeperskat,MATCH(P89,libperskat,0))=20,IF(OR(U89&lt;'Nomenklatur komplett'!W$4,U89&gt;'Nomenklatur komplett'!X$4),FALSE,TRUE),""))</f>
        <v/>
      </c>
      <c r="AH89" s="26" t="str">
        <f t="shared" si="44"/>
        <v/>
      </c>
      <c r="AI89" s="26" t="str">
        <f t="shared" si="45"/>
        <v/>
      </c>
      <c r="AJ89" s="26" t="str">
        <f t="shared" si="46"/>
        <v/>
      </c>
      <c r="AK89" s="72" t="str">
        <f t="shared" si="52"/>
        <v/>
      </c>
      <c r="AL89" s="26" t="str">
        <f t="shared" si="53"/>
        <v/>
      </c>
    </row>
    <row r="90" spans="1:38" x14ac:dyDescent="0.2">
      <c r="A90" s="129" t="str">
        <f t="shared" si="27"/>
        <v/>
      </c>
      <c r="B90" s="129" t="str">
        <f t="shared" si="28"/>
        <v/>
      </c>
      <c r="C90" s="78" t="str">
        <f t="shared" si="29"/>
        <v/>
      </c>
      <c r="D90" s="72" t="str">
        <f t="shared" si="30"/>
        <v/>
      </c>
      <c r="E90" s="72" t="str">
        <f t="shared" si="31"/>
        <v/>
      </c>
      <c r="F90" s="79" t="str">
        <f t="shared" si="32"/>
        <v/>
      </c>
      <c r="G90" s="73" t="str">
        <f t="shared" si="33"/>
        <v/>
      </c>
      <c r="H90" s="72" t="str">
        <f t="shared" si="34"/>
        <v/>
      </c>
      <c r="I90" s="72" t="str">
        <f t="shared" si="35"/>
        <v/>
      </c>
      <c r="J90" s="72" t="str">
        <f t="shared" si="47"/>
        <v/>
      </c>
      <c r="K90" s="76" t="str">
        <f t="shared" si="48"/>
        <v/>
      </c>
      <c r="L90" s="134" t="str">
        <f t="shared" si="36"/>
        <v/>
      </c>
      <c r="M90" s="134" t="str">
        <f t="shared" si="37"/>
        <v/>
      </c>
      <c r="N90" s="67"/>
      <c r="O90" s="71"/>
      <c r="P90" s="71"/>
      <c r="Q90" s="71"/>
      <c r="R90" s="71"/>
      <c r="S90" s="148"/>
      <c r="T90" s="71"/>
      <c r="U90" s="71"/>
      <c r="V90" s="71"/>
      <c r="W90" s="71"/>
      <c r="X90" s="77" t="str">
        <f t="shared" si="49"/>
        <v/>
      </c>
      <c r="Y90" s="26" t="str">
        <f t="shared" si="38"/>
        <v/>
      </c>
      <c r="Z90" s="26" t="str">
        <f t="shared" si="39"/>
        <v/>
      </c>
      <c r="AA90" s="77" t="str">
        <f t="shared" si="40"/>
        <v/>
      </c>
      <c r="AB90" s="26" t="str">
        <f t="shared" si="50"/>
        <v/>
      </c>
      <c r="AC90" s="26" t="str">
        <f t="shared" si="41"/>
        <v/>
      </c>
      <c r="AD90" s="26" t="str">
        <f t="shared" si="42"/>
        <v/>
      </c>
      <c r="AE90" s="26" t="str">
        <f t="shared" si="51"/>
        <v/>
      </c>
      <c r="AF90" s="26" t="str">
        <f t="shared" si="43"/>
        <v/>
      </c>
      <c r="AG90" s="26" t="str">
        <f>IF(OR(Z90&lt;&gt;TRUE,AB90&lt;&gt;TRUE,,ISBLANK(U90)),"",IF(INDEX(codeperskat,MATCH(P90,libperskat,0))=20,IF(OR(U90&lt;'Nomenklatur komplett'!W$4,U90&gt;'Nomenklatur komplett'!X$4),FALSE,TRUE),""))</f>
        <v/>
      </c>
      <c r="AH90" s="26" t="str">
        <f t="shared" si="44"/>
        <v/>
      </c>
      <c r="AI90" s="26" t="str">
        <f t="shared" si="45"/>
        <v/>
      </c>
      <c r="AJ90" s="26" t="str">
        <f t="shared" si="46"/>
        <v/>
      </c>
      <c r="AK90" s="72" t="str">
        <f t="shared" si="52"/>
        <v/>
      </c>
      <c r="AL90" s="26" t="str">
        <f t="shared" si="53"/>
        <v/>
      </c>
    </row>
    <row r="91" spans="1:38" x14ac:dyDescent="0.2">
      <c r="A91" s="129" t="str">
        <f t="shared" si="27"/>
        <v/>
      </c>
      <c r="B91" s="129" t="str">
        <f t="shared" si="28"/>
        <v/>
      </c>
      <c r="C91" s="78" t="str">
        <f t="shared" si="29"/>
        <v/>
      </c>
      <c r="D91" s="72" t="str">
        <f t="shared" si="30"/>
        <v/>
      </c>
      <c r="E91" s="72" t="str">
        <f t="shared" si="31"/>
        <v/>
      </c>
      <c r="F91" s="79" t="str">
        <f t="shared" si="32"/>
        <v/>
      </c>
      <c r="G91" s="73" t="str">
        <f t="shared" si="33"/>
        <v/>
      </c>
      <c r="H91" s="72" t="str">
        <f t="shared" si="34"/>
        <v/>
      </c>
      <c r="I91" s="72" t="str">
        <f t="shared" si="35"/>
        <v/>
      </c>
      <c r="J91" s="72" t="str">
        <f t="shared" si="47"/>
        <v/>
      </c>
      <c r="K91" s="76" t="str">
        <f t="shared" si="48"/>
        <v/>
      </c>
      <c r="L91" s="134" t="str">
        <f t="shared" si="36"/>
        <v/>
      </c>
      <c r="M91" s="134" t="str">
        <f t="shared" si="37"/>
        <v/>
      </c>
      <c r="N91" s="67"/>
      <c r="O91" s="71"/>
      <c r="P91" s="71"/>
      <c r="Q91" s="71"/>
      <c r="R91" s="71"/>
      <c r="S91" s="148"/>
      <c r="T91" s="71"/>
      <c r="U91" s="71"/>
      <c r="V91" s="71"/>
      <c r="W91" s="71"/>
      <c r="X91" s="77" t="str">
        <f t="shared" si="49"/>
        <v/>
      </c>
      <c r="Y91" s="26" t="str">
        <f t="shared" si="38"/>
        <v/>
      </c>
      <c r="Z91" s="26" t="str">
        <f t="shared" si="39"/>
        <v/>
      </c>
      <c r="AA91" s="77" t="str">
        <f t="shared" si="40"/>
        <v/>
      </c>
      <c r="AB91" s="26" t="str">
        <f t="shared" si="50"/>
        <v/>
      </c>
      <c r="AC91" s="26" t="str">
        <f t="shared" si="41"/>
        <v/>
      </c>
      <c r="AD91" s="26" t="str">
        <f t="shared" si="42"/>
        <v/>
      </c>
      <c r="AE91" s="26" t="str">
        <f t="shared" si="51"/>
        <v/>
      </c>
      <c r="AF91" s="26" t="str">
        <f t="shared" si="43"/>
        <v/>
      </c>
      <c r="AG91" s="26" t="str">
        <f>IF(OR(Z91&lt;&gt;TRUE,AB91&lt;&gt;TRUE,,ISBLANK(U91)),"",IF(INDEX(codeperskat,MATCH(P91,libperskat,0))=20,IF(OR(U91&lt;'Nomenklatur komplett'!W$4,U91&gt;'Nomenklatur komplett'!X$4),FALSE,TRUE),""))</f>
        <v/>
      </c>
      <c r="AH91" s="26" t="str">
        <f t="shared" si="44"/>
        <v/>
      </c>
      <c r="AI91" s="26" t="str">
        <f t="shared" si="45"/>
        <v/>
      </c>
      <c r="AJ91" s="26" t="str">
        <f t="shared" si="46"/>
        <v/>
      </c>
      <c r="AK91" s="72" t="str">
        <f t="shared" si="52"/>
        <v/>
      </c>
      <c r="AL91" s="26" t="str">
        <f t="shared" si="53"/>
        <v/>
      </c>
    </row>
    <row r="92" spans="1:38" x14ac:dyDescent="0.2">
      <c r="A92" s="129" t="str">
        <f t="shared" si="27"/>
        <v/>
      </c>
      <c r="B92" s="129" t="str">
        <f t="shared" si="28"/>
        <v/>
      </c>
      <c r="C92" s="78" t="str">
        <f t="shared" si="29"/>
        <v/>
      </c>
      <c r="D92" s="72" t="str">
        <f t="shared" si="30"/>
        <v/>
      </c>
      <c r="E92" s="72" t="str">
        <f t="shared" si="31"/>
        <v/>
      </c>
      <c r="F92" s="79" t="str">
        <f t="shared" si="32"/>
        <v/>
      </c>
      <c r="G92" s="73" t="str">
        <f t="shared" si="33"/>
        <v/>
      </c>
      <c r="H92" s="72" t="str">
        <f t="shared" si="34"/>
        <v/>
      </c>
      <c r="I92" s="72" t="str">
        <f t="shared" si="35"/>
        <v/>
      </c>
      <c r="J92" s="72" t="str">
        <f t="shared" si="47"/>
        <v/>
      </c>
      <c r="K92" s="76" t="str">
        <f t="shared" si="48"/>
        <v/>
      </c>
      <c r="L92" s="134" t="str">
        <f t="shared" si="36"/>
        <v/>
      </c>
      <c r="M92" s="134" t="str">
        <f t="shared" si="37"/>
        <v/>
      </c>
      <c r="N92" s="67"/>
      <c r="O92" s="71"/>
      <c r="P92" s="71"/>
      <c r="Q92" s="71"/>
      <c r="R92" s="71"/>
      <c r="S92" s="148"/>
      <c r="T92" s="71"/>
      <c r="U92" s="71"/>
      <c r="V92" s="71"/>
      <c r="W92" s="71"/>
      <c r="X92" s="77" t="str">
        <f t="shared" si="49"/>
        <v/>
      </c>
      <c r="Y92" s="26" t="str">
        <f t="shared" si="38"/>
        <v/>
      </c>
      <c r="Z92" s="26" t="str">
        <f t="shared" si="39"/>
        <v/>
      </c>
      <c r="AA92" s="77" t="str">
        <f t="shared" si="40"/>
        <v/>
      </c>
      <c r="AB92" s="26" t="str">
        <f t="shared" si="50"/>
        <v/>
      </c>
      <c r="AC92" s="26" t="str">
        <f t="shared" si="41"/>
        <v/>
      </c>
      <c r="AD92" s="26" t="str">
        <f t="shared" si="42"/>
        <v/>
      </c>
      <c r="AE92" s="26" t="str">
        <f t="shared" si="51"/>
        <v/>
      </c>
      <c r="AF92" s="26" t="str">
        <f t="shared" si="43"/>
        <v/>
      </c>
      <c r="AG92" s="26" t="str">
        <f>IF(OR(Z92&lt;&gt;TRUE,AB92&lt;&gt;TRUE,,ISBLANK(U92)),"",IF(INDEX(codeperskat,MATCH(P92,libperskat,0))=20,IF(OR(U92&lt;'Nomenklatur komplett'!W$4,U92&gt;'Nomenklatur komplett'!X$4),FALSE,TRUE),""))</f>
        <v/>
      </c>
      <c r="AH92" s="26" t="str">
        <f t="shared" si="44"/>
        <v/>
      </c>
      <c r="AI92" s="26" t="str">
        <f t="shared" si="45"/>
        <v/>
      </c>
      <c r="AJ92" s="26" t="str">
        <f t="shared" si="46"/>
        <v/>
      </c>
      <c r="AK92" s="72" t="str">
        <f t="shared" si="52"/>
        <v/>
      </c>
      <c r="AL92" s="26" t="str">
        <f t="shared" si="53"/>
        <v/>
      </c>
    </row>
    <row r="93" spans="1:38" x14ac:dyDescent="0.2">
      <c r="A93" s="129" t="str">
        <f t="shared" si="27"/>
        <v/>
      </c>
      <c r="B93" s="129" t="str">
        <f t="shared" si="28"/>
        <v/>
      </c>
      <c r="C93" s="78" t="str">
        <f t="shared" si="29"/>
        <v/>
      </c>
      <c r="D93" s="72" t="str">
        <f t="shared" si="30"/>
        <v/>
      </c>
      <c r="E93" s="72" t="str">
        <f t="shared" si="31"/>
        <v/>
      </c>
      <c r="F93" s="79" t="str">
        <f t="shared" si="32"/>
        <v/>
      </c>
      <c r="G93" s="73" t="str">
        <f t="shared" si="33"/>
        <v/>
      </c>
      <c r="H93" s="72" t="str">
        <f t="shared" si="34"/>
        <v/>
      </c>
      <c r="I93" s="72" t="str">
        <f t="shared" si="35"/>
        <v/>
      </c>
      <c r="J93" s="72" t="str">
        <f t="shared" si="47"/>
        <v/>
      </c>
      <c r="K93" s="76" t="str">
        <f t="shared" si="48"/>
        <v/>
      </c>
      <c r="L93" s="134" t="str">
        <f t="shared" si="36"/>
        <v/>
      </c>
      <c r="M93" s="134" t="str">
        <f t="shared" si="37"/>
        <v/>
      </c>
      <c r="N93" s="67"/>
      <c r="O93" s="71"/>
      <c r="P93" s="71"/>
      <c r="Q93" s="71"/>
      <c r="R93" s="71"/>
      <c r="S93" s="148"/>
      <c r="T93" s="71"/>
      <c r="U93" s="71"/>
      <c r="V93" s="71"/>
      <c r="W93" s="71"/>
      <c r="X93" s="77" t="str">
        <f t="shared" si="49"/>
        <v/>
      </c>
      <c r="Y93" s="26" t="str">
        <f t="shared" si="38"/>
        <v/>
      </c>
      <c r="Z93" s="26" t="str">
        <f t="shared" si="39"/>
        <v/>
      </c>
      <c r="AA93" s="77" t="str">
        <f t="shared" si="40"/>
        <v/>
      </c>
      <c r="AB93" s="26" t="str">
        <f t="shared" si="50"/>
        <v/>
      </c>
      <c r="AC93" s="26" t="str">
        <f t="shared" si="41"/>
        <v/>
      </c>
      <c r="AD93" s="26" t="str">
        <f t="shared" si="42"/>
        <v/>
      </c>
      <c r="AE93" s="26" t="str">
        <f t="shared" si="51"/>
        <v/>
      </c>
      <c r="AF93" s="26" t="str">
        <f t="shared" si="43"/>
        <v/>
      </c>
      <c r="AG93" s="26" t="str">
        <f>IF(OR(Z93&lt;&gt;TRUE,AB93&lt;&gt;TRUE,,ISBLANK(U93)),"",IF(INDEX(codeperskat,MATCH(P93,libperskat,0))=20,IF(OR(U93&lt;'Nomenklatur komplett'!W$4,U93&gt;'Nomenklatur komplett'!X$4),FALSE,TRUE),""))</f>
        <v/>
      </c>
      <c r="AH93" s="26" t="str">
        <f t="shared" si="44"/>
        <v/>
      </c>
      <c r="AI93" s="26" t="str">
        <f t="shared" si="45"/>
        <v/>
      </c>
      <c r="AJ93" s="26" t="str">
        <f t="shared" si="46"/>
        <v/>
      </c>
      <c r="AK93" s="72" t="str">
        <f t="shared" si="52"/>
        <v/>
      </c>
      <c r="AL93" s="26" t="str">
        <f t="shared" si="53"/>
        <v/>
      </c>
    </row>
    <row r="94" spans="1:38" x14ac:dyDescent="0.2">
      <c r="A94" s="129" t="str">
        <f t="shared" si="27"/>
        <v/>
      </c>
      <c r="B94" s="129" t="str">
        <f t="shared" si="28"/>
        <v/>
      </c>
      <c r="C94" s="78" t="str">
        <f t="shared" si="29"/>
        <v/>
      </c>
      <c r="D94" s="72" t="str">
        <f t="shared" si="30"/>
        <v/>
      </c>
      <c r="E94" s="72" t="str">
        <f t="shared" si="31"/>
        <v/>
      </c>
      <c r="F94" s="79" t="str">
        <f t="shared" si="32"/>
        <v/>
      </c>
      <c r="G94" s="73" t="str">
        <f t="shared" si="33"/>
        <v/>
      </c>
      <c r="H94" s="72" t="str">
        <f t="shared" si="34"/>
        <v/>
      </c>
      <c r="I94" s="72" t="str">
        <f t="shared" si="35"/>
        <v/>
      </c>
      <c r="J94" s="72" t="str">
        <f t="shared" si="47"/>
        <v/>
      </c>
      <c r="K94" s="76" t="str">
        <f t="shared" si="48"/>
        <v/>
      </c>
      <c r="L94" s="134" t="str">
        <f t="shared" si="36"/>
        <v/>
      </c>
      <c r="M94" s="134" t="str">
        <f t="shared" si="37"/>
        <v/>
      </c>
      <c r="N94" s="67"/>
      <c r="O94" s="71"/>
      <c r="P94" s="71"/>
      <c r="Q94" s="71"/>
      <c r="R94" s="71"/>
      <c r="S94" s="148"/>
      <c r="T94" s="71"/>
      <c r="U94" s="71"/>
      <c r="V94" s="71"/>
      <c r="W94" s="71"/>
      <c r="X94" s="77" t="str">
        <f t="shared" si="49"/>
        <v/>
      </c>
      <c r="Y94" s="26" t="str">
        <f t="shared" si="38"/>
        <v/>
      </c>
      <c r="Z94" s="26" t="str">
        <f t="shared" si="39"/>
        <v/>
      </c>
      <c r="AA94" s="77" t="str">
        <f t="shared" si="40"/>
        <v/>
      </c>
      <c r="AB94" s="26" t="str">
        <f t="shared" si="50"/>
        <v/>
      </c>
      <c r="AC94" s="26" t="str">
        <f t="shared" si="41"/>
        <v/>
      </c>
      <c r="AD94" s="26" t="str">
        <f t="shared" si="42"/>
        <v/>
      </c>
      <c r="AE94" s="26" t="str">
        <f t="shared" si="51"/>
        <v/>
      </c>
      <c r="AF94" s="26" t="str">
        <f t="shared" si="43"/>
        <v/>
      </c>
      <c r="AG94" s="26" t="str">
        <f>IF(OR(Z94&lt;&gt;TRUE,AB94&lt;&gt;TRUE,,ISBLANK(U94)),"",IF(INDEX(codeperskat,MATCH(P94,libperskat,0))=20,IF(OR(U94&lt;'Nomenklatur komplett'!W$4,U94&gt;'Nomenklatur komplett'!X$4),FALSE,TRUE),""))</f>
        <v/>
      </c>
      <c r="AH94" s="26" t="str">
        <f t="shared" si="44"/>
        <v/>
      </c>
      <c r="AI94" s="26" t="str">
        <f t="shared" si="45"/>
        <v/>
      </c>
      <c r="AJ94" s="26" t="str">
        <f t="shared" si="46"/>
        <v/>
      </c>
      <c r="AK94" s="72" t="str">
        <f t="shared" si="52"/>
        <v/>
      </c>
      <c r="AL94" s="26" t="str">
        <f t="shared" si="53"/>
        <v/>
      </c>
    </row>
    <row r="95" spans="1:38" x14ac:dyDescent="0.2">
      <c r="A95" s="129" t="str">
        <f t="shared" si="27"/>
        <v/>
      </c>
      <c r="B95" s="129" t="str">
        <f t="shared" si="28"/>
        <v/>
      </c>
      <c r="C95" s="78" t="str">
        <f t="shared" si="29"/>
        <v/>
      </c>
      <c r="D95" s="72" t="str">
        <f t="shared" si="30"/>
        <v/>
      </c>
      <c r="E95" s="72" t="str">
        <f t="shared" si="31"/>
        <v/>
      </c>
      <c r="F95" s="79" t="str">
        <f t="shared" si="32"/>
        <v/>
      </c>
      <c r="G95" s="73" t="str">
        <f t="shared" si="33"/>
        <v/>
      </c>
      <c r="H95" s="72" t="str">
        <f t="shared" si="34"/>
        <v/>
      </c>
      <c r="I95" s="72" t="str">
        <f t="shared" si="35"/>
        <v/>
      </c>
      <c r="J95" s="72" t="str">
        <f t="shared" si="47"/>
        <v/>
      </c>
      <c r="K95" s="76" t="str">
        <f t="shared" si="48"/>
        <v/>
      </c>
      <c r="L95" s="134" t="str">
        <f t="shared" si="36"/>
        <v/>
      </c>
      <c r="M95" s="134" t="str">
        <f t="shared" si="37"/>
        <v/>
      </c>
      <c r="N95" s="67"/>
      <c r="O95" s="71"/>
      <c r="P95" s="71"/>
      <c r="Q95" s="71"/>
      <c r="R95" s="71"/>
      <c r="S95" s="148"/>
      <c r="T95" s="71"/>
      <c r="U95" s="71"/>
      <c r="V95" s="71"/>
      <c r="W95" s="71"/>
      <c r="X95" s="77" t="str">
        <f t="shared" si="49"/>
        <v/>
      </c>
      <c r="Y95" s="26" t="str">
        <f t="shared" si="38"/>
        <v/>
      </c>
      <c r="Z95" s="26" t="str">
        <f t="shared" si="39"/>
        <v/>
      </c>
      <c r="AA95" s="77" t="str">
        <f t="shared" si="40"/>
        <v/>
      </c>
      <c r="AB95" s="26" t="str">
        <f t="shared" si="50"/>
        <v/>
      </c>
      <c r="AC95" s="26" t="str">
        <f t="shared" si="41"/>
        <v/>
      </c>
      <c r="AD95" s="26" t="str">
        <f t="shared" si="42"/>
        <v/>
      </c>
      <c r="AE95" s="26" t="str">
        <f t="shared" si="51"/>
        <v/>
      </c>
      <c r="AF95" s="26" t="str">
        <f t="shared" si="43"/>
        <v/>
      </c>
      <c r="AG95" s="26" t="str">
        <f>IF(OR(Z95&lt;&gt;TRUE,AB95&lt;&gt;TRUE,,ISBLANK(U95)),"",IF(INDEX(codeperskat,MATCH(P95,libperskat,0))=20,IF(OR(U95&lt;'Nomenklatur komplett'!W$4,U95&gt;'Nomenklatur komplett'!X$4),FALSE,TRUE),""))</f>
        <v/>
      </c>
      <c r="AH95" s="26" t="str">
        <f t="shared" si="44"/>
        <v/>
      </c>
      <c r="AI95" s="26" t="str">
        <f t="shared" si="45"/>
        <v/>
      </c>
      <c r="AJ95" s="26" t="str">
        <f t="shared" si="46"/>
        <v/>
      </c>
      <c r="AK95" s="72" t="str">
        <f t="shared" si="52"/>
        <v/>
      </c>
      <c r="AL95" s="26" t="str">
        <f t="shared" si="53"/>
        <v/>
      </c>
    </row>
    <row r="96" spans="1:38" x14ac:dyDescent="0.2">
      <c r="A96" s="129" t="str">
        <f t="shared" si="27"/>
        <v/>
      </c>
      <c r="B96" s="129" t="str">
        <f t="shared" si="28"/>
        <v/>
      </c>
      <c r="C96" s="78" t="str">
        <f t="shared" si="29"/>
        <v/>
      </c>
      <c r="D96" s="72" t="str">
        <f t="shared" si="30"/>
        <v/>
      </c>
      <c r="E96" s="72" t="str">
        <f t="shared" si="31"/>
        <v/>
      </c>
      <c r="F96" s="79" t="str">
        <f t="shared" si="32"/>
        <v/>
      </c>
      <c r="G96" s="73" t="str">
        <f t="shared" si="33"/>
        <v/>
      </c>
      <c r="H96" s="72" t="str">
        <f t="shared" si="34"/>
        <v/>
      </c>
      <c r="I96" s="72" t="str">
        <f t="shared" si="35"/>
        <v/>
      </c>
      <c r="J96" s="72" t="str">
        <f t="shared" si="47"/>
        <v/>
      </c>
      <c r="K96" s="76" t="str">
        <f t="shared" si="48"/>
        <v/>
      </c>
      <c r="L96" s="134" t="str">
        <f t="shared" si="36"/>
        <v/>
      </c>
      <c r="M96" s="134" t="str">
        <f t="shared" si="37"/>
        <v/>
      </c>
      <c r="N96" s="67"/>
      <c r="O96" s="71"/>
      <c r="P96" s="71"/>
      <c r="Q96" s="71"/>
      <c r="R96" s="71"/>
      <c r="S96" s="148"/>
      <c r="T96" s="71"/>
      <c r="U96" s="71"/>
      <c r="V96" s="71"/>
      <c r="W96" s="71"/>
      <c r="X96" s="77" t="str">
        <f t="shared" si="49"/>
        <v/>
      </c>
      <c r="Y96" s="26" t="str">
        <f t="shared" si="38"/>
        <v/>
      </c>
      <c r="Z96" s="26" t="str">
        <f t="shared" si="39"/>
        <v/>
      </c>
      <c r="AA96" s="77" t="str">
        <f t="shared" si="40"/>
        <v/>
      </c>
      <c r="AB96" s="26" t="str">
        <f t="shared" si="50"/>
        <v/>
      </c>
      <c r="AC96" s="26" t="str">
        <f t="shared" si="41"/>
        <v/>
      </c>
      <c r="AD96" s="26" t="str">
        <f t="shared" si="42"/>
        <v/>
      </c>
      <c r="AE96" s="26" t="str">
        <f t="shared" si="51"/>
        <v/>
      </c>
      <c r="AF96" s="26" t="str">
        <f t="shared" si="43"/>
        <v/>
      </c>
      <c r="AG96" s="26" t="str">
        <f>IF(OR(Z96&lt;&gt;TRUE,AB96&lt;&gt;TRUE,,ISBLANK(U96)),"",IF(INDEX(codeperskat,MATCH(P96,libperskat,0))=20,IF(OR(U96&lt;'Nomenklatur komplett'!W$4,U96&gt;'Nomenklatur komplett'!X$4),FALSE,TRUE),""))</f>
        <v/>
      </c>
      <c r="AH96" s="26" t="str">
        <f t="shared" si="44"/>
        <v/>
      </c>
      <c r="AI96" s="26" t="str">
        <f t="shared" si="45"/>
        <v/>
      </c>
      <c r="AJ96" s="26" t="str">
        <f t="shared" si="46"/>
        <v/>
      </c>
      <c r="AK96" s="72" t="str">
        <f t="shared" si="52"/>
        <v/>
      </c>
      <c r="AL96" s="26" t="str">
        <f t="shared" si="53"/>
        <v/>
      </c>
    </row>
    <row r="97" spans="1:38" x14ac:dyDescent="0.2">
      <c r="A97" s="129" t="str">
        <f t="shared" si="27"/>
        <v/>
      </c>
      <c r="B97" s="129" t="str">
        <f t="shared" si="28"/>
        <v/>
      </c>
      <c r="C97" s="78" t="str">
        <f t="shared" si="29"/>
        <v/>
      </c>
      <c r="D97" s="72" t="str">
        <f t="shared" si="30"/>
        <v/>
      </c>
      <c r="E97" s="72" t="str">
        <f t="shared" si="31"/>
        <v/>
      </c>
      <c r="F97" s="79" t="str">
        <f t="shared" si="32"/>
        <v/>
      </c>
      <c r="G97" s="73" t="str">
        <f t="shared" si="33"/>
        <v/>
      </c>
      <c r="H97" s="72" t="str">
        <f t="shared" si="34"/>
        <v/>
      </c>
      <c r="I97" s="72" t="str">
        <f t="shared" si="35"/>
        <v/>
      </c>
      <c r="J97" s="72" t="str">
        <f t="shared" si="47"/>
        <v/>
      </c>
      <c r="K97" s="76" t="str">
        <f t="shared" si="48"/>
        <v/>
      </c>
      <c r="L97" s="134" t="str">
        <f t="shared" si="36"/>
        <v/>
      </c>
      <c r="M97" s="134" t="str">
        <f t="shared" si="37"/>
        <v/>
      </c>
      <c r="N97" s="67"/>
      <c r="O97" s="71"/>
      <c r="P97" s="71"/>
      <c r="Q97" s="71"/>
      <c r="R97" s="71"/>
      <c r="S97" s="148"/>
      <c r="T97" s="71"/>
      <c r="U97" s="71"/>
      <c r="V97" s="71"/>
      <c r="W97" s="71"/>
      <c r="X97" s="77" t="str">
        <f t="shared" si="49"/>
        <v/>
      </c>
      <c r="Y97" s="26" t="str">
        <f t="shared" si="38"/>
        <v/>
      </c>
      <c r="Z97" s="26" t="str">
        <f t="shared" si="39"/>
        <v/>
      </c>
      <c r="AA97" s="77" t="str">
        <f t="shared" si="40"/>
        <v/>
      </c>
      <c r="AB97" s="26" t="str">
        <f t="shared" si="50"/>
        <v/>
      </c>
      <c r="AC97" s="26" t="str">
        <f t="shared" si="41"/>
        <v/>
      </c>
      <c r="AD97" s="26" t="str">
        <f t="shared" si="42"/>
        <v/>
      </c>
      <c r="AE97" s="26" t="str">
        <f t="shared" si="51"/>
        <v/>
      </c>
      <c r="AF97" s="26" t="str">
        <f t="shared" si="43"/>
        <v/>
      </c>
      <c r="AG97" s="26" t="str">
        <f>IF(OR(Z97&lt;&gt;TRUE,AB97&lt;&gt;TRUE,,ISBLANK(U97)),"",IF(INDEX(codeperskat,MATCH(P97,libperskat,0))=20,IF(OR(U97&lt;'Nomenklatur komplett'!W$4,U97&gt;'Nomenklatur komplett'!X$4),FALSE,TRUE),""))</f>
        <v/>
      </c>
      <c r="AH97" s="26" t="str">
        <f t="shared" si="44"/>
        <v/>
      </c>
      <c r="AI97" s="26" t="str">
        <f t="shared" si="45"/>
        <v/>
      </c>
      <c r="AJ97" s="26" t="str">
        <f t="shared" si="46"/>
        <v/>
      </c>
      <c r="AK97" s="72" t="str">
        <f t="shared" si="52"/>
        <v/>
      </c>
      <c r="AL97" s="26" t="str">
        <f t="shared" si="53"/>
        <v/>
      </c>
    </row>
    <row r="98" spans="1:38" x14ac:dyDescent="0.2">
      <c r="A98" s="129" t="str">
        <f t="shared" si="27"/>
        <v/>
      </c>
      <c r="B98" s="129" t="str">
        <f t="shared" si="28"/>
        <v/>
      </c>
      <c r="C98" s="78" t="str">
        <f t="shared" si="29"/>
        <v/>
      </c>
      <c r="D98" s="72" t="str">
        <f t="shared" si="30"/>
        <v/>
      </c>
      <c r="E98" s="72" t="str">
        <f t="shared" si="31"/>
        <v/>
      </c>
      <c r="F98" s="79" t="str">
        <f t="shared" si="32"/>
        <v/>
      </c>
      <c r="G98" s="73" t="str">
        <f t="shared" si="33"/>
        <v/>
      </c>
      <c r="H98" s="72" t="str">
        <f t="shared" si="34"/>
        <v/>
      </c>
      <c r="I98" s="72" t="str">
        <f t="shared" si="35"/>
        <v/>
      </c>
      <c r="J98" s="72" t="str">
        <f t="shared" si="47"/>
        <v/>
      </c>
      <c r="K98" s="76" t="str">
        <f t="shared" si="48"/>
        <v/>
      </c>
      <c r="L98" s="134" t="str">
        <f t="shared" si="36"/>
        <v/>
      </c>
      <c r="M98" s="134" t="str">
        <f t="shared" si="37"/>
        <v/>
      </c>
      <c r="N98" s="67"/>
      <c r="O98" s="71"/>
      <c r="P98" s="71"/>
      <c r="Q98" s="71"/>
      <c r="R98" s="71"/>
      <c r="S98" s="148"/>
      <c r="T98" s="71"/>
      <c r="U98" s="71"/>
      <c r="V98" s="71"/>
      <c r="W98" s="71"/>
      <c r="X98" s="77" t="str">
        <f t="shared" si="49"/>
        <v/>
      </c>
      <c r="Y98" s="26" t="str">
        <f t="shared" si="38"/>
        <v/>
      </c>
      <c r="Z98" s="26" t="str">
        <f t="shared" si="39"/>
        <v/>
      </c>
      <c r="AA98" s="77" t="str">
        <f t="shared" si="40"/>
        <v/>
      </c>
      <c r="AB98" s="26" t="str">
        <f t="shared" si="50"/>
        <v/>
      </c>
      <c r="AC98" s="26" t="str">
        <f t="shared" si="41"/>
        <v/>
      </c>
      <c r="AD98" s="26" t="str">
        <f t="shared" si="42"/>
        <v/>
      </c>
      <c r="AE98" s="26" t="str">
        <f t="shared" si="51"/>
        <v/>
      </c>
      <c r="AF98" s="26" t="str">
        <f t="shared" si="43"/>
        <v/>
      </c>
      <c r="AG98" s="26" t="str">
        <f>IF(OR(Z98&lt;&gt;TRUE,AB98&lt;&gt;TRUE,,ISBLANK(U98)),"",IF(INDEX(codeperskat,MATCH(P98,libperskat,0))=20,IF(OR(U98&lt;'Nomenklatur komplett'!W$4,U98&gt;'Nomenklatur komplett'!X$4),FALSE,TRUE),""))</f>
        <v/>
      </c>
      <c r="AH98" s="26" t="str">
        <f t="shared" si="44"/>
        <v/>
      </c>
      <c r="AI98" s="26" t="str">
        <f t="shared" si="45"/>
        <v/>
      </c>
      <c r="AJ98" s="26" t="str">
        <f t="shared" si="46"/>
        <v/>
      </c>
      <c r="AK98" s="72" t="str">
        <f t="shared" si="52"/>
        <v/>
      </c>
      <c r="AL98" s="26" t="str">
        <f t="shared" si="53"/>
        <v/>
      </c>
    </row>
    <row r="99" spans="1:38" x14ac:dyDescent="0.2">
      <c r="A99" s="129" t="str">
        <f t="shared" si="27"/>
        <v/>
      </c>
      <c r="B99" s="129" t="str">
        <f t="shared" si="28"/>
        <v/>
      </c>
      <c r="C99" s="78" t="str">
        <f t="shared" si="29"/>
        <v/>
      </c>
      <c r="D99" s="72" t="str">
        <f t="shared" si="30"/>
        <v/>
      </c>
      <c r="E99" s="72" t="str">
        <f t="shared" si="31"/>
        <v/>
      </c>
      <c r="F99" s="79" t="str">
        <f t="shared" si="32"/>
        <v/>
      </c>
      <c r="G99" s="73" t="str">
        <f t="shared" si="33"/>
        <v/>
      </c>
      <c r="H99" s="72" t="str">
        <f t="shared" si="34"/>
        <v/>
      </c>
      <c r="I99" s="72" t="str">
        <f t="shared" si="35"/>
        <v/>
      </c>
      <c r="J99" s="72" t="str">
        <f t="shared" si="47"/>
        <v/>
      </c>
      <c r="K99" s="76" t="str">
        <f t="shared" si="48"/>
        <v/>
      </c>
      <c r="L99" s="134" t="str">
        <f t="shared" si="36"/>
        <v/>
      </c>
      <c r="M99" s="134" t="str">
        <f t="shared" si="37"/>
        <v/>
      </c>
      <c r="N99" s="67"/>
      <c r="O99" s="71"/>
      <c r="P99" s="71"/>
      <c r="Q99" s="71"/>
      <c r="R99" s="71"/>
      <c r="S99" s="148"/>
      <c r="T99" s="71"/>
      <c r="U99" s="71"/>
      <c r="V99" s="71"/>
      <c r="W99" s="71"/>
      <c r="X99" s="77" t="str">
        <f t="shared" si="49"/>
        <v/>
      </c>
      <c r="Y99" s="26" t="str">
        <f t="shared" si="38"/>
        <v/>
      </c>
      <c r="Z99" s="26" t="str">
        <f t="shared" si="39"/>
        <v/>
      </c>
      <c r="AA99" s="77" t="str">
        <f t="shared" si="40"/>
        <v/>
      </c>
      <c r="AB99" s="26" t="str">
        <f t="shared" si="50"/>
        <v/>
      </c>
      <c r="AC99" s="26" t="str">
        <f t="shared" si="41"/>
        <v/>
      </c>
      <c r="AD99" s="26" t="str">
        <f t="shared" si="42"/>
        <v/>
      </c>
      <c r="AE99" s="26" t="str">
        <f t="shared" si="51"/>
        <v/>
      </c>
      <c r="AF99" s="26" t="str">
        <f t="shared" si="43"/>
        <v/>
      </c>
      <c r="AG99" s="26" t="str">
        <f>IF(OR(Z99&lt;&gt;TRUE,AB99&lt;&gt;TRUE,,ISBLANK(U99)),"",IF(INDEX(codeperskat,MATCH(P99,libperskat,0))=20,IF(OR(U99&lt;'Nomenklatur komplett'!W$4,U99&gt;'Nomenklatur komplett'!X$4),FALSE,TRUE),""))</f>
        <v/>
      </c>
      <c r="AH99" s="26" t="str">
        <f t="shared" si="44"/>
        <v/>
      </c>
      <c r="AI99" s="26" t="str">
        <f t="shared" si="45"/>
        <v/>
      </c>
      <c r="AJ99" s="26" t="str">
        <f t="shared" si="46"/>
        <v/>
      </c>
      <c r="AK99" s="72" t="str">
        <f t="shared" si="52"/>
        <v/>
      </c>
      <c r="AL99" s="26" t="str">
        <f t="shared" si="53"/>
        <v/>
      </c>
    </row>
    <row r="100" spans="1:38" x14ac:dyDescent="0.2">
      <c r="A100" s="129" t="str">
        <f t="shared" si="27"/>
        <v/>
      </c>
      <c r="B100" s="129" t="str">
        <f t="shared" si="28"/>
        <v/>
      </c>
      <c r="C100" s="78" t="str">
        <f t="shared" si="29"/>
        <v/>
      </c>
      <c r="D100" s="72" t="str">
        <f t="shared" si="30"/>
        <v/>
      </c>
      <c r="E100" s="72" t="str">
        <f t="shared" si="31"/>
        <v/>
      </c>
      <c r="F100" s="79" t="str">
        <f t="shared" si="32"/>
        <v/>
      </c>
      <c r="G100" s="73" t="str">
        <f t="shared" si="33"/>
        <v/>
      </c>
      <c r="H100" s="72" t="str">
        <f t="shared" si="34"/>
        <v/>
      </c>
      <c r="I100" s="72" t="str">
        <f t="shared" si="35"/>
        <v/>
      </c>
      <c r="J100" s="72" t="str">
        <f t="shared" si="47"/>
        <v/>
      </c>
      <c r="K100" s="76" t="str">
        <f t="shared" si="48"/>
        <v/>
      </c>
      <c r="L100" s="134" t="str">
        <f t="shared" si="36"/>
        <v/>
      </c>
      <c r="M100" s="134" t="str">
        <f t="shared" si="37"/>
        <v/>
      </c>
      <c r="N100" s="67"/>
      <c r="O100" s="71"/>
      <c r="P100" s="71"/>
      <c r="Q100" s="71"/>
      <c r="R100" s="71"/>
      <c r="S100" s="148"/>
      <c r="T100" s="71"/>
      <c r="U100" s="71"/>
      <c r="V100" s="71"/>
      <c r="W100" s="71"/>
      <c r="X100" s="77" t="str">
        <f t="shared" si="49"/>
        <v/>
      </c>
      <c r="Y100" s="26" t="str">
        <f t="shared" si="38"/>
        <v/>
      </c>
      <c r="Z100" s="26" t="str">
        <f t="shared" si="39"/>
        <v/>
      </c>
      <c r="AA100" s="77" t="str">
        <f t="shared" si="40"/>
        <v/>
      </c>
      <c r="AB100" s="26" t="str">
        <f t="shared" si="50"/>
        <v/>
      </c>
      <c r="AC100" s="26" t="str">
        <f t="shared" si="41"/>
        <v/>
      </c>
      <c r="AD100" s="26" t="str">
        <f t="shared" si="42"/>
        <v/>
      </c>
      <c r="AE100" s="26" t="str">
        <f t="shared" si="51"/>
        <v/>
      </c>
      <c r="AF100" s="26" t="str">
        <f t="shared" si="43"/>
        <v/>
      </c>
      <c r="AG100" s="26" t="str">
        <f>IF(OR(Z100&lt;&gt;TRUE,AB100&lt;&gt;TRUE,,ISBLANK(U100)),"",IF(INDEX(codeperskat,MATCH(P100,libperskat,0))=20,IF(OR(U100&lt;'Nomenklatur komplett'!W$4,U100&gt;'Nomenklatur komplett'!X$4),FALSE,TRUE),""))</f>
        <v/>
      </c>
      <c r="AH100" s="26" t="str">
        <f t="shared" si="44"/>
        <v/>
      </c>
      <c r="AI100" s="26" t="str">
        <f t="shared" si="45"/>
        <v/>
      </c>
      <c r="AJ100" s="26" t="str">
        <f t="shared" si="46"/>
        <v/>
      </c>
      <c r="AK100" s="72" t="str">
        <f t="shared" si="52"/>
        <v/>
      </c>
      <c r="AL100" s="26" t="str">
        <f t="shared" si="53"/>
        <v/>
      </c>
    </row>
    <row r="101" spans="1:38" x14ac:dyDescent="0.2">
      <c r="A101" s="129" t="str">
        <f t="shared" si="27"/>
        <v/>
      </c>
      <c r="B101" s="129" t="str">
        <f t="shared" si="28"/>
        <v/>
      </c>
      <c r="C101" s="78" t="str">
        <f t="shared" si="29"/>
        <v/>
      </c>
      <c r="D101" s="72" t="str">
        <f t="shared" si="30"/>
        <v/>
      </c>
      <c r="E101" s="72" t="str">
        <f t="shared" si="31"/>
        <v/>
      </c>
      <c r="F101" s="79" t="str">
        <f t="shared" si="32"/>
        <v/>
      </c>
      <c r="G101" s="73" t="str">
        <f t="shared" si="33"/>
        <v/>
      </c>
      <c r="H101" s="72" t="str">
        <f t="shared" si="34"/>
        <v/>
      </c>
      <c r="I101" s="72" t="str">
        <f t="shared" si="35"/>
        <v/>
      </c>
      <c r="J101" s="72" t="str">
        <f t="shared" si="47"/>
        <v/>
      </c>
      <c r="K101" s="76" t="str">
        <f t="shared" si="48"/>
        <v/>
      </c>
      <c r="L101" s="134" t="str">
        <f t="shared" si="36"/>
        <v/>
      </c>
      <c r="M101" s="134" t="str">
        <f t="shared" si="37"/>
        <v/>
      </c>
      <c r="N101" s="67"/>
      <c r="O101" s="71"/>
      <c r="P101" s="71"/>
      <c r="Q101" s="71"/>
      <c r="R101" s="71"/>
      <c r="S101" s="148"/>
      <c r="T101" s="71"/>
      <c r="U101" s="71"/>
      <c r="V101" s="71"/>
      <c r="W101" s="71"/>
      <c r="X101" s="77" t="str">
        <f t="shared" si="49"/>
        <v/>
      </c>
      <c r="Y101" s="26" t="str">
        <f t="shared" si="38"/>
        <v/>
      </c>
      <c r="Z101" s="26" t="str">
        <f t="shared" si="39"/>
        <v/>
      </c>
      <c r="AA101" s="77" t="str">
        <f t="shared" si="40"/>
        <v/>
      </c>
      <c r="AB101" s="26" t="str">
        <f t="shared" si="50"/>
        <v/>
      </c>
      <c r="AC101" s="26" t="str">
        <f t="shared" si="41"/>
        <v/>
      </c>
      <c r="AD101" s="26" t="str">
        <f t="shared" si="42"/>
        <v/>
      </c>
      <c r="AE101" s="26" t="str">
        <f t="shared" si="51"/>
        <v/>
      </c>
      <c r="AF101" s="26" t="str">
        <f t="shared" si="43"/>
        <v/>
      </c>
      <c r="AG101" s="26" t="str">
        <f>IF(OR(Z101&lt;&gt;TRUE,AB101&lt;&gt;TRUE,,ISBLANK(U101)),"",IF(INDEX(codeperskat,MATCH(P101,libperskat,0))=20,IF(OR(U101&lt;'Nomenklatur komplett'!W$4,U101&gt;'Nomenklatur komplett'!X$4),FALSE,TRUE),""))</f>
        <v/>
      </c>
      <c r="AH101" s="26" t="str">
        <f t="shared" si="44"/>
        <v/>
      </c>
      <c r="AI101" s="26" t="str">
        <f t="shared" si="45"/>
        <v/>
      </c>
      <c r="AJ101" s="26" t="str">
        <f t="shared" si="46"/>
        <v/>
      </c>
      <c r="AK101" s="72" t="str">
        <f t="shared" si="52"/>
        <v/>
      </c>
      <c r="AL101" s="26" t="str">
        <f t="shared" si="53"/>
        <v/>
      </c>
    </row>
    <row r="102" spans="1:38" x14ac:dyDescent="0.2">
      <c r="A102" s="129" t="str">
        <f t="shared" si="27"/>
        <v/>
      </c>
      <c r="B102" s="129" t="str">
        <f t="shared" si="28"/>
        <v/>
      </c>
      <c r="C102" s="78" t="str">
        <f t="shared" si="29"/>
        <v/>
      </c>
      <c r="D102" s="72" t="str">
        <f t="shared" si="30"/>
        <v/>
      </c>
      <c r="E102" s="72" t="str">
        <f t="shared" si="31"/>
        <v/>
      </c>
      <c r="F102" s="79" t="str">
        <f t="shared" si="32"/>
        <v/>
      </c>
      <c r="G102" s="73" t="str">
        <f t="shared" si="33"/>
        <v/>
      </c>
      <c r="H102" s="72" t="str">
        <f t="shared" si="34"/>
        <v/>
      </c>
      <c r="I102" s="72" t="str">
        <f t="shared" si="35"/>
        <v/>
      </c>
      <c r="J102" s="72" t="str">
        <f t="shared" si="47"/>
        <v/>
      </c>
      <c r="K102" s="76" t="str">
        <f t="shared" si="48"/>
        <v/>
      </c>
      <c r="L102" s="134" t="str">
        <f t="shared" si="36"/>
        <v/>
      </c>
      <c r="M102" s="134" t="str">
        <f t="shared" si="37"/>
        <v/>
      </c>
      <c r="N102" s="67"/>
      <c r="O102" s="71"/>
      <c r="P102" s="71"/>
      <c r="Q102" s="71"/>
      <c r="R102" s="71"/>
      <c r="S102" s="148"/>
      <c r="T102" s="71"/>
      <c r="U102" s="71"/>
      <c r="V102" s="71"/>
      <c r="W102" s="71"/>
      <c r="X102" s="77" t="str">
        <f t="shared" si="49"/>
        <v/>
      </c>
      <c r="Y102" s="26" t="str">
        <f t="shared" si="38"/>
        <v/>
      </c>
      <c r="Z102" s="26" t="str">
        <f t="shared" si="39"/>
        <v/>
      </c>
      <c r="AA102" s="77" t="str">
        <f t="shared" si="40"/>
        <v/>
      </c>
      <c r="AB102" s="26" t="str">
        <f t="shared" si="50"/>
        <v/>
      </c>
      <c r="AC102" s="26" t="str">
        <f t="shared" si="41"/>
        <v/>
      </c>
      <c r="AD102" s="26" t="str">
        <f t="shared" si="42"/>
        <v/>
      </c>
      <c r="AE102" s="26" t="str">
        <f t="shared" si="51"/>
        <v/>
      </c>
      <c r="AF102" s="26" t="str">
        <f t="shared" si="43"/>
        <v/>
      </c>
      <c r="AG102" s="26" t="str">
        <f>IF(OR(Z102&lt;&gt;TRUE,AB102&lt;&gt;TRUE,,ISBLANK(U102)),"",IF(INDEX(codeperskat,MATCH(P102,libperskat,0))=20,IF(OR(U102&lt;'Nomenklatur komplett'!W$4,U102&gt;'Nomenklatur komplett'!X$4),FALSE,TRUE),""))</f>
        <v/>
      </c>
      <c r="AH102" s="26" t="str">
        <f t="shared" si="44"/>
        <v/>
      </c>
      <c r="AI102" s="26" t="str">
        <f t="shared" si="45"/>
        <v/>
      </c>
      <c r="AJ102" s="26" t="str">
        <f t="shared" si="46"/>
        <v/>
      </c>
      <c r="AK102" s="72" t="str">
        <f t="shared" si="52"/>
        <v/>
      </c>
      <c r="AL102" s="26" t="str">
        <f t="shared" si="53"/>
        <v/>
      </c>
    </row>
    <row r="103" spans="1:38" x14ac:dyDescent="0.2">
      <c r="A103" s="129" t="str">
        <f t="shared" si="27"/>
        <v/>
      </c>
      <c r="B103" s="129" t="str">
        <f t="shared" si="28"/>
        <v/>
      </c>
      <c r="C103" s="78" t="str">
        <f t="shared" si="29"/>
        <v/>
      </c>
      <c r="D103" s="72" t="str">
        <f t="shared" si="30"/>
        <v/>
      </c>
      <c r="E103" s="72" t="str">
        <f t="shared" si="31"/>
        <v/>
      </c>
      <c r="F103" s="79" t="str">
        <f t="shared" si="32"/>
        <v/>
      </c>
      <c r="G103" s="73" t="str">
        <f t="shared" si="33"/>
        <v/>
      </c>
      <c r="H103" s="72" t="str">
        <f t="shared" si="34"/>
        <v/>
      </c>
      <c r="I103" s="72" t="str">
        <f t="shared" si="35"/>
        <v/>
      </c>
      <c r="J103" s="72" t="str">
        <f t="shared" si="47"/>
        <v/>
      </c>
      <c r="K103" s="76" t="str">
        <f t="shared" si="48"/>
        <v/>
      </c>
      <c r="L103" s="134" t="str">
        <f t="shared" si="36"/>
        <v/>
      </c>
      <c r="M103" s="134" t="str">
        <f t="shared" si="37"/>
        <v/>
      </c>
      <c r="N103" s="67"/>
      <c r="O103" s="71"/>
      <c r="P103" s="71"/>
      <c r="Q103" s="71"/>
      <c r="R103" s="71"/>
      <c r="S103" s="148"/>
      <c r="T103" s="71"/>
      <c r="U103" s="71"/>
      <c r="V103" s="71"/>
      <c r="W103" s="71"/>
      <c r="X103" s="77" t="str">
        <f t="shared" si="49"/>
        <v/>
      </c>
      <c r="Y103" s="26" t="str">
        <f t="shared" si="38"/>
        <v/>
      </c>
      <c r="Z103" s="26" t="str">
        <f t="shared" si="39"/>
        <v/>
      </c>
      <c r="AA103" s="77" t="str">
        <f t="shared" si="40"/>
        <v/>
      </c>
      <c r="AB103" s="26" t="str">
        <f t="shared" si="50"/>
        <v/>
      </c>
      <c r="AC103" s="26" t="str">
        <f t="shared" si="41"/>
        <v/>
      </c>
      <c r="AD103" s="26" t="str">
        <f t="shared" si="42"/>
        <v/>
      </c>
      <c r="AE103" s="26" t="str">
        <f t="shared" si="51"/>
        <v/>
      </c>
      <c r="AF103" s="26" t="str">
        <f t="shared" si="43"/>
        <v/>
      </c>
      <c r="AG103" s="26" t="str">
        <f>IF(OR(Z103&lt;&gt;TRUE,AB103&lt;&gt;TRUE,,ISBLANK(U103)),"",IF(INDEX(codeperskat,MATCH(P103,libperskat,0))=20,IF(OR(U103&lt;'Nomenklatur komplett'!W$4,U103&gt;'Nomenklatur komplett'!X$4),FALSE,TRUE),""))</f>
        <v/>
      </c>
      <c r="AH103" s="26" t="str">
        <f t="shared" si="44"/>
        <v/>
      </c>
      <c r="AI103" s="26" t="str">
        <f t="shared" si="45"/>
        <v/>
      </c>
      <c r="AJ103" s="26" t="str">
        <f t="shared" si="46"/>
        <v/>
      </c>
      <c r="AK103" s="72" t="str">
        <f t="shared" si="52"/>
        <v/>
      </c>
      <c r="AL103" s="26" t="str">
        <f t="shared" si="53"/>
        <v/>
      </c>
    </row>
    <row r="104" spans="1:38" x14ac:dyDescent="0.2">
      <c r="A104" s="129" t="str">
        <f t="shared" si="27"/>
        <v/>
      </c>
      <c r="B104" s="129" t="str">
        <f t="shared" si="28"/>
        <v/>
      </c>
      <c r="C104" s="78" t="str">
        <f t="shared" si="29"/>
        <v/>
      </c>
      <c r="D104" s="72" t="str">
        <f t="shared" si="30"/>
        <v/>
      </c>
      <c r="E104" s="72" t="str">
        <f t="shared" si="31"/>
        <v/>
      </c>
      <c r="F104" s="79" t="str">
        <f t="shared" si="32"/>
        <v/>
      </c>
      <c r="G104" s="73" t="str">
        <f t="shared" si="33"/>
        <v/>
      </c>
      <c r="H104" s="72" t="str">
        <f t="shared" si="34"/>
        <v/>
      </c>
      <c r="I104" s="72" t="str">
        <f t="shared" si="35"/>
        <v/>
      </c>
      <c r="J104" s="72" t="str">
        <f t="shared" si="47"/>
        <v/>
      </c>
      <c r="K104" s="76" t="str">
        <f t="shared" si="48"/>
        <v/>
      </c>
      <c r="L104" s="134" t="str">
        <f t="shared" si="36"/>
        <v/>
      </c>
      <c r="M104" s="134" t="str">
        <f t="shared" si="37"/>
        <v/>
      </c>
      <c r="N104" s="67"/>
      <c r="O104" s="71"/>
      <c r="P104" s="71"/>
      <c r="Q104" s="71"/>
      <c r="R104" s="71"/>
      <c r="S104" s="148"/>
      <c r="T104" s="71"/>
      <c r="U104" s="71"/>
      <c r="V104" s="71"/>
      <c r="W104" s="71"/>
      <c r="X104" s="77" t="str">
        <f t="shared" si="49"/>
        <v/>
      </c>
      <c r="Y104" s="26" t="str">
        <f t="shared" si="38"/>
        <v/>
      </c>
      <c r="Z104" s="26" t="str">
        <f t="shared" si="39"/>
        <v/>
      </c>
      <c r="AA104" s="77" t="str">
        <f t="shared" si="40"/>
        <v/>
      </c>
      <c r="AB104" s="26" t="str">
        <f t="shared" si="50"/>
        <v/>
      </c>
      <c r="AC104" s="26" t="str">
        <f t="shared" si="41"/>
        <v/>
      </c>
      <c r="AD104" s="26" t="str">
        <f t="shared" si="42"/>
        <v/>
      </c>
      <c r="AE104" s="26" t="str">
        <f t="shared" si="51"/>
        <v/>
      </c>
      <c r="AF104" s="26" t="str">
        <f t="shared" si="43"/>
        <v/>
      </c>
      <c r="AG104" s="26" t="str">
        <f>IF(OR(Z104&lt;&gt;TRUE,AB104&lt;&gt;TRUE,,ISBLANK(U104)),"",IF(INDEX(codeperskat,MATCH(P104,libperskat,0))=20,IF(OR(U104&lt;'Nomenklatur komplett'!W$4,U104&gt;'Nomenklatur komplett'!X$4),FALSE,TRUE),""))</f>
        <v/>
      </c>
      <c r="AH104" s="26" t="str">
        <f t="shared" si="44"/>
        <v/>
      </c>
      <c r="AI104" s="26" t="str">
        <f t="shared" si="45"/>
        <v/>
      </c>
      <c r="AJ104" s="26" t="str">
        <f t="shared" si="46"/>
        <v/>
      </c>
      <c r="AK104" s="72" t="str">
        <f t="shared" si="52"/>
        <v/>
      </c>
      <c r="AL104" s="26" t="str">
        <f t="shared" si="53"/>
        <v/>
      </c>
    </row>
    <row r="105" spans="1:38" x14ac:dyDescent="0.2">
      <c r="A105" s="129" t="str">
        <f t="shared" si="27"/>
        <v/>
      </c>
      <c r="B105" s="129" t="str">
        <f t="shared" si="28"/>
        <v/>
      </c>
      <c r="C105" s="78" t="str">
        <f t="shared" si="29"/>
        <v/>
      </c>
      <c r="D105" s="72" t="str">
        <f t="shared" si="30"/>
        <v/>
      </c>
      <c r="E105" s="72" t="str">
        <f t="shared" si="31"/>
        <v/>
      </c>
      <c r="F105" s="79" t="str">
        <f t="shared" si="32"/>
        <v/>
      </c>
      <c r="G105" s="73" t="str">
        <f t="shared" si="33"/>
        <v/>
      </c>
      <c r="H105" s="72" t="str">
        <f t="shared" si="34"/>
        <v/>
      </c>
      <c r="I105" s="72" t="str">
        <f t="shared" si="35"/>
        <v/>
      </c>
      <c r="J105" s="72" t="str">
        <f t="shared" si="47"/>
        <v/>
      </c>
      <c r="K105" s="76" t="str">
        <f t="shared" si="48"/>
        <v/>
      </c>
      <c r="L105" s="134" t="str">
        <f t="shared" si="36"/>
        <v/>
      </c>
      <c r="M105" s="134" t="str">
        <f t="shared" si="37"/>
        <v/>
      </c>
      <c r="N105" s="67"/>
      <c r="O105" s="71"/>
      <c r="P105" s="71"/>
      <c r="Q105" s="71"/>
      <c r="R105" s="71"/>
      <c r="S105" s="148"/>
      <c r="T105" s="71"/>
      <c r="U105" s="71"/>
      <c r="V105" s="71"/>
      <c r="W105" s="71"/>
      <c r="X105" s="77" t="str">
        <f t="shared" si="49"/>
        <v/>
      </c>
      <c r="Y105" s="26" t="str">
        <f t="shared" si="38"/>
        <v/>
      </c>
      <c r="Z105" s="26" t="str">
        <f t="shared" si="39"/>
        <v/>
      </c>
      <c r="AA105" s="77" t="str">
        <f t="shared" si="40"/>
        <v/>
      </c>
      <c r="AB105" s="26" t="str">
        <f t="shared" si="50"/>
        <v/>
      </c>
      <c r="AC105" s="26" t="str">
        <f t="shared" si="41"/>
        <v/>
      </c>
      <c r="AD105" s="26" t="str">
        <f t="shared" si="42"/>
        <v/>
      </c>
      <c r="AE105" s="26" t="str">
        <f t="shared" si="51"/>
        <v/>
      </c>
      <c r="AF105" s="26" t="str">
        <f t="shared" si="43"/>
        <v/>
      </c>
      <c r="AG105" s="26" t="str">
        <f>IF(OR(Z105&lt;&gt;TRUE,AB105&lt;&gt;TRUE,,ISBLANK(U105)),"",IF(INDEX(codeperskat,MATCH(P105,libperskat,0))=20,IF(OR(U105&lt;'Nomenklatur komplett'!W$4,U105&gt;'Nomenklatur komplett'!X$4),FALSE,TRUE),""))</f>
        <v/>
      </c>
      <c r="AH105" s="26" t="str">
        <f t="shared" si="44"/>
        <v/>
      </c>
      <c r="AI105" s="26" t="str">
        <f t="shared" si="45"/>
        <v/>
      </c>
      <c r="AJ105" s="26" t="str">
        <f t="shared" si="46"/>
        <v/>
      </c>
      <c r="AK105" s="72" t="str">
        <f t="shared" si="52"/>
        <v/>
      </c>
      <c r="AL105" s="26" t="str">
        <f t="shared" si="53"/>
        <v/>
      </c>
    </row>
    <row r="106" spans="1:38" x14ac:dyDescent="0.2">
      <c r="A106" s="129" t="str">
        <f t="shared" si="27"/>
        <v/>
      </c>
      <c r="B106" s="129" t="str">
        <f t="shared" si="28"/>
        <v/>
      </c>
      <c r="C106" s="78" t="str">
        <f t="shared" si="29"/>
        <v/>
      </c>
      <c r="D106" s="72" t="str">
        <f t="shared" si="30"/>
        <v/>
      </c>
      <c r="E106" s="72" t="str">
        <f t="shared" si="31"/>
        <v/>
      </c>
      <c r="F106" s="79" t="str">
        <f t="shared" si="32"/>
        <v/>
      </c>
      <c r="G106" s="73" t="str">
        <f t="shared" si="33"/>
        <v/>
      </c>
      <c r="H106" s="72" t="str">
        <f t="shared" si="34"/>
        <v/>
      </c>
      <c r="I106" s="72" t="str">
        <f t="shared" si="35"/>
        <v/>
      </c>
      <c r="J106" s="72" t="str">
        <f t="shared" si="47"/>
        <v/>
      </c>
      <c r="K106" s="76" t="str">
        <f t="shared" si="48"/>
        <v/>
      </c>
      <c r="L106" s="134" t="str">
        <f t="shared" si="36"/>
        <v/>
      </c>
      <c r="M106" s="134" t="str">
        <f t="shared" si="37"/>
        <v/>
      </c>
      <c r="N106" s="67"/>
      <c r="O106" s="71"/>
      <c r="P106" s="71"/>
      <c r="Q106" s="71"/>
      <c r="R106" s="71"/>
      <c r="S106" s="148"/>
      <c r="T106" s="71"/>
      <c r="U106" s="71"/>
      <c r="V106" s="71"/>
      <c r="W106" s="71"/>
      <c r="X106" s="77" t="str">
        <f t="shared" si="49"/>
        <v/>
      </c>
      <c r="Y106" s="26" t="str">
        <f t="shared" si="38"/>
        <v/>
      </c>
      <c r="Z106" s="26" t="str">
        <f t="shared" si="39"/>
        <v/>
      </c>
      <c r="AA106" s="77" t="str">
        <f t="shared" si="40"/>
        <v/>
      </c>
      <c r="AB106" s="26" t="str">
        <f t="shared" si="50"/>
        <v/>
      </c>
      <c r="AC106" s="26" t="str">
        <f t="shared" si="41"/>
        <v/>
      </c>
      <c r="AD106" s="26" t="str">
        <f t="shared" si="42"/>
        <v/>
      </c>
      <c r="AE106" s="26" t="str">
        <f t="shared" si="51"/>
        <v/>
      </c>
      <c r="AF106" s="26" t="str">
        <f t="shared" si="43"/>
        <v/>
      </c>
      <c r="AG106" s="26" t="str">
        <f>IF(OR(Z106&lt;&gt;TRUE,AB106&lt;&gt;TRUE,,ISBLANK(U106)),"",IF(INDEX(codeperskat,MATCH(P106,libperskat,0))=20,IF(OR(U106&lt;'Nomenklatur komplett'!W$4,U106&gt;'Nomenklatur komplett'!X$4),FALSE,TRUE),""))</f>
        <v/>
      </c>
      <c r="AH106" s="26" t="str">
        <f t="shared" si="44"/>
        <v/>
      </c>
      <c r="AI106" s="26" t="str">
        <f t="shared" si="45"/>
        <v/>
      </c>
      <c r="AJ106" s="26" t="str">
        <f t="shared" si="46"/>
        <v/>
      </c>
      <c r="AK106" s="72" t="str">
        <f t="shared" si="52"/>
        <v/>
      </c>
      <c r="AL106" s="26" t="str">
        <f t="shared" si="53"/>
        <v/>
      </c>
    </row>
    <row r="107" spans="1:38" x14ac:dyDescent="0.2">
      <c r="A107" s="129" t="str">
        <f t="shared" si="27"/>
        <v/>
      </c>
      <c r="B107" s="129" t="str">
        <f t="shared" si="28"/>
        <v/>
      </c>
      <c r="C107" s="78" t="str">
        <f t="shared" si="29"/>
        <v/>
      </c>
      <c r="D107" s="72" t="str">
        <f t="shared" si="30"/>
        <v/>
      </c>
      <c r="E107" s="72" t="str">
        <f t="shared" si="31"/>
        <v/>
      </c>
      <c r="F107" s="79" t="str">
        <f t="shared" si="32"/>
        <v/>
      </c>
      <c r="G107" s="73" t="str">
        <f t="shared" si="33"/>
        <v/>
      </c>
      <c r="H107" s="72" t="str">
        <f t="shared" si="34"/>
        <v/>
      </c>
      <c r="I107" s="72" t="str">
        <f t="shared" si="35"/>
        <v/>
      </c>
      <c r="J107" s="72" t="str">
        <f t="shared" si="47"/>
        <v/>
      </c>
      <c r="K107" s="76" t="str">
        <f t="shared" si="48"/>
        <v/>
      </c>
      <c r="L107" s="134" t="str">
        <f t="shared" si="36"/>
        <v/>
      </c>
      <c r="M107" s="134" t="str">
        <f t="shared" si="37"/>
        <v/>
      </c>
      <c r="N107" s="67"/>
      <c r="O107" s="71"/>
      <c r="P107" s="71"/>
      <c r="Q107" s="71"/>
      <c r="R107" s="71"/>
      <c r="S107" s="148"/>
      <c r="T107" s="71"/>
      <c r="U107" s="71"/>
      <c r="V107" s="71"/>
      <c r="W107" s="71"/>
      <c r="X107" s="77" t="str">
        <f t="shared" si="49"/>
        <v/>
      </c>
      <c r="Y107" s="26" t="str">
        <f t="shared" si="38"/>
        <v/>
      </c>
      <c r="Z107" s="26" t="str">
        <f t="shared" si="39"/>
        <v/>
      </c>
      <c r="AA107" s="77" t="str">
        <f t="shared" si="40"/>
        <v/>
      </c>
      <c r="AB107" s="26" t="str">
        <f t="shared" si="50"/>
        <v/>
      </c>
      <c r="AC107" s="26" t="str">
        <f t="shared" si="41"/>
        <v/>
      </c>
      <c r="AD107" s="26" t="str">
        <f t="shared" si="42"/>
        <v/>
      </c>
      <c r="AE107" s="26" t="str">
        <f t="shared" si="51"/>
        <v/>
      </c>
      <c r="AF107" s="26" t="str">
        <f t="shared" si="43"/>
        <v/>
      </c>
      <c r="AG107" s="26" t="str">
        <f>IF(OR(Z107&lt;&gt;TRUE,AB107&lt;&gt;TRUE,,ISBLANK(U107)),"",IF(INDEX(codeperskat,MATCH(P107,libperskat,0))=20,IF(OR(U107&lt;'Nomenklatur komplett'!W$4,U107&gt;'Nomenklatur komplett'!X$4),FALSE,TRUE),""))</f>
        <v/>
      </c>
      <c r="AH107" s="26" t="str">
        <f t="shared" si="44"/>
        <v/>
      </c>
      <c r="AI107" s="26" t="str">
        <f t="shared" si="45"/>
        <v/>
      </c>
      <c r="AJ107" s="26" t="str">
        <f t="shared" si="46"/>
        <v/>
      </c>
      <c r="AK107" s="72" t="str">
        <f t="shared" si="52"/>
        <v/>
      </c>
      <c r="AL107" s="26" t="str">
        <f t="shared" si="53"/>
        <v/>
      </c>
    </row>
    <row r="108" spans="1:38" x14ac:dyDescent="0.2">
      <c r="A108" s="129" t="str">
        <f t="shared" si="27"/>
        <v/>
      </c>
      <c r="B108" s="129" t="str">
        <f t="shared" si="28"/>
        <v/>
      </c>
      <c r="C108" s="78" t="str">
        <f t="shared" si="29"/>
        <v/>
      </c>
      <c r="D108" s="72" t="str">
        <f t="shared" si="30"/>
        <v/>
      </c>
      <c r="E108" s="72" t="str">
        <f t="shared" si="31"/>
        <v/>
      </c>
      <c r="F108" s="79" t="str">
        <f t="shared" si="32"/>
        <v/>
      </c>
      <c r="G108" s="73" t="str">
        <f t="shared" si="33"/>
        <v/>
      </c>
      <c r="H108" s="72" t="str">
        <f t="shared" si="34"/>
        <v/>
      </c>
      <c r="I108" s="72" t="str">
        <f t="shared" si="35"/>
        <v/>
      </c>
      <c r="J108" s="72" t="str">
        <f t="shared" si="47"/>
        <v/>
      </c>
      <c r="K108" s="76" t="str">
        <f t="shared" si="48"/>
        <v/>
      </c>
      <c r="L108" s="134" t="str">
        <f t="shared" si="36"/>
        <v/>
      </c>
      <c r="M108" s="134" t="str">
        <f t="shared" si="37"/>
        <v/>
      </c>
      <c r="N108" s="67"/>
      <c r="O108" s="71"/>
      <c r="P108" s="71"/>
      <c r="Q108" s="71"/>
      <c r="R108" s="71"/>
      <c r="S108" s="148"/>
      <c r="T108" s="71"/>
      <c r="U108" s="71"/>
      <c r="V108" s="71"/>
      <c r="W108" s="71"/>
      <c r="X108" s="77" t="str">
        <f t="shared" si="49"/>
        <v/>
      </c>
      <c r="Y108" s="26" t="str">
        <f t="shared" si="38"/>
        <v/>
      </c>
      <c r="Z108" s="26" t="str">
        <f t="shared" si="39"/>
        <v/>
      </c>
      <c r="AA108" s="77" t="str">
        <f t="shared" si="40"/>
        <v/>
      </c>
      <c r="AB108" s="26" t="str">
        <f t="shared" si="50"/>
        <v/>
      </c>
      <c r="AC108" s="26" t="str">
        <f t="shared" si="41"/>
        <v/>
      </c>
      <c r="AD108" s="26" t="str">
        <f t="shared" si="42"/>
        <v/>
      </c>
      <c r="AE108" s="26" t="str">
        <f t="shared" si="51"/>
        <v/>
      </c>
      <c r="AF108" s="26" t="str">
        <f t="shared" si="43"/>
        <v/>
      </c>
      <c r="AG108" s="26" t="str">
        <f>IF(OR(Z108&lt;&gt;TRUE,AB108&lt;&gt;TRUE,,ISBLANK(U108)),"",IF(INDEX(codeperskat,MATCH(P108,libperskat,0))=20,IF(OR(U108&lt;'Nomenklatur komplett'!W$4,U108&gt;'Nomenklatur komplett'!X$4),FALSE,TRUE),""))</f>
        <v/>
      </c>
      <c r="AH108" s="26" t="str">
        <f t="shared" si="44"/>
        <v/>
      </c>
      <c r="AI108" s="26" t="str">
        <f t="shared" si="45"/>
        <v/>
      </c>
      <c r="AJ108" s="26" t="str">
        <f t="shared" si="46"/>
        <v/>
      </c>
      <c r="AK108" s="72" t="str">
        <f t="shared" si="52"/>
        <v/>
      </c>
      <c r="AL108" s="26" t="str">
        <f t="shared" si="53"/>
        <v/>
      </c>
    </row>
    <row r="109" spans="1:38" x14ac:dyDescent="0.2">
      <c r="A109" s="129" t="str">
        <f t="shared" si="27"/>
        <v/>
      </c>
      <c r="B109" s="129" t="str">
        <f t="shared" si="28"/>
        <v/>
      </c>
      <c r="C109" s="78" t="str">
        <f t="shared" si="29"/>
        <v/>
      </c>
      <c r="D109" s="72" t="str">
        <f t="shared" si="30"/>
        <v/>
      </c>
      <c r="E109" s="72" t="str">
        <f t="shared" si="31"/>
        <v/>
      </c>
      <c r="F109" s="79" t="str">
        <f t="shared" si="32"/>
        <v/>
      </c>
      <c r="G109" s="73" t="str">
        <f t="shared" si="33"/>
        <v/>
      </c>
      <c r="H109" s="72" t="str">
        <f t="shared" si="34"/>
        <v/>
      </c>
      <c r="I109" s="72" t="str">
        <f t="shared" si="35"/>
        <v/>
      </c>
      <c r="J109" s="72" t="str">
        <f t="shared" si="47"/>
        <v/>
      </c>
      <c r="K109" s="76" t="str">
        <f t="shared" si="48"/>
        <v/>
      </c>
      <c r="L109" s="134" t="str">
        <f t="shared" si="36"/>
        <v/>
      </c>
      <c r="M109" s="134" t="str">
        <f t="shared" si="37"/>
        <v/>
      </c>
      <c r="N109" s="67"/>
      <c r="O109" s="71"/>
      <c r="P109" s="71"/>
      <c r="Q109" s="71"/>
      <c r="R109" s="71"/>
      <c r="S109" s="148"/>
      <c r="T109" s="71"/>
      <c r="U109" s="71"/>
      <c r="V109" s="71"/>
      <c r="W109" s="71"/>
      <c r="X109" s="77" t="str">
        <f t="shared" si="49"/>
        <v/>
      </c>
      <c r="Y109" s="26" t="str">
        <f t="shared" si="38"/>
        <v/>
      </c>
      <c r="Z109" s="26" t="str">
        <f t="shared" si="39"/>
        <v/>
      </c>
      <c r="AA109" s="77" t="str">
        <f t="shared" si="40"/>
        <v/>
      </c>
      <c r="AB109" s="26" t="str">
        <f t="shared" si="50"/>
        <v/>
      </c>
      <c r="AC109" s="26" t="str">
        <f t="shared" si="41"/>
        <v/>
      </c>
      <c r="AD109" s="26" t="str">
        <f t="shared" si="42"/>
        <v/>
      </c>
      <c r="AE109" s="26" t="str">
        <f t="shared" si="51"/>
        <v/>
      </c>
      <c r="AF109" s="26" t="str">
        <f t="shared" si="43"/>
        <v/>
      </c>
      <c r="AG109" s="26" t="str">
        <f>IF(OR(Z109&lt;&gt;TRUE,AB109&lt;&gt;TRUE,,ISBLANK(U109)),"",IF(INDEX(codeperskat,MATCH(P109,libperskat,0))=20,IF(OR(U109&lt;'Nomenklatur komplett'!W$4,U109&gt;'Nomenklatur komplett'!X$4),FALSE,TRUE),""))</f>
        <v/>
      </c>
      <c r="AH109" s="26" t="str">
        <f t="shared" si="44"/>
        <v/>
      </c>
      <c r="AI109" s="26" t="str">
        <f t="shared" si="45"/>
        <v/>
      </c>
      <c r="AJ109" s="26" t="str">
        <f t="shared" si="46"/>
        <v/>
      </c>
      <c r="AK109" s="72" t="str">
        <f t="shared" si="52"/>
        <v/>
      </c>
      <c r="AL109" s="26" t="str">
        <f t="shared" si="53"/>
        <v/>
      </c>
    </row>
    <row r="110" spans="1:38" x14ac:dyDescent="0.2">
      <c r="A110" s="129" t="str">
        <f t="shared" si="27"/>
        <v/>
      </c>
      <c r="B110" s="129" t="str">
        <f t="shared" si="28"/>
        <v/>
      </c>
      <c r="C110" s="78" t="str">
        <f t="shared" si="29"/>
        <v/>
      </c>
      <c r="D110" s="72" t="str">
        <f t="shared" si="30"/>
        <v/>
      </c>
      <c r="E110" s="72" t="str">
        <f t="shared" si="31"/>
        <v/>
      </c>
      <c r="F110" s="79" t="str">
        <f t="shared" si="32"/>
        <v/>
      </c>
      <c r="G110" s="73" t="str">
        <f t="shared" si="33"/>
        <v/>
      </c>
      <c r="H110" s="72" t="str">
        <f t="shared" si="34"/>
        <v/>
      </c>
      <c r="I110" s="72" t="str">
        <f t="shared" si="35"/>
        <v/>
      </c>
      <c r="J110" s="72" t="str">
        <f t="shared" si="47"/>
        <v/>
      </c>
      <c r="K110" s="76" t="str">
        <f t="shared" si="48"/>
        <v/>
      </c>
      <c r="L110" s="134" t="str">
        <f t="shared" si="36"/>
        <v/>
      </c>
      <c r="M110" s="134" t="str">
        <f t="shared" si="37"/>
        <v/>
      </c>
      <c r="N110" s="67"/>
      <c r="O110" s="71"/>
      <c r="P110" s="71"/>
      <c r="Q110" s="71"/>
      <c r="R110" s="71"/>
      <c r="S110" s="148"/>
      <c r="T110" s="71"/>
      <c r="U110" s="71"/>
      <c r="V110" s="71"/>
      <c r="W110" s="71"/>
      <c r="X110" s="77" t="str">
        <f t="shared" si="49"/>
        <v/>
      </c>
      <c r="Y110" s="26" t="str">
        <f t="shared" si="38"/>
        <v/>
      </c>
      <c r="Z110" s="26" t="str">
        <f t="shared" si="39"/>
        <v/>
      </c>
      <c r="AA110" s="77" t="str">
        <f t="shared" si="40"/>
        <v/>
      </c>
      <c r="AB110" s="26" t="str">
        <f t="shared" si="50"/>
        <v/>
      </c>
      <c r="AC110" s="26" t="str">
        <f t="shared" si="41"/>
        <v/>
      </c>
      <c r="AD110" s="26" t="str">
        <f t="shared" si="42"/>
        <v/>
      </c>
      <c r="AE110" s="26" t="str">
        <f t="shared" si="51"/>
        <v/>
      </c>
      <c r="AF110" s="26" t="str">
        <f t="shared" si="43"/>
        <v/>
      </c>
      <c r="AG110" s="26" t="str">
        <f>IF(OR(Z110&lt;&gt;TRUE,AB110&lt;&gt;TRUE,,ISBLANK(U110)),"",IF(INDEX(codeperskat,MATCH(P110,libperskat,0))=20,IF(OR(U110&lt;'Nomenklatur komplett'!W$4,U110&gt;'Nomenklatur komplett'!X$4),FALSE,TRUE),""))</f>
        <v/>
      </c>
      <c r="AH110" s="26" t="str">
        <f t="shared" si="44"/>
        <v/>
      </c>
      <c r="AI110" s="26" t="str">
        <f t="shared" si="45"/>
        <v/>
      </c>
      <c r="AJ110" s="26" t="str">
        <f t="shared" si="46"/>
        <v/>
      </c>
      <c r="AK110" s="72" t="str">
        <f t="shared" si="52"/>
        <v/>
      </c>
      <c r="AL110" s="26" t="str">
        <f t="shared" si="53"/>
        <v/>
      </c>
    </row>
    <row r="111" spans="1:38" x14ac:dyDescent="0.2">
      <c r="A111" s="129" t="str">
        <f t="shared" si="27"/>
        <v/>
      </c>
      <c r="B111" s="129" t="str">
        <f t="shared" si="28"/>
        <v/>
      </c>
      <c r="C111" s="78" t="str">
        <f t="shared" si="29"/>
        <v/>
      </c>
      <c r="D111" s="72" t="str">
        <f t="shared" si="30"/>
        <v/>
      </c>
      <c r="E111" s="72" t="str">
        <f t="shared" si="31"/>
        <v/>
      </c>
      <c r="F111" s="79" t="str">
        <f t="shared" si="32"/>
        <v/>
      </c>
      <c r="G111" s="73" t="str">
        <f t="shared" si="33"/>
        <v/>
      </c>
      <c r="H111" s="72" t="str">
        <f t="shared" si="34"/>
        <v/>
      </c>
      <c r="I111" s="72" t="str">
        <f t="shared" si="35"/>
        <v/>
      </c>
      <c r="J111" s="72" t="str">
        <f t="shared" si="47"/>
        <v/>
      </c>
      <c r="K111" s="76" t="str">
        <f t="shared" si="48"/>
        <v/>
      </c>
      <c r="L111" s="134" t="str">
        <f t="shared" si="36"/>
        <v/>
      </c>
      <c r="M111" s="134" t="str">
        <f t="shared" si="37"/>
        <v/>
      </c>
      <c r="N111" s="67"/>
      <c r="O111" s="71"/>
      <c r="P111" s="71"/>
      <c r="Q111" s="71"/>
      <c r="R111" s="71"/>
      <c r="S111" s="148"/>
      <c r="T111" s="71"/>
      <c r="U111" s="71"/>
      <c r="V111" s="71"/>
      <c r="W111" s="71"/>
      <c r="X111" s="77" t="str">
        <f t="shared" si="49"/>
        <v/>
      </c>
      <c r="Y111" s="26" t="str">
        <f t="shared" si="38"/>
        <v/>
      </c>
      <c r="Z111" s="26" t="str">
        <f t="shared" si="39"/>
        <v/>
      </c>
      <c r="AA111" s="77" t="str">
        <f t="shared" si="40"/>
        <v/>
      </c>
      <c r="AB111" s="26" t="str">
        <f t="shared" si="50"/>
        <v/>
      </c>
      <c r="AC111" s="26" t="str">
        <f t="shared" si="41"/>
        <v/>
      </c>
      <c r="AD111" s="26" t="str">
        <f t="shared" si="42"/>
        <v/>
      </c>
      <c r="AE111" s="26" t="str">
        <f t="shared" si="51"/>
        <v/>
      </c>
      <c r="AF111" s="26" t="str">
        <f t="shared" si="43"/>
        <v/>
      </c>
      <c r="AG111" s="26" t="str">
        <f>IF(OR(Z111&lt;&gt;TRUE,AB111&lt;&gt;TRUE,,ISBLANK(U111)),"",IF(INDEX(codeperskat,MATCH(P111,libperskat,0))=20,IF(OR(U111&lt;'Nomenklatur komplett'!W$4,U111&gt;'Nomenklatur komplett'!X$4),FALSE,TRUE),""))</f>
        <v/>
      </c>
      <c r="AH111" s="26" t="str">
        <f t="shared" si="44"/>
        <v/>
      </c>
      <c r="AI111" s="26" t="str">
        <f t="shared" si="45"/>
        <v/>
      </c>
      <c r="AJ111" s="26" t="str">
        <f t="shared" si="46"/>
        <v/>
      </c>
      <c r="AK111" s="72" t="str">
        <f t="shared" si="52"/>
        <v/>
      </c>
      <c r="AL111" s="26" t="str">
        <f t="shared" si="53"/>
        <v/>
      </c>
    </row>
    <row r="112" spans="1:38" x14ac:dyDescent="0.2">
      <c r="A112" s="129" t="str">
        <f t="shared" si="27"/>
        <v/>
      </c>
      <c r="B112" s="129" t="str">
        <f t="shared" si="28"/>
        <v/>
      </c>
      <c r="C112" s="78" t="str">
        <f t="shared" si="29"/>
        <v/>
      </c>
      <c r="D112" s="72" t="str">
        <f t="shared" si="30"/>
        <v/>
      </c>
      <c r="E112" s="72" t="str">
        <f t="shared" si="31"/>
        <v/>
      </c>
      <c r="F112" s="79" t="str">
        <f t="shared" si="32"/>
        <v/>
      </c>
      <c r="G112" s="73" t="str">
        <f t="shared" si="33"/>
        <v/>
      </c>
      <c r="H112" s="72" t="str">
        <f t="shared" si="34"/>
        <v/>
      </c>
      <c r="I112" s="72" t="str">
        <f t="shared" si="35"/>
        <v/>
      </c>
      <c r="J112" s="72" t="str">
        <f t="shared" si="47"/>
        <v/>
      </c>
      <c r="K112" s="76" t="str">
        <f t="shared" si="48"/>
        <v/>
      </c>
      <c r="L112" s="134" t="str">
        <f t="shared" si="36"/>
        <v/>
      </c>
      <c r="M112" s="134" t="str">
        <f t="shared" si="37"/>
        <v/>
      </c>
      <c r="N112" s="67"/>
      <c r="O112" s="71"/>
      <c r="P112" s="71"/>
      <c r="Q112" s="71"/>
      <c r="R112" s="71"/>
      <c r="S112" s="148"/>
      <c r="T112" s="71"/>
      <c r="U112" s="71"/>
      <c r="V112" s="71"/>
      <c r="W112" s="71"/>
      <c r="X112" s="77" t="str">
        <f t="shared" si="49"/>
        <v/>
      </c>
      <c r="Y112" s="26" t="str">
        <f t="shared" si="38"/>
        <v/>
      </c>
      <c r="Z112" s="26" t="str">
        <f t="shared" si="39"/>
        <v/>
      </c>
      <c r="AA112" s="77" t="str">
        <f t="shared" si="40"/>
        <v/>
      </c>
      <c r="AB112" s="26" t="str">
        <f t="shared" si="50"/>
        <v/>
      </c>
      <c r="AC112" s="26" t="str">
        <f t="shared" si="41"/>
        <v/>
      </c>
      <c r="AD112" s="26" t="str">
        <f t="shared" si="42"/>
        <v/>
      </c>
      <c r="AE112" s="26" t="str">
        <f t="shared" si="51"/>
        <v/>
      </c>
      <c r="AF112" s="26" t="str">
        <f t="shared" si="43"/>
        <v/>
      </c>
      <c r="AG112" s="26" t="str">
        <f>IF(OR(Z112&lt;&gt;TRUE,AB112&lt;&gt;TRUE,,ISBLANK(U112)),"",IF(INDEX(codeperskat,MATCH(P112,libperskat,0))=20,IF(OR(U112&lt;'Nomenklatur komplett'!W$4,U112&gt;'Nomenklatur komplett'!X$4),FALSE,TRUE),""))</f>
        <v/>
      </c>
      <c r="AH112" s="26" t="str">
        <f t="shared" si="44"/>
        <v/>
      </c>
      <c r="AI112" s="26" t="str">
        <f t="shared" si="45"/>
        <v/>
      </c>
      <c r="AJ112" s="26" t="str">
        <f t="shared" si="46"/>
        <v/>
      </c>
      <c r="AK112" s="72" t="str">
        <f t="shared" si="52"/>
        <v/>
      </c>
      <c r="AL112" s="26" t="str">
        <f t="shared" si="53"/>
        <v/>
      </c>
    </row>
    <row r="113" spans="1:38" x14ac:dyDescent="0.2">
      <c r="A113" s="129" t="str">
        <f t="shared" si="27"/>
        <v/>
      </c>
      <c r="B113" s="129" t="str">
        <f t="shared" si="28"/>
        <v/>
      </c>
      <c r="C113" s="78" t="str">
        <f t="shared" si="29"/>
        <v/>
      </c>
      <c r="D113" s="72" t="str">
        <f t="shared" si="30"/>
        <v/>
      </c>
      <c r="E113" s="72" t="str">
        <f t="shared" si="31"/>
        <v/>
      </c>
      <c r="F113" s="79" t="str">
        <f t="shared" si="32"/>
        <v/>
      </c>
      <c r="G113" s="73" t="str">
        <f t="shared" si="33"/>
        <v/>
      </c>
      <c r="H113" s="72" t="str">
        <f t="shared" si="34"/>
        <v/>
      </c>
      <c r="I113" s="72" t="str">
        <f t="shared" si="35"/>
        <v/>
      </c>
      <c r="J113" s="72" t="str">
        <f t="shared" si="47"/>
        <v/>
      </c>
      <c r="K113" s="76" t="str">
        <f t="shared" si="48"/>
        <v/>
      </c>
      <c r="L113" s="134" t="str">
        <f t="shared" si="36"/>
        <v/>
      </c>
      <c r="M113" s="134" t="str">
        <f t="shared" si="37"/>
        <v/>
      </c>
      <c r="N113" s="67"/>
      <c r="O113" s="71"/>
      <c r="P113" s="71"/>
      <c r="Q113" s="71"/>
      <c r="R113" s="71"/>
      <c r="S113" s="148"/>
      <c r="T113" s="71"/>
      <c r="U113" s="71"/>
      <c r="V113" s="71"/>
      <c r="W113" s="71"/>
      <c r="X113" s="77" t="str">
        <f t="shared" si="49"/>
        <v/>
      </c>
      <c r="Y113" s="26" t="str">
        <f t="shared" si="38"/>
        <v/>
      </c>
      <c r="Z113" s="26" t="str">
        <f t="shared" si="39"/>
        <v/>
      </c>
      <c r="AA113" s="77" t="str">
        <f t="shared" si="40"/>
        <v/>
      </c>
      <c r="AB113" s="26" t="str">
        <f t="shared" si="50"/>
        <v/>
      </c>
      <c r="AC113" s="26" t="str">
        <f t="shared" si="41"/>
        <v/>
      </c>
      <c r="AD113" s="26" t="str">
        <f t="shared" si="42"/>
        <v/>
      </c>
      <c r="AE113" s="26" t="str">
        <f t="shared" si="51"/>
        <v/>
      </c>
      <c r="AF113" s="26" t="str">
        <f t="shared" si="43"/>
        <v/>
      </c>
      <c r="AG113" s="26" t="str">
        <f>IF(OR(Z113&lt;&gt;TRUE,AB113&lt;&gt;TRUE,,ISBLANK(U113)),"",IF(INDEX(codeperskat,MATCH(P113,libperskat,0))=20,IF(OR(U113&lt;'Nomenklatur komplett'!W$4,U113&gt;'Nomenklatur komplett'!X$4),FALSE,TRUE),""))</f>
        <v/>
      </c>
      <c r="AH113" s="26" t="str">
        <f t="shared" si="44"/>
        <v/>
      </c>
      <c r="AI113" s="26" t="str">
        <f t="shared" si="45"/>
        <v/>
      </c>
      <c r="AJ113" s="26" t="str">
        <f t="shared" si="46"/>
        <v/>
      </c>
      <c r="AK113" s="72" t="str">
        <f t="shared" si="52"/>
        <v/>
      </c>
      <c r="AL113" s="26" t="str">
        <f t="shared" si="53"/>
        <v/>
      </c>
    </row>
    <row r="114" spans="1:38" x14ac:dyDescent="0.2">
      <c r="A114" s="129" t="str">
        <f t="shared" si="27"/>
        <v/>
      </c>
      <c r="B114" s="129" t="str">
        <f t="shared" si="28"/>
        <v/>
      </c>
      <c r="C114" s="78" t="str">
        <f t="shared" si="29"/>
        <v/>
      </c>
      <c r="D114" s="72" t="str">
        <f t="shared" si="30"/>
        <v/>
      </c>
      <c r="E114" s="72" t="str">
        <f t="shared" si="31"/>
        <v/>
      </c>
      <c r="F114" s="79" t="str">
        <f t="shared" si="32"/>
        <v/>
      </c>
      <c r="G114" s="73" t="str">
        <f t="shared" si="33"/>
        <v/>
      </c>
      <c r="H114" s="72" t="str">
        <f t="shared" si="34"/>
        <v/>
      </c>
      <c r="I114" s="72" t="str">
        <f t="shared" si="35"/>
        <v/>
      </c>
      <c r="J114" s="72" t="str">
        <f t="shared" si="47"/>
        <v/>
      </c>
      <c r="K114" s="76" t="str">
        <f t="shared" si="48"/>
        <v/>
      </c>
      <c r="L114" s="134" t="str">
        <f t="shared" si="36"/>
        <v/>
      </c>
      <c r="M114" s="134" t="str">
        <f t="shared" si="37"/>
        <v/>
      </c>
      <c r="N114" s="67"/>
      <c r="O114" s="71"/>
      <c r="P114" s="71"/>
      <c r="Q114" s="71"/>
      <c r="R114" s="71"/>
      <c r="S114" s="148"/>
      <c r="T114" s="71"/>
      <c r="U114" s="71"/>
      <c r="V114" s="71"/>
      <c r="W114" s="71"/>
      <c r="X114" s="77" t="str">
        <f t="shared" si="49"/>
        <v/>
      </c>
      <c r="Y114" s="26" t="str">
        <f t="shared" si="38"/>
        <v/>
      </c>
      <c r="Z114" s="26" t="str">
        <f t="shared" si="39"/>
        <v/>
      </c>
      <c r="AA114" s="77" t="str">
        <f t="shared" si="40"/>
        <v/>
      </c>
      <c r="AB114" s="26" t="str">
        <f t="shared" si="50"/>
        <v/>
      </c>
      <c r="AC114" s="26" t="str">
        <f t="shared" si="41"/>
        <v/>
      </c>
      <c r="AD114" s="26" t="str">
        <f t="shared" si="42"/>
        <v/>
      </c>
      <c r="AE114" s="26" t="str">
        <f t="shared" si="51"/>
        <v/>
      </c>
      <c r="AF114" s="26" t="str">
        <f t="shared" si="43"/>
        <v/>
      </c>
      <c r="AG114" s="26" t="str">
        <f>IF(OR(Z114&lt;&gt;TRUE,AB114&lt;&gt;TRUE,,ISBLANK(U114)),"",IF(INDEX(codeperskat,MATCH(P114,libperskat,0))=20,IF(OR(U114&lt;'Nomenklatur komplett'!W$4,U114&gt;'Nomenklatur komplett'!X$4),FALSE,TRUE),""))</f>
        <v/>
      </c>
      <c r="AH114" s="26" t="str">
        <f t="shared" si="44"/>
        <v/>
      </c>
      <c r="AI114" s="26" t="str">
        <f t="shared" si="45"/>
        <v/>
      </c>
      <c r="AJ114" s="26" t="str">
        <f t="shared" si="46"/>
        <v/>
      </c>
      <c r="AK114" s="72" t="str">
        <f t="shared" si="52"/>
        <v/>
      </c>
      <c r="AL114" s="26" t="str">
        <f t="shared" si="53"/>
        <v/>
      </c>
    </row>
    <row r="115" spans="1:38" x14ac:dyDescent="0.2">
      <c r="A115" s="129" t="str">
        <f t="shared" si="27"/>
        <v/>
      </c>
      <c r="B115" s="129" t="str">
        <f t="shared" si="28"/>
        <v/>
      </c>
      <c r="C115" s="78" t="str">
        <f t="shared" si="29"/>
        <v/>
      </c>
      <c r="D115" s="72" t="str">
        <f t="shared" si="30"/>
        <v/>
      </c>
      <c r="E115" s="72" t="str">
        <f t="shared" si="31"/>
        <v/>
      </c>
      <c r="F115" s="79" t="str">
        <f t="shared" si="32"/>
        <v/>
      </c>
      <c r="G115" s="73" t="str">
        <f t="shared" si="33"/>
        <v/>
      </c>
      <c r="H115" s="72" t="str">
        <f t="shared" si="34"/>
        <v/>
      </c>
      <c r="I115" s="72" t="str">
        <f t="shared" si="35"/>
        <v/>
      </c>
      <c r="J115" s="72" t="str">
        <f t="shared" si="47"/>
        <v/>
      </c>
      <c r="K115" s="76" t="str">
        <f t="shared" si="48"/>
        <v/>
      </c>
      <c r="L115" s="134" t="str">
        <f t="shared" si="36"/>
        <v/>
      </c>
      <c r="M115" s="134" t="str">
        <f t="shared" si="37"/>
        <v/>
      </c>
      <c r="N115" s="67"/>
      <c r="O115" s="71"/>
      <c r="P115" s="71"/>
      <c r="Q115" s="71"/>
      <c r="R115" s="71"/>
      <c r="S115" s="148"/>
      <c r="T115" s="71"/>
      <c r="U115" s="71"/>
      <c r="V115" s="71"/>
      <c r="W115" s="71"/>
      <c r="X115" s="77" t="str">
        <f t="shared" si="49"/>
        <v/>
      </c>
      <c r="Y115" s="26" t="str">
        <f t="shared" si="38"/>
        <v/>
      </c>
      <c r="Z115" s="26" t="str">
        <f t="shared" si="39"/>
        <v/>
      </c>
      <c r="AA115" s="77" t="str">
        <f t="shared" si="40"/>
        <v/>
      </c>
      <c r="AB115" s="26" t="str">
        <f t="shared" si="50"/>
        <v/>
      </c>
      <c r="AC115" s="26" t="str">
        <f t="shared" si="41"/>
        <v/>
      </c>
      <c r="AD115" s="26" t="str">
        <f t="shared" si="42"/>
        <v/>
      </c>
      <c r="AE115" s="26" t="str">
        <f t="shared" si="51"/>
        <v/>
      </c>
      <c r="AF115" s="26" t="str">
        <f t="shared" si="43"/>
        <v/>
      </c>
      <c r="AG115" s="26" t="str">
        <f>IF(OR(Z115&lt;&gt;TRUE,AB115&lt;&gt;TRUE,,ISBLANK(U115)),"",IF(INDEX(codeperskat,MATCH(P115,libperskat,0))=20,IF(OR(U115&lt;'Nomenklatur komplett'!W$4,U115&gt;'Nomenklatur komplett'!X$4),FALSE,TRUE),""))</f>
        <v/>
      </c>
      <c r="AH115" s="26" t="str">
        <f t="shared" si="44"/>
        <v/>
      </c>
      <c r="AI115" s="26" t="str">
        <f t="shared" si="45"/>
        <v/>
      </c>
      <c r="AJ115" s="26" t="str">
        <f t="shared" si="46"/>
        <v/>
      </c>
      <c r="AK115" s="72" t="str">
        <f t="shared" si="52"/>
        <v/>
      </c>
      <c r="AL115" s="26" t="str">
        <f t="shared" si="53"/>
        <v/>
      </c>
    </row>
    <row r="116" spans="1:38" x14ac:dyDescent="0.2">
      <c r="A116" s="129" t="str">
        <f t="shared" si="27"/>
        <v/>
      </c>
      <c r="B116" s="129" t="str">
        <f t="shared" si="28"/>
        <v/>
      </c>
      <c r="C116" s="78" t="str">
        <f t="shared" si="29"/>
        <v/>
      </c>
      <c r="D116" s="72" t="str">
        <f t="shared" si="30"/>
        <v/>
      </c>
      <c r="E116" s="72" t="str">
        <f t="shared" si="31"/>
        <v/>
      </c>
      <c r="F116" s="79" t="str">
        <f t="shared" si="32"/>
        <v/>
      </c>
      <c r="G116" s="73" t="str">
        <f t="shared" si="33"/>
        <v/>
      </c>
      <c r="H116" s="72" t="str">
        <f t="shared" si="34"/>
        <v/>
      </c>
      <c r="I116" s="72" t="str">
        <f t="shared" si="35"/>
        <v/>
      </c>
      <c r="J116" s="72" t="str">
        <f t="shared" si="47"/>
        <v/>
      </c>
      <c r="K116" s="76" t="str">
        <f t="shared" si="48"/>
        <v/>
      </c>
      <c r="L116" s="134" t="str">
        <f t="shared" si="36"/>
        <v/>
      </c>
      <c r="M116" s="134" t="str">
        <f t="shared" si="37"/>
        <v/>
      </c>
      <c r="N116" s="67"/>
      <c r="O116" s="71"/>
      <c r="P116" s="71"/>
      <c r="Q116" s="71"/>
      <c r="R116" s="71"/>
      <c r="S116" s="148"/>
      <c r="T116" s="71"/>
      <c r="U116" s="71"/>
      <c r="V116" s="71"/>
      <c r="W116" s="71"/>
      <c r="X116" s="77" t="str">
        <f t="shared" si="49"/>
        <v/>
      </c>
      <c r="Y116" s="26" t="str">
        <f t="shared" si="38"/>
        <v/>
      </c>
      <c r="Z116" s="26" t="str">
        <f t="shared" si="39"/>
        <v/>
      </c>
      <c r="AA116" s="77" t="str">
        <f t="shared" si="40"/>
        <v/>
      </c>
      <c r="AB116" s="26" t="str">
        <f t="shared" si="50"/>
        <v/>
      </c>
      <c r="AC116" s="26" t="str">
        <f t="shared" si="41"/>
        <v/>
      </c>
      <c r="AD116" s="26" t="str">
        <f t="shared" si="42"/>
        <v/>
      </c>
      <c r="AE116" s="26" t="str">
        <f t="shared" si="51"/>
        <v/>
      </c>
      <c r="AF116" s="26" t="str">
        <f t="shared" si="43"/>
        <v/>
      </c>
      <c r="AG116" s="26" t="str">
        <f>IF(OR(Z116&lt;&gt;TRUE,AB116&lt;&gt;TRUE,,ISBLANK(U116)),"",IF(INDEX(codeperskat,MATCH(P116,libperskat,0))=20,IF(OR(U116&lt;'Nomenklatur komplett'!W$4,U116&gt;'Nomenklatur komplett'!X$4),FALSE,TRUE),""))</f>
        <v/>
      </c>
      <c r="AH116" s="26" t="str">
        <f t="shared" si="44"/>
        <v/>
      </c>
      <c r="AI116" s="26" t="str">
        <f t="shared" si="45"/>
        <v/>
      </c>
      <c r="AJ116" s="26" t="str">
        <f t="shared" si="46"/>
        <v/>
      </c>
      <c r="AK116" s="72" t="str">
        <f t="shared" si="52"/>
        <v/>
      </c>
      <c r="AL116" s="26" t="str">
        <f t="shared" si="53"/>
        <v/>
      </c>
    </row>
    <row r="117" spans="1:38" x14ac:dyDescent="0.2">
      <c r="A117" s="129" t="str">
        <f t="shared" si="27"/>
        <v/>
      </c>
      <c r="B117" s="129" t="str">
        <f t="shared" si="28"/>
        <v/>
      </c>
      <c r="C117" s="78" t="str">
        <f t="shared" si="29"/>
        <v/>
      </c>
      <c r="D117" s="72" t="str">
        <f t="shared" si="30"/>
        <v/>
      </c>
      <c r="E117" s="72" t="str">
        <f t="shared" si="31"/>
        <v/>
      </c>
      <c r="F117" s="79" t="str">
        <f t="shared" si="32"/>
        <v/>
      </c>
      <c r="G117" s="73" t="str">
        <f t="shared" si="33"/>
        <v/>
      </c>
      <c r="H117" s="72" t="str">
        <f t="shared" si="34"/>
        <v/>
      </c>
      <c r="I117" s="72" t="str">
        <f t="shared" si="35"/>
        <v/>
      </c>
      <c r="J117" s="72" t="str">
        <f t="shared" si="47"/>
        <v/>
      </c>
      <c r="K117" s="76" t="str">
        <f t="shared" si="48"/>
        <v/>
      </c>
      <c r="L117" s="134" t="str">
        <f t="shared" si="36"/>
        <v/>
      </c>
      <c r="M117" s="134" t="str">
        <f t="shared" si="37"/>
        <v/>
      </c>
      <c r="N117" s="67"/>
      <c r="O117" s="71"/>
      <c r="P117" s="71"/>
      <c r="Q117" s="71"/>
      <c r="R117" s="71"/>
      <c r="S117" s="148"/>
      <c r="T117" s="71"/>
      <c r="U117" s="71"/>
      <c r="V117" s="71"/>
      <c r="W117" s="71"/>
      <c r="X117" s="77" t="str">
        <f t="shared" si="49"/>
        <v/>
      </c>
      <c r="Y117" s="26" t="str">
        <f t="shared" si="38"/>
        <v/>
      </c>
      <c r="Z117" s="26" t="str">
        <f t="shared" si="39"/>
        <v/>
      </c>
      <c r="AA117" s="77" t="str">
        <f t="shared" si="40"/>
        <v/>
      </c>
      <c r="AB117" s="26" t="str">
        <f t="shared" si="50"/>
        <v/>
      </c>
      <c r="AC117" s="26" t="str">
        <f t="shared" si="41"/>
        <v/>
      </c>
      <c r="AD117" s="26" t="str">
        <f t="shared" si="42"/>
        <v/>
      </c>
      <c r="AE117" s="26" t="str">
        <f t="shared" si="51"/>
        <v/>
      </c>
      <c r="AF117" s="26" t="str">
        <f t="shared" si="43"/>
        <v/>
      </c>
      <c r="AG117" s="26" t="str">
        <f>IF(OR(Z117&lt;&gt;TRUE,AB117&lt;&gt;TRUE,,ISBLANK(U117)),"",IF(INDEX(codeperskat,MATCH(P117,libperskat,0))=20,IF(OR(U117&lt;'Nomenklatur komplett'!W$4,U117&gt;'Nomenklatur komplett'!X$4),FALSE,TRUE),""))</f>
        <v/>
      </c>
      <c r="AH117" s="26" t="str">
        <f t="shared" si="44"/>
        <v/>
      </c>
      <c r="AI117" s="26" t="str">
        <f t="shared" si="45"/>
        <v/>
      </c>
      <c r="AJ117" s="26" t="str">
        <f t="shared" si="46"/>
        <v/>
      </c>
      <c r="AK117" s="72" t="str">
        <f t="shared" si="52"/>
        <v/>
      </c>
      <c r="AL117" s="26" t="str">
        <f t="shared" si="53"/>
        <v/>
      </c>
    </row>
    <row r="118" spans="1:38" x14ac:dyDescent="0.2">
      <c r="A118" s="129" t="str">
        <f t="shared" si="27"/>
        <v/>
      </c>
      <c r="B118" s="129" t="str">
        <f t="shared" si="28"/>
        <v/>
      </c>
      <c r="C118" s="78" t="str">
        <f t="shared" si="29"/>
        <v/>
      </c>
      <c r="D118" s="72" t="str">
        <f t="shared" si="30"/>
        <v/>
      </c>
      <c r="E118" s="72" t="str">
        <f t="shared" si="31"/>
        <v/>
      </c>
      <c r="F118" s="79" t="str">
        <f t="shared" si="32"/>
        <v/>
      </c>
      <c r="G118" s="73" t="str">
        <f t="shared" si="33"/>
        <v/>
      </c>
      <c r="H118" s="72" t="str">
        <f t="shared" si="34"/>
        <v/>
      </c>
      <c r="I118" s="72" t="str">
        <f t="shared" si="35"/>
        <v/>
      </c>
      <c r="J118" s="72" t="str">
        <f t="shared" si="47"/>
        <v/>
      </c>
      <c r="K118" s="76" t="str">
        <f t="shared" si="48"/>
        <v/>
      </c>
      <c r="L118" s="134" t="str">
        <f t="shared" si="36"/>
        <v/>
      </c>
      <c r="M118" s="134" t="str">
        <f t="shared" si="37"/>
        <v/>
      </c>
      <c r="N118" s="67"/>
      <c r="O118" s="71"/>
      <c r="P118" s="71"/>
      <c r="Q118" s="71"/>
      <c r="R118" s="71"/>
      <c r="S118" s="148"/>
      <c r="T118" s="71"/>
      <c r="U118" s="71"/>
      <c r="V118" s="71"/>
      <c r="W118" s="71"/>
      <c r="X118" s="77" t="str">
        <f t="shared" si="49"/>
        <v/>
      </c>
      <c r="Y118" s="26" t="str">
        <f t="shared" si="38"/>
        <v/>
      </c>
      <c r="Z118" s="26" t="str">
        <f t="shared" si="39"/>
        <v/>
      </c>
      <c r="AA118" s="77" t="str">
        <f t="shared" si="40"/>
        <v/>
      </c>
      <c r="AB118" s="26" t="str">
        <f t="shared" si="50"/>
        <v/>
      </c>
      <c r="AC118" s="26" t="str">
        <f t="shared" si="41"/>
        <v/>
      </c>
      <c r="AD118" s="26" t="str">
        <f t="shared" si="42"/>
        <v/>
      </c>
      <c r="AE118" s="26" t="str">
        <f t="shared" si="51"/>
        <v/>
      </c>
      <c r="AF118" s="26" t="str">
        <f t="shared" si="43"/>
        <v/>
      </c>
      <c r="AG118" s="26" t="str">
        <f>IF(OR(Z118&lt;&gt;TRUE,AB118&lt;&gt;TRUE,,ISBLANK(U118)),"",IF(INDEX(codeperskat,MATCH(P118,libperskat,0))=20,IF(OR(U118&lt;'Nomenklatur komplett'!W$4,U118&gt;'Nomenklatur komplett'!X$4),FALSE,TRUE),""))</f>
        <v/>
      </c>
      <c r="AH118" s="26" t="str">
        <f t="shared" si="44"/>
        <v/>
      </c>
      <c r="AI118" s="26" t="str">
        <f t="shared" si="45"/>
        <v/>
      </c>
      <c r="AJ118" s="26" t="str">
        <f t="shared" si="46"/>
        <v/>
      </c>
      <c r="AK118" s="72" t="str">
        <f t="shared" si="52"/>
        <v/>
      </c>
      <c r="AL118" s="26" t="str">
        <f t="shared" si="53"/>
        <v/>
      </c>
    </row>
    <row r="119" spans="1:38" x14ac:dyDescent="0.2">
      <c r="A119" s="129" t="str">
        <f t="shared" si="27"/>
        <v/>
      </c>
      <c r="B119" s="129" t="str">
        <f t="shared" si="28"/>
        <v/>
      </c>
      <c r="C119" s="78" t="str">
        <f t="shared" si="29"/>
        <v/>
      </c>
      <c r="D119" s="72" t="str">
        <f t="shared" si="30"/>
        <v/>
      </c>
      <c r="E119" s="72" t="str">
        <f t="shared" si="31"/>
        <v/>
      </c>
      <c r="F119" s="79" t="str">
        <f t="shared" si="32"/>
        <v/>
      </c>
      <c r="G119" s="73" t="str">
        <f t="shared" si="33"/>
        <v/>
      </c>
      <c r="H119" s="72" t="str">
        <f t="shared" si="34"/>
        <v/>
      </c>
      <c r="I119" s="72" t="str">
        <f t="shared" si="35"/>
        <v/>
      </c>
      <c r="J119" s="72" t="str">
        <f t="shared" si="47"/>
        <v/>
      </c>
      <c r="K119" s="76" t="str">
        <f t="shared" si="48"/>
        <v/>
      </c>
      <c r="L119" s="134" t="str">
        <f t="shared" si="36"/>
        <v/>
      </c>
      <c r="M119" s="134" t="str">
        <f t="shared" si="37"/>
        <v/>
      </c>
      <c r="N119" s="67"/>
      <c r="O119" s="71"/>
      <c r="P119" s="71"/>
      <c r="Q119" s="71"/>
      <c r="R119" s="71"/>
      <c r="S119" s="148"/>
      <c r="T119" s="71"/>
      <c r="U119" s="71"/>
      <c r="V119" s="71"/>
      <c r="W119" s="71"/>
      <c r="X119" s="77" t="str">
        <f t="shared" si="49"/>
        <v/>
      </c>
      <c r="Y119" s="26" t="str">
        <f t="shared" si="38"/>
        <v/>
      </c>
      <c r="Z119" s="26" t="str">
        <f t="shared" si="39"/>
        <v/>
      </c>
      <c r="AA119" s="77" t="str">
        <f t="shared" si="40"/>
        <v/>
      </c>
      <c r="AB119" s="26" t="str">
        <f t="shared" si="50"/>
        <v/>
      </c>
      <c r="AC119" s="26" t="str">
        <f t="shared" si="41"/>
        <v/>
      </c>
      <c r="AD119" s="26" t="str">
        <f t="shared" si="42"/>
        <v/>
      </c>
      <c r="AE119" s="26" t="str">
        <f t="shared" si="51"/>
        <v/>
      </c>
      <c r="AF119" s="26" t="str">
        <f t="shared" si="43"/>
        <v/>
      </c>
      <c r="AG119" s="26" t="str">
        <f>IF(OR(Z119&lt;&gt;TRUE,AB119&lt;&gt;TRUE,,ISBLANK(U119)),"",IF(INDEX(codeperskat,MATCH(P119,libperskat,0))=20,IF(OR(U119&lt;'Nomenklatur komplett'!W$4,U119&gt;'Nomenklatur komplett'!X$4),FALSE,TRUE),""))</f>
        <v/>
      </c>
      <c r="AH119" s="26" t="str">
        <f t="shared" si="44"/>
        <v/>
      </c>
      <c r="AI119" s="26" t="str">
        <f t="shared" si="45"/>
        <v/>
      </c>
      <c r="AJ119" s="26" t="str">
        <f t="shared" si="46"/>
        <v/>
      </c>
      <c r="AK119" s="72" t="str">
        <f t="shared" si="52"/>
        <v/>
      </c>
      <c r="AL119" s="26" t="str">
        <f t="shared" si="53"/>
        <v/>
      </c>
    </row>
    <row r="120" spans="1:38" x14ac:dyDescent="0.2">
      <c r="A120" s="129" t="str">
        <f t="shared" si="27"/>
        <v/>
      </c>
      <c r="B120" s="129" t="str">
        <f t="shared" si="28"/>
        <v/>
      </c>
      <c r="C120" s="78" t="str">
        <f t="shared" si="29"/>
        <v/>
      </c>
      <c r="D120" s="72" t="str">
        <f t="shared" si="30"/>
        <v/>
      </c>
      <c r="E120" s="72" t="str">
        <f t="shared" si="31"/>
        <v/>
      </c>
      <c r="F120" s="79" t="str">
        <f t="shared" si="32"/>
        <v/>
      </c>
      <c r="G120" s="73" t="str">
        <f t="shared" si="33"/>
        <v/>
      </c>
      <c r="H120" s="72" t="str">
        <f t="shared" si="34"/>
        <v/>
      </c>
      <c r="I120" s="72" t="str">
        <f t="shared" si="35"/>
        <v/>
      </c>
      <c r="J120" s="72" t="str">
        <f t="shared" si="47"/>
        <v/>
      </c>
      <c r="K120" s="76" t="str">
        <f t="shared" si="48"/>
        <v/>
      </c>
      <c r="L120" s="134" t="str">
        <f t="shared" si="36"/>
        <v/>
      </c>
      <c r="M120" s="134" t="str">
        <f t="shared" si="37"/>
        <v/>
      </c>
      <c r="N120" s="67"/>
      <c r="O120" s="71"/>
      <c r="P120" s="71"/>
      <c r="Q120" s="71"/>
      <c r="R120" s="71"/>
      <c r="S120" s="148"/>
      <c r="T120" s="71"/>
      <c r="U120" s="71"/>
      <c r="V120" s="71"/>
      <c r="W120" s="71"/>
      <c r="X120" s="77" t="str">
        <f t="shared" si="49"/>
        <v/>
      </c>
      <c r="Y120" s="26" t="str">
        <f t="shared" si="38"/>
        <v/>
      </c>
      <c r="Z120" s="26" t="str">
        <f t="shared" si="39"/>
        <v/>
      </c>
      <c r="AA120" s="77" t="str">
        <f t="shared" si="40"/>
        <v/>
      </c>
      <c r="AB120" s="26" t="str">
        <f t="shared" si="50"/>
        <v/>
      </c>
      <c r="AC120" s="26" t="str">
        <f t="shared" si="41"/>
        <v/>
      </c>
      <c r="AD120" s="26" t="str">
        <f t="shared" si="42"/>
        <v/>
      </c>
      <c r="AE120" s="26" t="str">
        <f t="shared" si="51"/>
        <v/>
      </c>
      <c r="AF120" s="26" t="str">
        <f t="shared" si="43"/>
        <v/>
      </c>
      <c r="AG120" s="26" t="str">
        <f>IF(OR(Z120&lt;&gt;TRUE,AB120&lt;&gt;TRUE,,ISBLANK(U120)),"",IF(INDEX(codeperskat,MATCH(P120,libperskat,0))=20,IF(OR(U120&lt;'Nomenklatur komplett'!W$4,U120&gt;'Nomenklatur komplett'!X$4),FALSE,TRUE),""))</f>
        <v/>
      </c>
      <c r="AH120" s="26" t="str">
        <f t="shared" si="44"/>
        <v/>
      </c>
      <c r="AI120" s="26" t="str">
        <f t="shared" si="45"/>
        <v/>
      </c>
      <c r="AJ120" s="26" t="str">
        <f t="shared" si="46"/>
        <v/>
      </c>
      <c r="AK120" s="72" t="str">
        <f t="shared" si="52"/>
        <v/>
      </c>
      <c r="AL120" s="26" t="str">
        <f t="shared" si="53"/>
        <v/>
      </c>
    </row>
    <row r="121" spans="1:38" x14ac:dyDescent="0.2">
      <c r="A121" s="129" t="str">
        <f t="shared" si="27"/>
        <v/>
      </c>
      <c r="B121" s="129" t="str">
        <f t="shared" si="28"/>
        <v/>
      </c>
      <c r="C121" s="78" t="str">
        <f t="shared" si="29"/>
        <v/>
      </c>
      <c r="D121" s="72" t="str">
        <f t="shared" si="30"/>
        <v/>
      </c>
      <c r="E121" s="72" t="str">
        <f t="shared" si="31"/>
        <v/>
      </c>
      <c r="F121" s="79" t="str">
        <f t="shared" si="32"/>
        <v/>
      </c>
      <c r="G121" s="73" t="str">
        <f t="shared" si="33"/>
        <v/>
      </c>
      <c r="H121" s="72" t="str">
        <f t="shared" si="34"/>
        <v/>
      </c>
      <c r="I121" s="72" t="str">
        <f t="shared" si="35"/>
        <v/>
      </c>
      <c r="J121" s="72" t="str">
        <f t="shared" si="47"/>
        <v/>
      </c>
      <c r="K121" s="76" t="str">
        <f t="shared" si="48"/>
        <v/>
      </c>
      <c r="L121" s="134" t="str">
        <f t="shared" si="36"/>
        <v/>
      </c>
      <c r="M121" s="134" t="str">
        <f t="shared" si="37"/>
        <v/>
      </c>
      <c r="N121" s="67"/>
      <c r="O121" s="71"/>
      <c r="P121" s="71"/>
      <c r="Q121" s="71"/>
      <c r="R121" s="71"/>
      <c r="S121" s="148"/>
      <c r="T121" s="71"/>
      <c r="U121" s="71"/>
      <c r="V121" s="71"/>
      <c r="W121" s="71"/>
      <c r="X121" s="77" t="str">
        <f t="shared" si="49"/>
        <v/>
      </c>
      <c r="Y121" s="26" t="str">
        <f t="shared" si="38"/>
        <v/>
      </c>
      <c r="Z121" s="26" t="str">
        <f t="shared" si="39"/>
        <v/>
      </c>
      <c r="AA121" s="77" t="str">
        <f t="shared" si="40"/>
        <v/>
      </c>
      <c r="AB121" s="26" t="str">
        <f t="shared" si="50"/>
        <v/>
      </c>
      <c r="AC121" s="26" t="str">
        <f t="shared" si="41"/>
        <v/>
      </c>
      <c r="AD121" s="26" t="str">
        <f t="shared" si="42"/>
        <v/>
      </c>
      <c r="AE121" s="26" t="str">
        <f t="shared" si="51"/>
        <v/>
      </c>
      <c r="AF121" s="26" t="str">
        <f t="shared" si="43"/>
        <v/>
      </c>
      <c r="AG121" s="26" t="str">
        <f>IF(OR(Z121&lt;&gt;TRUE,AB121&lt;&gt;TRUE,,ISBLANK(U121)),"",IF(INDEX(codeperskat,MATCH(P121,libperskat,0))=20,IF(OR(U121&lt;'Nomenklatur komplett'!W$4,U121&gt;'Nomenklatur komplett'!X$4),FALSE,TRUE),""))</f>
        <v/>
      </c>
      <c r="AH121" s="26" t="str">
        <f t="shared" si="44"/>
        <v/>
      </c>
      <c r="AI121" s="26" t="str">
        <f t="shared" si="45"/>
        <v/>
      </c>
      <c r="AJ121" s="26" t="str">
        <f t="shared" si="46"/>
        <v/>
      </c>
      <c r="AK121" s="72" t="str">
        <f t="shared" si="52"/>
        <v/>
      </c>
      <c r="AL121" s="26" t="str">
        <f t="shared" si="53"/>
        <v/>
      </c>
    </row>
    <row r="122" spans="1:38" x14ac:dyDescent="0.2">
      <c r="A122" s="129" t="str">
        <f t="shared" si="27"/>
        <v/>
      </c>
      <c r="B122" s="129" t="str">
        <f t="shared" si="28"/>
        <v/>
      </c>
      <c r="C122" s="78" t="str">
        <f t="shared" si="29"/>
        <v/>
      </c>
      <c r="D122" s="72" t="str">
        <f t="shared" si="30"/>
        <v/>
      </c>
      <c r="E122" s="72" t="str">
        <f t="shared" si="31"/>
        <v/>
      </c>
      <c r="F122" s="79" t="str">
        <f t="shared" si="32"/>
        <v/>
      </c>
      <c r="G122" s="73" t="str">
        <f t="shared" si="33"/>
        <v/>
      </c>
      <c r="H122" s="72" t="str">
        <f t="shared" si="34"/>
        <v/>
      </c>
      <c r="I122" s="72" t="str">
        <f t="shared" si="35"/>
        <v/>
      </c>
      <c r="J122" s="72" t="str">
        <f t="shared" si="47"/>
        <v/>
      </c>
      <c r="K122" s="76" t="str">
        <f t="shared" si="48"/>
        <v/>
      </c>
      <c r="L122" s="134" t="str">
        <f t="shared" si="36"/>
        <v/>
      </c>
      <c r="M122" s="134" t="str">
        <f t="shared" si="37"/>
        <v/>
      </c>
      <c r="N122" s="67"/>
      <c r="O122" s="71"/>
      <c r="P122" s="71"/>
      <c r="Q122" s="71"/>
      <c r="R122" s="71"/>
      <c r="S122" s="148"/>
      <c r="T122" s="71"/>
      <c r="U122" s="71"/>
      <c r="V122" s="71"/>
      <c r="W122" s="71"/>
      <c r="X122" s="77" t="str">
        <f t="shared" si="49"/>
        <v/>
      </c>
      <c r="Y122" s="26" t="str">
        <f t="shared" si="38"/>
        <v/>
      </c>
      <c r="Z122" s="26" t="str">
        <f t="shared" si="39"/>
        <v/>
      </c>
      <c r="AA122" s="77" t="str">
        <f t="shared" si="40"/>
        <v/>
      </c>
      <c r="AB122" s="26" t="str">
        <f t="shared" si="50"/>
        <v/>
      </c>
      <c r="AC122" s="26" t="str">
        <f t="shared" si="41"/>
        <v/>
      </c>
      <c r="AD122" s="26" t="str">
        <f t="shared" si="42"/>
        <v/>
      </c>
      <c r="AE122" s="26" t="str">
        <f t="shared" si="51"/>
        <v/>
      </c>
      <c r="AF122" s="26" t="str">
        <f t="shared" si="43"/>
        <v/>
      </c>
      <c r="AG122" s="26" t="str">
        <f>IF(OR(Z122&lt;&gt;TRUE,AB122&lt;&gt;TRUE,,ISBLANK(U122)),"",IF(INDEX(codeperskat,MATCH(P122,libperskat,0))=20,IF(OR(U122&lt;'Nomenklatur komplett'!W$4,U122&gt;'Nomenklatur komplett'!X$4),FALSE,TRUE),""))</f>
        <v/>
      </c>
      <c r="AH122" s="26" t="str">
        <f t="shared" si="44"/>
        <v/>
      </c>
      <c r="AI122" s="26" t="str">
        <f t="shared" si="45"/>
        <v/>
      </c>
      <c r="AJ122" s="26" t="str">
        <f t="shared" si="46"/>
        <v/>
      </c>
      <c r="AK122" s="72" t="str">
        <f t="shared" si="52"/>
        <v/>
      </c>
      <c r="AL122" s="26" t="str">
        <f t="shared" si="53"/>
        <v/>
      </c>
    </row>
    <row r="123" spans="1:38" x14ac:dyDescent="0.2">
      <c r="A123" s="129" t="str">
        <f t="shared" si="27"/>
        <v/>
      </c>
      <c r="B123" s="129" t="str">
        <f t="shared" si="28"/>
        <v/>
      </c>
      <c r="C123" s="78" t="str">
        <f t="shared" si="29"/>
        <v/>
      </c>
      <c r="D123" s="72" t="str">
        <f t="shared" si="30"/>
        <v/>
      </c>
      <c r="E123" s="72" t="str">
        <f t="shared" si="31"/>
        <v/>
      </c>
      <c r="F123" s="79" t="str">
        <f t="shared" si="32"/>
        <v/>
      </c>
      <c r="G123" s="73" t="str">
        <f t="shared" si="33"/>
        <v/>
      </c>
      <c r="H123" s="72" t="str">
        <f t="shared" si="34"/>
        <v/>
      </c>
      <c r="I123" s="72" t="str">
        <f t="shared" si="35"/>
        <v/>
      </c>
      <c r="J123" s="72" t="str">
        <f t="shared" si="47"/>
        <v/>
      </c>
      <c r="K123" s="76" t="str">
        <f t="shared" si="48"/>
        <v/>
      </c>
      <c r="L123" s="134" t="str">
        <f t="shared" si="36"/>
        <v/>
      </c>
      <c r="M123" s="134" t="str">
        <f t="shared" si="37"/>
        <v/>
      </c>
      <c r="N123" s="67"/>
      <c r="O123" s="71"/>
      <c r="P123" s="71"/>
      <c r="Q123" s="71"/>
      <c r="R123" s="71"/>
      <c r="S123" s="148"/>
      <c r="T123" s="71"/>
      <c r="U123" s="71"/>
      <c r="V123" s="71"/>
      <c r="W123" s="71"/>
      <c r="X123" s="77" t="str">
        <f t="shared" si="49"/>
        <v/>
      </c>
      <c r="Y123" s="26" t="str">
        <f t="shared" si="38"/>
        <v/>
      </c>
      <c r="Z123" s="26" t="str">
        <f t="shared" si="39"/>
        <v/>
      </c>
      <c r="AA123" s="77" t="str">
        <f t="shared" si="40"/>
        <v/>
      </c>
      <c r="AB123" s="26" t="str">
        <f t="shared" si="50"/>
        <v/>
      </c>
      <c r="AC123" s="26" t="str">
        <f t="shared" si="41"/>
        <v/>
      </c>
      <c r="AD123" s="26" t="str">
        <f t="shared" si="42"/>
        <v/>
      </c>
      <c r="AE123" s="26" t="str">
        <f t="shared" si="51"/>
        <v/>
      </c>
      <c r="AF123" s="26" t="str">
        <f t="shared" si="43"/>
        <v/>
      </c>
      <c r="AG123" s="26" t="str">
        <f>IF(OR(Z123&lt;&gt;TRUE,AB123&lt;&gt;TRUE,,ISBLANK(U123)),"",IF(INDEX(codeperskat,MATCH(P123,libperskat,0))=20,IF(OR(U123&lt;'Nomenklatur komplett'!W$4,U123&gt;'Nomenklatur komplett'!X$4),FALSE,TRUE),""))</f>
        <v/>
      </c>
      <c r="AH123" s="26" t="str">
        <f t="shared" si="44"/>
        <v/>
      </c>
      <c r="AI123" s="26" t="str">
        <f t="shared" si="45"/>
        <v/>
      </c>
      <c r="AJ123" s="26" t="str">
        <f t="shared" si="46"/>
        <v/>
      </c>
      <c r="AK123" s="72" t="str">
        <f t="shared" si="52"/>
        <v/>
      </c>
      <c r="AL123" s="26" t="str">
        <f t="shared" si="53"/>
        <v/>
      </c>
    </row>
    <row r="124" spans="1:38" x14ac:dyDescent="0.2">
      <c r="A124" s="129" t="str">
        <f t="shared" si="27"/>
        <v/>
      </c>
      <c r="B124" s="129" t="str">
        <f t="shared" si="28"/>
        <v/>
      </c>
      <c r="C124" s="78" t="str">
        <f t="shared" si="29"/>
        <v/>
      </c>
      <c r="D124" s="72" t="str">
        <f t="shared" si="30"/>
        <v/>
      </c>
      <c r="E124" s="72" t="str">
        <f t="shared" si="31"/>
        <v/>
      </c>
      <c r="F124" s="79" t="str">
        <f t="shared" si="32"/>
        <v/>
      </c>
      <c r="G124" s="73" t="str">
        <f t="shared" si="33"/>
        <v/>
      </c>
      <c r="H124" s="72" t="str">
        <f t="shared" si="34"/>
        <v/>
      </c>
      <c r="I124" s="72" t="str">
        <f t="shared" si="35"/>
        <v/>
      </c>
      <c r="J124" s="72" t="str">
        <f t="shared" si="47"/>
        <v/>
      </c>
      <c r="K124" s="76" t="str">
        <f t="shared" si="48"/>
        <v/>
      </c>
      <c r="L124" s="134" t="str">
        <f t="shared" si="36"/>
        <v/>
      </c>
      <c r="M124" s="134" t="str">
        <f t="shared" si="37"/>
        <v/>
      </c>
      <c r="N124" s="67"/>
      <c r="O124" s="71"/>
      <c r="P124" s="71"/>
      <c r="Q124" s="71"/>
      <c r="R124" s="71"/>
      <c r="S124" s="148"/>
      <c r="T124" s="71"/>
      <c r="U124" s="71"/>
      <c r="V124" s="71"/>
      <c r="W124" s="71"/>
      <c r="X124" s="77" t="str">
        <f t="shared" si="49"/>
        <v/>
      </c>
      <c r="Y124" s="26" t="str">
        <f t="shared" si="38"/>
        <v/>
      </c>
      <c r="Z124" s="26" t="str">
        <f t="shared" si="39"/>
        <v/>
      </c>
      <c r="AA124" s="77" t="str">
        <f t="shared" si="40"/>
        <v/>
      </c>
      <c r="AB124" s="26" t="str">
        <f t="shared" si="50"/>
        <v/>
      </c>
      <c r="AC124" s="26" t="str">
        <f t="shared" si="41"/>
        <v/>
      </c>
      <c r="AD124" s="26" t="str">
        <f t="shared" si="42"/>
        <v/>
      </c>
      <c r="AE124" s="26" t="str">
        <f t="shared" si="51"/>
        <v/>
      </c>
      <c r="AF124" s="26" t="str">
        <f t="shared" si="43"/>
        <v/>
      </c>
      <c r="AG124" s="26" t="str">
        <f>IF(OR(Z124&lt;&gt;TRUE,AB124&lt;&gt;TRUE,,ISBLANK(U124)),"",IF(INDEX(codeperskat,MATCH(P124,libperskat,0))=20,IF(OR(U124&lt;'Nomenklatur komplett'!W$4,U124&gt;'Nomenklatur komplett'!X$4),FALSE,TRUE),""))</f>
        <v/>
      </c>
      <c r="AH124" s="26" t="str">
        <f t="shared" si="44"/>
        <v/>
      </c>
      <c r="AI124" s="26" t="str">
        <f t="shared" si="45"/>
        <v/>
      </c>
      <c r="AJ124" s="26" t="str">
        <f t="shared" si="46"/>
        <v/>
      </c>
      <c r="AK124" s="72" t="str">
        <f t="shared" si="52"/>
        <v/>
      </c>
      <c r="AL124" s="26" t="str">
        <f t="shared" si="53"/>
        <v/>
      </c>
    </row>
    <row r="125" spans="1:38" x14ac:dyDescent="0.2">
      <c r="A125" s="129" t="str">
        <f t="shared" si="27"/>
        <v/>
      </c>
      <c r="B125" s="129" t="str">
        <f t="shared" si="28"/>
        <v/>
      </c>
      <c r="C125" s="78" t="str">
        <f t="shared" si="29"/>
        <v/>
      </c>
      <c r="D125" s="72" t="str">
        <f t="shared" si="30"/>
        <v/>
      </c>
      <c r="E125" s="72" t="str">
        <f t="shared" si="31"/>
        <v/>
      </c>
      <c r="F125" s="79" t="str">
        <f t="shared" si="32"/>
        <v/>
      </c>
      <c r="G125" s="73" t="str">
        <f t="shared" si="33"/>
        <v/>
      </c>
      <c r="H125" s="72" t="str">
        <f t="shared" si="34"/>
        <v/>
      </c>
      <c r="I125" s="72" t="str">
        <f t="shared" si="35"/>
        <v/>
      </c>
      <c r="J125" s="72" t="str">
        <f t="shared" si="47"/>
        <v/>
      </c>
      <c r="K125" s="76" t="str">
        <f t="shared" si="48"/>
        <v/>
      </c>
      <c r="L125" s="134" t="str">
        <f t="shared" si="36"/>
        <v/>
      </c>
      <c r="M125" s="134" t="str">
        <f t="shared" si="37"/>
        <v/>
      </c>
      <c r="N125" s="67"/>
      <c r="O125" s="71"/>
      <c r="P125" s="71"/>
      <c r="Q125" s="71"/>
      <c r="R125" s="71"/>
      <c r="S125" s="148"/>
      <c r="T125" s="71"/>
      <c r="U125" s="71"/>
      <c r="V125" s="71"/>
      <c r="W125" s="71"/>
      <c r="X125" s="77" t="str">
        <f t="shared" si="49"/>
        <v/>
      </c>
      <c r="Y125" s="26" t="str">
        <f t="shared" si="38"/>
        <v/>
      </c>
      <c r="Z125" s="26" t="str">
        <f t="shared" si="39"/>
        <v/>
      </c>
      <c r="AA125" s="77" t="str">
        <f t="shared" si="40"/>
        <v/>
      </c>
      <c r="AB125" s="26" t="str">
        <f t="shared" si="50"/>
        <v/>
      </c>
      <c r="AC125" s="26" t="str">
        <f t="shared" si="41"/>
        <v/>
      </c>
      <c r="AD125" s="26" t="str">
        <f t="shared" si="42"/>
        <v/>
      </c>
      <c r="AE125" s="26" t="str">
        <f t="shared" si="51"/>
        <v/>
      </c>
      <c r="AF125" s="26" t="str">
        <f t="shared" si="43"/>
        <v/>
      </c>
      <c r="AG125" s="26" t="str">
        <f>IF(OR(Z125&lt;&gt;TRUE,AB125&lt;&gt;TRUE,,ISBLANK(U125)),"",IF(INDEX(codeperskat,MATCH(P125,libperskat,0))=20,IF(OR(U125&lt;'Nomenklatur komplett'!W$4,U125&gt;'Nomenklatur komplett'!X$4),FALSE,TRUE),""))</f>
        <v/>
      </c>
      <c r="AH125" s="26" t="str">
        <f t="shared" si="44"/>
        <v/>
      </c>
      <c r="AI125" s="26" t="str">
        <f t="shared" si="45"/>
        <v/>
      </c>
      <c r="AJ125" s="26" t="str">
        <f t="shared" si="46"/>
        <v/>
      </c>
      <c r="AK125" s="72" t="str">
        <f t="shared" si="52"/>
        <v/>
      </c>
      <c r="AL125" s="26" t="str">
        <f t="shared" si="53"/>
        <v/>
      </c>
    </row>
    <row r="126" spans="1:38" x14ac:dyDescent="0.2">
      <c r="A126" s="129" t="str">
        <f t="shared" si="27"/>
        <v/>
      </c>
      <c r="B126" s="129" t="str">
        <f t="shared" si="28"/>
        <v/>
      </c>
      <c r="C126" s="78" t="str">
        <f t="shared" si="29"/>
        <v/>
      </c>
      <c r="D126" s="72" t="str">
        <f t="shared" si="30"/>
        <v/>
      </c>
      <c r="E126" s="72" t="str">
        <f t="shared" si="31"/>
        <v/>
      </c>
      <c r="F126" s="79" t="str">
        <f t="shared" si="32"/>
        <v/>
      </c>
      <c r="G126" s="73" t="str">
        <f t="shared" si="33"/>
        <v/>
      </c>
      <c r="H126" s="72" t="str">
        <f t="shared" si="34"/>
        <v/>
      </c>
      <c r="I126" s="72" t="str">
        <f t="shared" si="35"/>
        <v/>
      </c>
      <c r="J126" s="72" t="str">
        <f t="shared" si="47"/>
        <v/>
      </c>
      <c r="K126" s="76" t="str">
        <f t="shared" si="48"/>
        <v/>
      </c>
      <c r="L126" s="134" t="str">
        <f t="shared" si="36"/>
        <v/>
      </c>
      <c r="M126" s="134" t="str">
        <f t="shared" si="37"/>
        <v/>
      </c>
      <c r="N126" s="67"/>
      <c r="O126" s="71"/>
      <c r="P126" s="71"/>
      <c r="Q126" s="71"/>
      <c r="R126" s="71"/>
      <c r="S126" s="148"/>
      <c r="T126" s="71"/>
      <c r="U126" s="71"/>
      <c r="V126" s="71"/>
      <c r="W126" s="71"/>
      <c r="X126" s="77" t="str">
        <f t="shared" si="49"/>
        <v/>
      </c>
      <c r="Y126" s="26" t="str">
        <f t="shared" si="38"/>
        <v/>
      </c>
      <c r="Z126" s="26" t="str">
        <f t="shared" si="39"/>
        <v/>
      </c>
      <c r="AA126" s="77" t="str">
        <f t="shared" si="40"/>
        <v/>
      </c>
      <c r="AB126" s="26" t="str">
        <f t="shared" si="50"/>
        <v/>
      </c>
      <c r="AC126" s="26" t="str">
        <f t="shared" si="41"/>
        <v/>
      </c>
      <c r="AD126" s="26" t="str">
        <f t="shared" si="42"/>
        <v/>
      </c>
      <c r="AE126" s="26" t="str">
        <f t="shared" si="51"/>
        <v/>
      </c>
      <c r="AF126" s="26" t="str">
        <f t="shared" si="43"/>
        <v/>
      </c>
      <c r="AG126" s="26" t="str">
        <f>IF(OR(Z126&lt;&gt;TRUE,AB126&lt;&gt;TRUE,,ISBLANK(U126)),"",IF(INDEX(codeperskat,MATCH(P126,libperskat,0))=20,IF(OR(U126&lt;'Nomenklatur komplett'!W$4,U126&gt;'Nomenklatur komplett'!X$4),FALSE,TRUE),""))</f>
        <v/>
      </c>
      <c r="AH126" s="26" t="str">
        <f t="shared" si="44"/>
        <v/>
      </c>
      <c r="AI126" s="26" t="str">
        <f t="shared" si="45"/>
        <v/>
      </c>
      <c r="AJ126" s="26" t="str">
        <f t="shared" si="46"/>
        <v/>
      </c>
      <c r="AK126" s="72" t="str">
        <f t="shared" si="52"/>
        <v/>
      </c>
      <c r="AL126" s="26" t="str">
        <f t="shared" si="53"/>
        <v/>
      </c>
    </row>
    <row r="127" spans="1:38" x14ac:dyDescent="0.2">
      <c r="A127" s="129" t="str">
        <f t="shared" si="27"/>
        <v/>
      </c>
      <c r="B127" s="129" t="str">
        <f t="shared" si="28"/>
        <v/>
      </c>
      <c r="C127" s="78" t="str">
        <f t="shared" si="29"/>
        <v/>
      </c>
      <c r="D127" s="72" t="str">
        <f t="shared" si="30"/>
        <v/>
      </c>
      <c r="E127" s="72" t="str">
        <f t="shared" si="31"/>
        <v/>
      </c>
      <c r="F127" s="79" t="str">
        <f t="shared" si="32"/>
        <v/>
      </c>
      <c r="G127" s="73" t="str">
        <f t="shared" si="33"/>
        <v/>
      </c>
      <c r="H127" s="72" t="str">
        <f t="shared" si="34"/>
        <v/>
      </c>
      <c r="I127" s="72" t="str">
        <f t="shared" si="35"/>
        <v/>
      </c>
      <c r="J127" s="72" t="str">
        <f t="shared" si="47"/>
        <v/>
      </c>
      <c r="K127" s="76" t="str">
        <f t="shared" si="48"/>
        <v/>
      </c>
      <c r="L127" s="134" t="str">
        <f t="shared" si="36"/>
        <v/>
      </c>
      <c r="M127" s="134" t="str">
        <f t="shared" si="37"/>
        <v/>
      </c>
      <c r="N127" s="67"/>
      <c r="O127" s="71"/>
      <c r="P127" s="71"/>
      <c r="Q127" s="71"/>
      <c r="R127" s="71"/>
      <c r="S127" s="148"/>
      <c r="T127" s="71"/>
      <c r="U127" s="71"/>
      <c r="V127" s="71"/>
      <c r="W127" s="71"/>
      <c r="X127" s="77" t="str">
        <f t="shared" si="49"/>
        <v/>
      </c>
      <c r="Y127" s="26" t="str">
        <f t="shared" si="38"/>
        <v/>
      </c>
      <c r="Z127" s="26" t="str">
        <f t="shared" si="39"/>
        <v/>
      </c>
      <c r="AA127" s="77" t="str">
        <f t="shared" si="40"/>
        <v/>
      </c>
      <c r="AB127" s="26" t="str">
        <f t="shared" si="50"/>
        <v/>
      </c>
      <c r="AC127" s="26" t="str">
        <f t="shared" si="41"/>
        <v/>
      </c>
      <c r="AD127" s="26" t="str">
        <f t="shared" si="42"/>
        <v/>
      </c>
      <c r="AE127" s="26" t="str">
        <f t="shared" si="51"/>
        <v/>
      </c>
      <c r="AF127" s="26" t="str">
        <f t="shared" si="43"/>
        <v/>
      </c>
      <c r="AG127" s="26" t="str">
        <f>IF(OR(Z127&lt;&gt;TRUE,AB127&lt;&gt;TRUE,,ISBLANK(U127)),"",IF(INDEX(codeperskat,MATCH(P127,libperskat,0))=20,IF(OR(U127&lt;'Nomenklatur komplett'!W$4,U127&gt;'Nomenklatur komplett'!X$4),FALSE,TRUE),""))</f>
        <v/>
      </c>
      <c r="AH127" s="26" t="str">
        <f t="shared" si="44"/>
        <v/>
      </c>
      <c r="AI127" s="26" t="str">
        <f t="shared" si="45"/>
        <v/>
      </c>
      <c r="AJ127" s="26" t="str">
        <f t="shared" si="46"/>
        <v/>
      </c>
      <c r="AK127" s="72" t="str">
        <f t="shared" si="52"/>
        <v/>
      </c>
      <c r="AL127" s="26" t="str">
        <f t="shared" si="53"/>
        <v/>
      </c>
    </row>
    <row r="128" spans="1:38" x14ac:dyDescent="0.2">
      <c r="A128" s="129" t="str">
        <f t="shared" si="27"/>
        <v/>
      </c>
      <c r="B128" s="129" t="str">
        <f t="shared" si="28"/>
        <v/>
      </c>
      <c r="C128" s="78" t="str">
        <f t="shared" si="29"/>
        <v/>
      </c>
      <c r="D128" s="72" t="str">
        <f t="shared" si="30"/>
        <v/>
      </c>
      <c r="E128" s="72" t="str">
        <f t="shared" si="31"/>
        <v/>
      </c>
      <c r="F128" s="79" t="str">
        <f t="shared" si="32"/>
        <v/>
      </c>
      <c r="G128" s="73" t="str">
        <f t="shared" si="33"/>
        <v/>
      </c>
      <c r="H128" s="72" t="str">
        <f t="shared" si="34"/>
        <v/>
      </c>
      <c r="I128" s="72" t="str">
        <f t="shared" si="35"/>
        <v/>
      </c>
      <c r="J128" s="72" t="str">
        <f t="shared" si="47"/>
        <v/>
      </c>
      <c r="K128" s="76" t="str">
        <f t="shared" si="48"/>
        <v/>
      </c>
      <c r="L128" s="134" t="str">
        <f t="shared" si="36"/>
        <v/>
      </c>
      <c r="M128" s="134" t="str">
        <f t="shared" si="37"/>
        <v/>
      </c>
      <c r="N128" s="67"/>
      <c r="O128" s="71"/>
      <c r="P128" s="71"/>
      <c r="Q128" s="71"/>
      <c r="R128" s="71"/>
      <c r="S128" s="148"/>
      <c r="T128" s="71"/>
      <c r="U128" s="71"/>
      <c r="V128" s="71"/>
      <c r="W128" s="71"/>
      <c r="X128" s="77" t="str">
        <f t="shared" si="49"/>
        <v/>
      </c>
      <c r="Y128" s="26" t="str">
        <f t="shared" si="38"/>
        <v/>
      </c>
      <c r="Z128" s="26" t="str">
        <f t="shared" si="39"/>
        <v/>
      </c>
      <c r="AA128" s="77" t="str">
        <f t="shared" si="40"/>
        <v/>
      </c>
      <c r="AB128" s="26" t="str">
        <f t="shared" si="50"/>
        <v/>
      </c>
      <c r="AC128" s="26" t="str">
        <f t="shared" si="41"/>
        <v/>
      </c>
      <c r="AD128" s="26" t="str">
        <f t="shared" si="42"/>
        <v/>
      </c>
      <c r="AE128" s="26" t="str">
        <f t="shared" si="51"/>
        <v/>
      </c>
      <c r="AF128" s="26" t="str">
        <f t="shared" si="43"/>
        <v/>
      </c>
      <c r="AG128" s="26" t="str">
        <f>IF(OR(Z128&lt;&gt;TRUE,AB128&lt;&gt;TRUE,,ISBLANK(U128)),"",IF(INDEX(codeperskat,MATCH(P128,libperskat,0))=20,IF(OR(U128&lt;'Nomenklatur komplett'!W$4,U128&gt;'Nomenklatur komplett'!X$4),FALSE,TRUE),""))</f>
        <v/>
      </c>
      <c r="AH128" s="26" t="str">
        <f t="shared" si="44"/>
        <v/>
      </c>
      <c r="AI128" s="26" t="str">
        <f t="shared" si="45"/>
        <v/>
      </c>
      <c r="AJ128" s="26" t="str">
        <f t="shared" si="46"/>
        <v/>
      </c>
      <c r="AK128" s="72" t="str">
        <f t="shared" si="52"/>
        <v/>
      </c>
      <c r="AL128" s="26" t="str">
        <f t="shared" si="53"/>
        <v/>
      </c>
    </row>
    <row r="129" spans="1:38" x14ac:dyDescent="0.2">
      <c r="A129" s="129" t="str">
        <f t="shared" si="27"/>
        <v/>
      </c>
      <c r="B129" s="129" t="str">
        <f t="shared" si="28"/>
        <v/>
      </c>
      <c r="C129" s="78" t="str">
        <f t="shared" si="29"/>
        <v/>
      </c>
      <c r="D129" s="72" t="str">
        <f t="shared" si="30"/>
        <v/>
      </c>
      <c r="E129" s="72" t="str">
        <f t="shared" si="31"/>
        <v/>
      </c>
      <c r="F129" s="79" t="str">
        <f t="shared" si="32"/>
        <v/>
      </c>
      <c r="G129" s="73" t="str">
        <f t="shared" si="33"/>
        <v/>
      </c>
      <c r="H129" s="72" t="str">
        <f t="shared" si="34"/>
        <v/>
      </c>
      <c r="I129" s="72" t="str">
        <f t="shared" si="35"/>
        <v/>
      </c>
      <c r="J129" s="72" t="str">
        <f t="shared" si="47"/>
        <v/>
      </c>
      <c r="K129" s="76" t="str">
        <f t="shared" si="48"/>
        <v/>
      </c>
      <c r="L129" s="134" t="str">
        <f t="shared" si="36"/>
        <v/>
      </c>
      <c r="M129" s="134" t="str">
        <f t="shared" si="37"/>
        <v/>
      </c>
      <c r="N129" s="67"/>
      <c r="O129" s="71"/>
      <c r="P129" s="71"/>
      <c r="Q129" s="71"/>
      <c r="R129" s="71"/>
      <c r="S129" s="148"/>
      <c r="T129" s="71"/>
      <c r="U129" s="71"/>
      <c r="V129" s="71"/>
      <c r="W129" s="71"/>
      <c r="X129" s="77" t="str">
        <f t="shared" si="49"/>
        <v/>
      </c>
      <c r="Y129" s="26" t="str">
        <f t="shared" si="38"/>
        <v/>
      </c>
      <c r="Z129" s="26" t="str">
        <f t="shared" si="39"/>
        <v/>
      </c>
      <c r="AA129" s="77" t="str">
        <f t="shared" si="40"/>
        <v/>
      </c>
      <c r="AB129" s="26" t="str">
        <f t="shared" si="50"/>
        <v/>
      </c>
      <c r="AC129" s="26" t="str">
        <f t="shared" si="41"/>
        <v/>
      </c>
      <c r="AD129" s="26" t="str">
        <f t="shared" si="42"/>
        <v/>
      </c>
      <c r="AE129" s="26" t="str">
        <f t="shared" si="51"/>
        <v/>
      </c>
      <c r="AF129" s="26" t="str">
        <f t="shared" si="43"/>
        <v/>
      </c>
      <c r="AG129" s="26" t="str">
        <f>IF(OR(Z129&lt;&gt;TRUE,AB129&lt;&gt;TRUE,,ISBLANK(U129)),"",IF(INDEX(codeperskat,MATCH(P129,libperskat,0))=20,IF(OR(U129&lt;'Nomenklatur komplett'!W$4,U129&gt;'Nomenklatur komplett'!X$4),FALSE,TRUE),""))</f>
        <v/>
      </c>
      <c r="AH129" s="26" t="str">
        <f t="shared" si="44"/>
        <v/>
      </c>
      <c r="AI129" s="26" t="str">
        <f t="shared" si="45"/>
        <v/>
      </c>
      <c r="AJ129" s="26" t="str">
        <f t="shared" si="46"/>
        <v/>
      </c>
      <c r="AK129" s="72" t="str">
        <f t="shared" si="52"/>
        <v/>
      </c>
      <c r="AL129" s="26" t="str">
        <f t="shared" si="53"/>
        <v/>
      </c>
    </row>
    <row r="130" spans="1:38" x14ac:dyDescent="0.2">
      <c r="A130" s="129" t="str">
        <f t="shared" si="27"/>
        <v/>
      </c>
      <c r="B130" s="129" t="str">
        <f t="shared" si="28"/>
        <v/>
      </c>
      <c r="C130" s="78" t="str">
        <f t="shared" si="29"/>
        <v/>
      </c>
      <c r="D130" s="72" t="str">
        <f t="shared" si="30"/>
        <v/>
      </c>
      <c r="E130" s="72" t="str">
        <f t="shared" si="31"/>
        <v/>
      </c>
      <c r="F130" s="79" t="str">
        <f t="shared" si="32"/>
        <v/>
      </c>
      <c r="G130" s="73" t="str">
        <f t="shared" si="33"/>
        <v/>
      </c>
      <c r="H130" s="72" t="str">
        <f t="shared" si="34"/>
        <v/>
      </c>
      <c r="I130" s="72" t="str">
        <f t="shared" si="35"/>
        <v/>
      </c>
      <c r="J130" s="72" t="str">
        <f t="shared" si="47"/>
        <v/>
      </c>
      <c r="K130" s="76" t="str">
        <f t="shared" si="48"/>
        <v/>
      </c>
      <c r="L130" s="134" t="str">
        <f t="shared" si="36"/>
        <v/>
      </c>
      <c r="M130" s="134" t="str">
        <f t="shared" si="37"/>
        <v/>
      </c>
      <c r="N130" s="67"/>
      <c r="O130" s="71"/>
      <c r="P130" s="71"/>
      <c r="Q130" s="71"/>
      <c r="R130" s="71"/>
      <c r="S130" s="148"/>
      <c r="T130" s="71"/>
      <c r="U130" s="71"/>
      <c r="V130" s="71"/>
      <c r="W130" s="71"/>
      <c r="X130" s="77" t="str">
        <f t="shared" si="49"/>
        <v/>
      </c>
      <c r="Y130" s="26" t="str">
        <f t="shared" si="38"/>
        <v/>
      </c>
      <c r="Z130" s="26" t="str">
        <f t="shared" si="39"/>
        <v/>
      </c>
      <c r="AA130" s="77" t="str">
        <f t="shared" si="40"/>
        <v/>
      </c>
      <c r="AB130" s="26" t="str">
        <f t="shared" si="50"/>
        <v/>
      </c>
      <c r="AC130" s="26" t="str">
        <f t="shared" si="41"/>
        <v/>
      </c>
      <c r="AD130" s="26" t="str">
        <f t="shared" si="42"/>
        <v/>
      </c>
      <c r="AE130" s="26" t="str">
        <f t="shared" si="51"/>
        <v/>
      </c>
      <c r="AF130" s="26" t="str">
        <f t="shared" si="43"/>
        <v/>
      </c>
      <c r="AG130" s="26" t="str">
        <f>IF(OR(Z130&lt;&gt;TRUE,AB130&lt;&gt;TRUE,,ISBLANK(U130)),"",IF(INDEX(codeperskat,MATCH(P130,libperskat,0))=20,IF(OR(U130&lt;'Nomenklatur komplett'!W$4,U130&gt;'Nomenklatur komplett'!X$4),FALSE,TRUE),""))</f>
        <v/>
      </c>
      <c r="AH130" s="26" t="str">
        <f t="shared" si="44"/>
        <v/>
      </c>
      <c r="AI130" s="26" t="str">
        <f t="shared" si="45"/>
        <v/>
      </c>
      <c r="AJ130" s="26" t="str">
        <f t="shared" si="46"/>
        <v/>
      </c>
      <c r="AK130" s="72" t="str">
        <f t="shared" si="52"/>
        <v/>
      </c>
      <c r="AL130" s="26" t="str">
        <f t="shared" si="53"/>
        <v/>
      </c>
    </row>
    <row r="131" spans="1:38" x14ac:dyDescent="0.2">
      <c r="A131" s="129" t="str">
        <f t="shared" si="27"/>
        <v/>
      </c>
      <c r="B131" s="129" t="str">
        <f t="shared" si="28"/>
        <v/>
      </c>
      <c r="C131" s="78" t="str">
        <f t="shared" si="29"/>
        <v/>
      </c>
      <c r="D131" s="72" t="str">
        <f t="shared" si="30"/>
        <v/>
      </c>
      <c r="E131" s="72" t="str">
        <f t="shared" si="31"/>
        <v/>
      </c>
      <c r="F131" s="79" t="str">
        <f t="shared" si="32"/>
        <v/>
      </c>
      <c r="G131" s="73" t="str">
        <f t="shared" si="33"/>
        <v/>
      </c>
      <c r="H131" s="72" t="str">
        <f t="shared" si="34"/>
        <v/>
      </c>
      <c r="I131" s="72" t="str">
        <f t="shared" si="35"/>
        <v/>
      </c>
      <c r="J131" s="72" t="str">
        <f t="shared" si="47"/>
        <v/>
      </c>
      <c r="K131" s="76" t="str">
        <f t="shared" si="48"/>
        <v/>
      </c>
      <c r="L131" s="134" t="str">
        <f t="shared" si="36"/>
        <v/>
      </c>
      <c r="M131" s="134" t="str">
        <f t="shared" si="37"/>
        <v/>
      </c>
      <c r="N131" s="67"/>
      <c r="O131" s="71"/>
      <c r="P131" s="71"/>
      <c r="Q131" s="71"/>
      <c r="R131" s="71"/>
      <c r="S131" s="148"/>
      <c r="T131" s="71"/>
      <c r="U131" s="71"/>
      <c r="V131" s="71"/>
      <c r="W131" s="71"/>
      <c r="X131" s="77" t="str">
        <f t="shared" si="49"/>
        <v/>
      </c>
      <c r="Y131" s="26" t="str">
        <f t="shared" si="38"/>
        <v/>
      </c>
      <c r="Z131" s="26" t="str">
        <f t="shared" si="39"/>
        <v/>
      </c>
      <c r="AA131" s="77" t="str">
        <f t="shared" si="40"/>
        <v/>
      </c>
      <c r="AB131" s="26" t="str">
        <f t="shared" si="50"/>
        <v/>
      </c>
      <c r="AC131" s="26" t="str">
        <f t="shared" si="41"/>
        <v/>
      </c>
      <c r="AD131" s="26" t="str">
        <f t="shared" si="42"/>
        <v/>
      </c>
      <c r="AE131" s="26" t="str">
        <f t="shared" si="51"/>
        <v/>
      </c>
      <c r="AF131" s="26" t="str">
        <f t="shared" si="43"/>
        <v/>
      </c>
      <c r="AG131" s="26" t="str">
        <f>IF(OR(Z131&lt;&gt;TRUE,AB131&lt;&gt;TRUE,,ISBLANK(U131)),"",IF(INDEX(codeperskat,MATCH(P131,libperskat,0))=20,IF(OR(U131&lt;'Nomenklatur komplett'!W$4,U131&gt;'Nomenklatur komplett'!X$4),FALSE,TRUE),""))</f>
        <v/>
      </c>
      <c r="AH131" s="26" t="str">
        <f t="shared" si="44"/>
        <v/>
      </c>
      <c r="AI131" s="26" t="str">
        <f t="shared" si="45"/>
        <v/>
      </c>
      <c r="AJ131" s="26" t="str">
        <f t="shared" si="46"/>
        <v/>
      </c>
      <c r="AK131" s="72" t="str">
        <f t="shared" si="52"/>
        <v/>
      </c>
      <c r="AL131" s="26" t="str">
        <f t="shared" si="53"/>
        <v/>
      </c>
    </row>
    <row r="132" spans="1:38" x14ac:dyDescent="0.2">
      <c r="A132" s="129" t="str">
        <f t="shared" si="27"/>
        <v/>
      </c>
      <c r="B132" s="129" t="str">
        <f t="shared" si="28"/>
        <v/>
      </c>
      <c r="C132" s="78" t="str">
        <f t="shared" si="29"/>
        <v/>
      </c>
      <c r="D132" s="72" t="str">
        <f t="shared" si="30"/>
        <v/>
      </c>
      <c r="E132" s="72" t="str">
        <f t="shared" si="31"/>
        <v/>
      </c>
      <c r="F132" s="79" t="str">
        <f t="shared" si="32"/>
        <v/>
      </c>
      <c r="G132" s="73" t="str">
        <f t="shared" si="33"/>
        <v/>
      </c>
      <c r="H132" s="72" t="str">
        <f t="shared" si="34"/>
        <v/>
      </c>
      <c r="I132" s="72" t="str">
        <f t="shared" si="35"/>
        <v/>
      </c>
      <c r="J132" s="72" t="str">
        <f t="shared" si="47"/>
        <v/>
      </c>
      <c r="K132" s="76" t="str">
        <f t="shared" si="48"/>
        <v/>
      </c>
      <c r="L132" s="134" t="str">
        <f t="shared" si="36"/>
        <v/>
      </c>
      <c r="M132" s="134" t="str">
        <f t="shared" si="37"/>
        <v/>
      </c>
      <c r="N132" s="67"/>
      <c r="O132" s="71"/>
      <c r="P132" s="71"/>
      <c r="Q132" s="71"/>
      <c r="R132" s="71"/>
      <c r="S132" s="148"/>
      <c r="T132" s="71"/>
      <c r="U132" s="71"/>
      <c r="V132" s="71"/>
      <c r="W132" s="71"/>
      <c r="X132" s="77" t="str">
        <f t="shared" si="49"/>
        <v/>
      </c>
      <c r="Y132" s="26" t="str">
        <f t="shared" si="38"/>
        <v/>
      </c>
      <c r="Z132" s="26" t="str">
        <f t="shared" si="39"/>
        <v/>
      </c>
      <c r="AA132" s="77" t="str">
        <f t="shared" si="40"/>
        <v/>
      </c>
      <c r="AB132" s="26" t="str">
        <f t="shared" si="50"/>
        <v/>
      </c>
      <c r="AC132" s="26" t="str">
        <f t="shared" si="41"/>
        <v/>
      </c>
      <c r="AD132" s="26" t="str">
        <f t="shared" si="42"/>
        <v/>
      </c>
      <c r="AE132" s="26" t="str">
        <f t="shared" si="51"/>
        <v/>
      </c>
      <c r="AF132" s="26" t="str">
        <f t="shared" si="43"/>
        <v/>
      </c>
      <c r="AG132" s="26" t="str">
        <f>IF(OR(Z132&lt;&gt;TRUE,AB132&lt;&gt;TRUE,,ISBLANK(U132)),"",IF(INDEX(codeperskat,MATCH(P132,libperskat,0))=20,IF(OR(U132&lt;'Nomenklatur komplett'!W$4,U132&gt;'Nomenklatur komplett'!X$4),FALSE,TRUE),""))</f>
        <v/>
      </c>
      <c r="AH132" s="26" t="str">
        <f t="shared" si="44"/>
        <v/>
      </c>
      <c r="AI132" s="26" t="str">
        <f t="shared" si="45"/>
        <v/>
      </c>
      <c r="AJ132" s="26" t="str">
        <f t="shared" si="46"/>
        <v/>
      </c>
      <c r="AK132" s="72" t="str">
        <f t="shared" si="52"/>
        <v/>
      </c>
      <c r="AL132" s="26" t="str">
        <f t="shared" si="53"/>
        <v/>
      </c>
    </row>
    <row r="133" spans="1:38" x14ac:dyDescent="0.2">
      <c r="A133" s="129" t="str">
        <f t="shared" si="27"/>
        <v/>
      </c>
      <c r="B133" s="129" t="str">
        <f t="shared" si="28"/>
        <v/>
      </c>
      <c r="C133" s="78" t="str">
        <f t="shared" si="29"/>
        <v/>
      </c>
      <c r="D133" s="72" t="str">
        <f t="shared" si="30"/>
        <v/>
      </c>
      <c r="E133" s="72" t="str">
        <f t="shared" si="31"/>
        <v/>
      </c>
      <c r="F133" s="79" t="str">
        <f t="shared" si="32"/>
        <v/>
      </c>
      <c r="G133" s="73" t="str">
        <f t="shared" si="33"/>
        <v/>
      </c>
      <c r="H133" s="72" t="str">
        <f t="shared" si="34"/>
        <v/>
      </c>
      <c r="I133" s="72" t="str">
        <f t="shared" si="35"/>
        <v/>
      </c>
      <c r="J133" s="72" t="str">
        <f t="shared" si="47"/>
        <v/>
      </c>
      <c r="K133" s="76" t="str">
        <f t="shared" si="48"/>
        <v/>
      </c>
      <c r="L133" s="134" t="str">
        <f t="shared" si="36"/>
        <v/>
      </c>
      <c r="M133" s="134" t="str">
        <f t="shared" si="37"/>
        <v/>
      </c>
      <c r="N133" s="67"/>
      <c r="O133" s="71"/>
      <c r="P133" s="71"/>
      <c r="Q133" s="71"/>
      <c r="R133" s="71"/>
      <c r="S133" s="148"/>
      <c r="T133" s="71"/>
      <c r="U133" s="71"/>
      <c r="V133" s="71"/>
      <c r="W133" s="71"/>
      <c r="X133" s="77" t="str">
        <f t="shared" si="49"/>
        <v/>
      </c>
      <c r="Y133" s="26" t="str">
        <f t="shared" si="38"/>
        <v/>
      </c>
      <c r="Z133" s="26" t="str">
        <f t="shared" si="39"/>
        <v/>
      </c>
      <c r="AA133" s="77" t="str">
        <f t="shared" si="40"/>
        <v/>
      </c>
      <c r="AB133" s="26" t="str">
        <f t="shared" si="50"/>
        <v/>
      </c>
      <c r="AC133" s="26" t="str">
        <f t="shared" si="41"/>
        <v/>
      </c>
      <c r="AD133" s="26" t="str">
        <f t="shared" si="42"/>
        <v/>
      </c>
      <c r="AE133" s="26" t="str">
        <f t="shared" si="51"/>
        <v/>
      </c>
      <c r="AF133" s="26" t="str">
        <f t="shared" si="43"/>
        <v/>
      </c>
      <c r="AG133" s="26" t="str">
        <f>IF(OR(Z133&lt;&gt;TRUE,AB133&lt;&gt;TRUE,,ISBLANK(U133)),"",IF(INDEX(codeperskat,MATCH(P133,libperskat,0))=20,IF(OR(U133&lt;'Nomenklatur komplett'!W$4,U133&gt;'Nomenklatur komplett'!X$4),FALSE,TRUE),""))</f>
        <v/>
      </c>
      <c r="AH133" s="26" t="str">
        <f t="shared" si="44"/>
        <v/>
      </c>
      <c r="AI133" s="26" t="str">
        <f t="shared" si="45"/>
        <v/>
      </c>
      <c r="AJ133" s="26" t="str">
        <f t="shared" si="46"/>
        <v/>
      </c>
      <c r="AK133" s="72" t="str">
        <f t="shared" si="52"/>
        <v/>
      </c>
      <c r="AL133" s="26" t="str">
        <f t="shared" si="53"/>
        <v/>
      </c>
    </row>
    <row r="134" spans="1:38" x14ac:dyDescent="0.2">
      <c r="A134" s="129" t="str">
        <f t="shared" si="27"/>
        <v/>
      </c>
      <c r="B134" s="129" t="str">
        <f t="shared" si="28"/>
        <v/>
      </c>
      <c r="C134" s="78" t="str">
        <f t="shared" si="29"/>
        <v/>
      </c>
      <c r="D134" s="72" t="str">
        <f t="shared" si="30"/>
        <v/>
      </c>
      <c r="E134" s="72" t="str">
        <f t="shared" si="31"/>
        <v/>
      </c>
      <c r="F134" s="79" t="str">
        <f t="shared" si="32"/>
        <v/>
      </c>
      <c r="G134" s="73" t="str">
        <f t="shared" si="33"/>
        <v/>
      </c>
      <c r="H134" s="72" t="str">
        <f t="shared" si="34"/>
        <v/>
      </c>
      <c r="I134" s="72" t="str">
        <f t="shared" si="35"/>
        <v/>
      </c>
      <c r="J134" s="72" t="str">
        <f t="shared" si="47"/>
        <v/>
      </c>
      <c r="K134" s="76" t="str">
        <f t="shared" si="48"/>
        <v/>
      </c>
      <c r="L134" s="134" t="str">
        <f t="shared" si="36"/>
        <v/>
      </c>
      <c r="M134" s="134" t="str">
        <f t="shared" si="37"/>
        <v/>
      </c>
      <c r="N134" s="67"/>
      <c r="O134" s="71"/>
      <c r="P134" s="71"/>
      <c r="Q134" s="71"/>
      <c r="R134" s="71"/>
      <c r="S134" s="148"/>
      <c r="T134" s="71"/>
      <c r="U134" s="71"/>
      <c r="V134" s="71"/>
      <c r="W134" s="71"/>
      <c r="X134" s="77" t="str">
        <f t="shared" si="49"/>
        <v/>
      </c>
      <c r="Y134" s="26" t="str">
        <f t="shared" si="38"/>
        <v/>
      </c>
      <c r="Z134" s="26" t="str">
        <f t="shared" si="39"/>
        <v/>
      </c>
      <c r="AA134" s="77" t="str">
        <f t="shared" si="40"/>
        <v/>
      </c>
      <c r="AB134" s="26" t="str">
        <f t="shared" si="50"/>
        <v/>
      </c>
      <c r="AC134" s="26" t="str">
        <f t="shared" si="41"/>
        <v/>
      </c>
      <c r="AD134" s="26" t="str">
        <f t="shared" si="42"/>
        <v/>
      </c>
      <c r="AE134" s="26" t="str">
        <f t="shared" si="51"/>
        <v/>
      </c>
      <c r="AF134" s="26" t="str">
        <f t="shared" si="43"/>
        <v/>
      </c>
      <c r="AG134" s="26" t="str">
        <f>IF(OR(Z134&lt;&gt;TRUE,AB134&lt;&gt;TRUE,,ISBLANK(U134)),"",IF(INDEX(codeperskat,MATCH(P134,libperskat,0))=20,IF(OR(U134&lt;'Nomenklatur komplett'!W$4,U134&gt;'Nomenklatur komplett'!X$4),FALSE,TRUE),""))</f>
        <v/>
      </c>
      <c r="AH134" s="26" t="str">
        <f t="shared" si="44"/>
        <v/>
      </c>
      <c r="AI134" s="26" t="str">
        <f t="shared" si="45"/>
        <v/>
      </c>
      <c r="AJ134" s="26" t="str">
        <f t="shared" si="46"/>
        <v/>
      </c>
      <c r="AK134" s="72" t="str">
        <f t="shared" si="52"/>
        <v/>
      </c>
      <c r="AL134" s="26" t="str">
        <f t="shared" si="53"/>
        <v/>
      </c>
    </row>
    <row r="135" spans="1:38" x14ac:dyDescent="0.2">
      <c r="A135" s="129" t="str">
        <f t="shared" si="27"/>
        <v/>
      </c>
      <c r="B135" s="129" t="str">
        <f t="shared" si="28"/>
        <v/>
      </c>
      <c r="C135" s="78" t="str">
        <f t="shared" si="29"/>
        <v/>
      </c>
      <c r="D135" s="72" t="str">
        <f t="shared" si="30"/>
        <v/>
      </c>
      <c r="E135" s="72" t="str">
        <f t="shared" si="31"/>
        <v/>
      </c>
      <c r="F135" s="79" t="str">
        <f t="shared" si="32"/>
        <v/>
      </c>
      <c r="G135" s="73" t="str">
        <f t="shared" si="33"/>
        <v/>
      </c>
      <c r="H135" s="72" t="str">
        <f t="shared" si="34"/>
        <v/>
      </c>
      <c r="I135" s="72" t="str">
        <f t="shared" si="35"/>
        <v/>
      </c>
      <c r="J135" s="72" t="str">
        <f t="shared" si="47"/>
        <v/>
      </c>
      <c r="K135" s="76" t="str">
        <f t="shared" si="48"/>
        <v/>
      </c>
      <c r="L135" s="134" t="str">
        <f t="shared" si="36"/>
        <v/>
      </c>
      <c r="M135" s="134" t="str">
        <f t="shared" si="37"/>
        <v/>
      </c>
      <c r="N135" s="67"/>
      <c r="O135" s="71"/>
      <c r="P135" s="71"/>
      <c r="Q135" s="71"/>
      <c r="R135" s="71"/>
      <c r="S135" s="148"/>
      <c r="T135" s="71"/>
      <c r="U135" s="71"/>
      <c r="V135" s="71"/>
      <c r="W135" s="71"/>
      <c r="X135" s="77" t="str">
        <f t="shared" si="49"/>
        <v/>
      </c>
      <c r="Y135" s="26" t="str">
        <f t="shared" si="38"/>
        <v/>
      </c>
      <c r="Z135" s="26" t="str">
        <f t="shared" si="39"/>
        <v/>
      </c>
      <c r="AA135" s="77" t="str">
        <f t="shared" si="40"/>
        <v/>
      </c>
      <c r="AB135" s="26" t="str">
        <f t="shared" si="50"/>
        <v/>
      </c>
      <c r="AC135" s="26" t="str">
        <f t="shared" si="41"/>
        <v/>
      </c>
      <c r="AD135" s="26" t="str">
        <f t="shared" si="42"/>
        <v/>
      </c>
      <c r="AE135" s="26" t="str">
        <f t="shared" si="51"/>
        <v/>
      </c>
      <c r="AF135" s="26" t="str">
        <f t="shared" si="43"/>
        <v/>
      </c>
      <c r="AG135" s="26" t="str">
        <f>IF(OR(Z135&lt;&gt;TRUE,AB135&lt;&gt;TRUE,,ISBLANK(U135)),"",IF(INDEX(codeperskat,MATCH(P135,libperskat,0))=20,IF(OR(U135&lt;'Nomenklatur komplett'!W$4,U135&gt;'Nomenklatur komplett'!X$4),FALSE,TRUE),""))</f>
        <v/>
      </c>
      <c r="AH135" s="26" t="str">
        <f t="shared" si="44"/>
        <v/>
      </c>
      <c r="AI135" s="26" t="str">
        <f t="shared" si="45"/>
        <v/>
      </c>
      <c r="AJ135" s="26" t="str">
        <f t="shared" si="46"/>
        <v/>
      </c>
      <c r="AK135" s="72" t="str">
        <f t="shared" si="52"/>
        <v/>
      </c>
      <c r="AL135" s="26" t="str">
        <f t="shared" si="53"/>
        <v/>
      </c>
    </row>
    <row r="136" spans="1:38" x14ac:dyDescent="0.2">
      <c r="A136" s="129" t="str">
        <f t="shared" si="27"/>
        <v/>
      </c>
      <c r="B136" s="129" t="str">
        <f t="shared" si="28"/>
        <v/>
      </c>
      <c r="C136" s="78" t="str">
        <f t="shared" si="29"/>
        <v/>
      </c>
      <c r="D136" s="72" t="str">
        <f t="shared" si="30"/>
        <v/>
      </c>
      <c r="E136" s="72" t="str">
        <f t="shared" si="31"/>
        <v/>
      </c>
      <c r="F136" s="79" t="str">
        <f t="shared" si="32"/>
        <v/>
      </c>
      <c r="G136" s="73" t="str">
        <f t="shared" si="33"/>
        <v/>
      </c>
      <c r="H136" s="72" t="str">
        <f t="shared" si="34"/>
        <v/>
      </c>
      <c r="I136" s="72" t="str">
        <f t="shared" si="35"/>
        <v/>
      </c>
      <c r="J136" s="72" t="str">
        <f t="shared" si="47"/>
        <v/>
      </c>
      <c r="K136" s="76" t="str">
        <f t="shared" si="48"/>
        <v/>
      </c>
      <c r="L136" s="134" t="str">
        <f t="shared" si="36"/>
        <v/>
      </c>
      <c r="M136" s="134" t="str">
        <f t="shared" si="37"/>
        <v/>
      </c>
      <c r="N136" s="67"/>
      <c r="O136" s="71"/>
      <c r="P136" s="71"/>
      <c r="Q136" s="71"/>
      <c r="R136" s="71"/>
      <c r="S136" s="148"/>
      <c r="T136" s="71"/>
      <c r="U136" s="71"/>
      <c r="V136" s="71"/>
      <c r="W136" s="71"/>
      <c r="X136" s="77" t="str">
        <f t="shared" si="49"/>
        <v/>
      </c>
      <c r="Y136" s="26" t="str">
        <f t="shared" si="38"/>
        <v/>
      </c>
      <c r="Z136" s="26" t="str">
        <f t="shared" si="39"/>
        <v/>
      </c>
      <c r="AA136" s="77" t="str">
        <f t="shared" si="40"/>
        <v/>
      </c>
      <c r="AB136" s="26" t="str">
        <f t="shared" si="50"/>
        <v/>
      </c>
      <c r="AC136" s="26" t="str">
        <f t="shared" si="41"/>
        <v/>
      </c>
      <c r="AD136" s="26" t="str">
        <f t="shared" si="42"/>
        <v/>
      </c>
      <c r="AE136" s="26" t="str">
        <f t="shared" si="51"/>
        <v/>
      </c>
      <c r="AF136" s="26" t="str">
        <f t="shared" si="43"/>
        <v/>
      </c>
      <c r="AG136" s="26" t="str">
        <f>IF(OR(Z136&lt;&gt;TRUE,AB136&lt;&gt;TRUE,,ISBLANK(U136)),"",IF(INDEX(codeperskat,MATCH(P136,libperskat,0))=20,IF(OR(U136&lt;'Nomenklatur komplett'!W$4,U136&gt;'Nomenklatur komplett'!X$4),FALSE,TRUE),""))</f>
        <v/>
      </c>
      <c r="AH136" s="26" t="str">
        <f t="shared" si="44"/>
        <v/>
      </c>
      <c r="AI136" s="26" t="str">
        <f t="shared" si="45"/>
        <v/>
      </c>
      <c r="AJ136" s="26" t="str">
        <f t="shared" si="46"/>
        <v/>
      </c>
      <c r="AK136" s="72" t="str">
        <f t="shared" si="52"/>
        <v/>
      </c>
      <c r="AL136" s="26" t="str">
        <f t="shared" si="53"/>
        <v/>
      </c>
    </row>
    <row r="137" spans="1:38" x14ac:dyDescent="0.2">
      <c r="A137" s="129" t="str">
        <f t="shared" si="27"/>
        <v/>
      </c>
      <c r="B137" s="129" t="str">
        <f t="shared" si="28"/>
        <v/>
      </c>
      <c r="C137" s="78" t="str">
        <f t="shared" si="29"/>
        <v/>
      </c>
      <c r="D137" s="72" t="str">
        <f t="shared" si="30"/>
        <v/>
      </c>
      <c r="E137" s="72" t="str">
        <f t="shared" si="31"/>
        <v/>
      </c>
      <c r="F137" s="79" t="str">
        <f t="shared" si="32"/>
        <v/>
      </c>
      <c r="G137" s="73" t="str">
        <f t="shared" si="33"/>
        <v/>
      </c>
      <c r="H137" s="72" t="str">
        <f t="shared" si="34"/>
        <v/>
      </c>
      <c r="I137" s="72" t="str">
        <f t="shared" si="35"/>
        <v/>
      </c>
      <c r="J137" s="72" t="str">
        <f t="shared" si="47"/>
        <v/>
      </c>
      <c r="K137" s="76" t="str">
        <f t="shared" si="48"/>
        <v/>
      </c>
      <c r="L137" s="134" t="str">
        <f t="shared" si="36"/>
        <v/>
      </c>
      <c r="M137" s="134" t="str">
        <f t="shared" si="37"/>
        <v/>
      </c>
      <c r="N137" s="67"/>
      <c r="O137" s="71"/>
      <c r="P137" s="71"/>
      <c r="Q137" s="71"/>
      <c r="R137" s="71"/>
      <c r="S137" s="148"/>
      <c r="T137" s="71"/>
      <c r="U137" s="71"/>
      <c r="V137" s="71"/>
      <c r="W137" s="71"/>
      <c r="X137" s="77" t="str">
        <f t="shared" si="49"/>
        <v/>
      </c>
      <c r="Y137" s="26" t="str">
        <f t="shared" si="38"/>
        <v/>
      </c>
      <c r="Z137" s="26" t="str">
        <f t="shared" si="39"/>
        <v/>
      </c>
      <c r="AA137" s="77" t="str">
        <f t="shared" si="40"/>
        <v/>
      </c>
      <c r="AB137" s="26" t="str">
        <f t="shared" si="50"/>
        <v/>
      </c>
      <c r="AC137" s="26" t="str">
        <f t="shared" si="41"/>
        <v/>
      </c>
      <c r="AD137" s="26" t="str">
        <f t="shared" si="42"/>
        <v/>
      </c>
      <c r="AE137" s="26" t="str">
        <f t="shared" si="51"/>
        <v/>
      </c>
      <c r="AF137" s="26" t="str">
        <f t="shared" si="43"/>
        <v/>
      </c>
      <c r="AG137" s="26" t="str">
        <f>IF(OR(Z137&lt;&gt;TRUE,AB137&lt;&gt;TRUE,,ISBLANK(U137)),"",IF(INDEX(codeperskat,MATCH(P137,libperskat,0))=20,IF(OR(U137&lt;'Nomenklatur komplett'!W$4,U137&gt;'Nomenklatur komplett'!X$4),FALSE,TRUE),""))</f>
        <v/>
      </c>
      <c r="AH137" s="26" t="str">
        <f t="shared" si="44"/>
        <v/>
      </c>
      <c r="AI137" s="26" t="str">
        <f t="shared" si="45"/>
        <v/>
      </c>
      <c r="AJ137" s="26" t="str">
        <f t="shared" si="46"/>
        <v/>
      </c>
      <c r="AK137" s="72" t="str">
        <f t="shared" si="52"/>
        <v/>
      </c>
      <c r="AL137" s="26" t="str">
        <f t="shared" si="53"/>
        <v/>
      </c>
    </row>
    <row r="138" spans="1:38" x14ac:dyDescent="0.2">
      <c r="A138" s="129" t="str">
        <f t="shared" si="27"/>
        <v/>
      </c>
      <c r="B138" s="129" t="str">
        <f t="shared" si="28"/>
        <v/>
      </c>
      <c r="C138" s="78" t="str">
        <f t="shared" si="29"/>
        <v/>
      </c>
      <c r="D138" s="72" t="str">
        <f t="shared" si="30"/>
        <v/>
      </c>
      <c r="E138" s="72" t="str">
        <f t="shared" si="31"/>
        <v/>
      </c>
      <c r="F138" s="79" t="str">
        <f t="shared" si="32"/>
        <v/>
      </c>
      <c r="G138" s="73" t="str">
        <f t="shared" si="33"/>
        <v/>
      </c>
      <c r="H138" s="72" t="str">
        <f t="shared" si="34"/>
        <v/>
      </c>
      <c r="I138" s="72" t="str">
        <f t="shared" si="35"/>
        <v/>
      </c>
      <c r="J138" s="72" t="str">
        <f t="shared" si="47"/>
        <v/>
      </c>
      <c r="K138" s="76" t="str">
        <f t="shared" si="48"/>
        <v/>
      </c>
      <c r="L138" s="134" t="str">
        <f t="shared" si="36"/>
        <v/>
      </c>
      <c r="M138" s="134" t="str">
        <f t="shared" si="37"/>
        <v/>
      </c>
      <c r="N138" s="67"/>
      <c r="O138" s="71"/>
      <c r="P138" s="71"/>
      <c r="Q138" s="71"/>
      <c r="R138" s="71"/>
      <c r="S138" s="148"/>
      <c r="T138" s="71"/>
      <c r="U138" s="71"/>
      <c r="V138" s="71"/>
      <c r="W138" s="71"/>
      <c r="X138" s="77" t="str">
        <f t="shared" si="49"/>
        <v/>
      </c>
      <c r="Y138" s="26" t="str">
        <f t="shared" si="38"/>
        <v/>
      </c>
      <c r="Z138" s="26" t="str">
        <f t="shared" si="39"/>
        <v/>
      </c>
      <c r="AA138" s="77" t="str">
        <f t="shared" si="40"/>
        <v/>
      </c>
      <c r="AB138" s="26" t="str">
        <f t="shared" si="50"/>
        <v/>
      </c>
      <c r="AC138" s="26" t="str">
        <f t="shared" si="41"/>
        <v/>
      </c>
      <c r="AD138" s="26" t="str">
        <f t="shared" si="42"/>
        <v/>
      </c>
      <c r="AE138" s="26" t="str">
        <f t="shared" si="51"/>
        <v/>
      </c>
      <c r="AF138" s="26" t="str">
        <f t="shared" si="43"/>
        <v/>
      </c>
      <c r="AG138" s="26" t="str">
        <f>IF(OR(Z138&lt;&gt;TRUE,AB138&lt;&gt;TRUE,,ISBLANK(U138)),"",IF(INDEX(codeperskat,MATCH(P138,libperskat,0))=20,IF(OR(U138&lt;'Nomenklatur komplett'!W$4,U138&gt;'Nomenklatur komplett'!X$4),FALSE,TRUE),""))</f>
        <v/>
      </c>
      <c r="AH138" s="26" t="str">
        <f t="shared" si="44"/>
        <v/>
      </c>
      <c r="AI138" s="26" t="str">
        <f t="shared" si="45"/>
        <v/>
      </c>
      <c r="AJ138" s="26" t="str">
        <f t="shared" si="46"/>
        <v/>
      </c>
      <c r="AK138" s="72" t="str">
        <f t="shared" si="52"/>
        <v/>
      </c>
      <c r="AL138" s="26" t="str">
        <f t="shared" si="53"/>
        <v/>
      </c>
    </row>
    <row r="139" spans="1:38" x14ac:dyDescent="0.2">
      <c r="A139" s="129" t="str">
        <f t="shared" si="27"/>
        <v/>
      </c>
      <c r="B139" s="129" t="str">
        <f t="shared" si="28"/>
        <v/>
      </c>
      <c r="C139" s="78" t="str">
        <f t="shared" si="29"/>
        <v/>
      </c>
      <c r="D139" s="72" t="str">
        <f t="shared" si="30"/>
        <v/>
      </c>
      <c r="E139" s="72" t="str">
        <f t="shared" si="31"/>
        <v/>
      </c>
      <c r="F139" s="79" t="str">
        <f t="shared" si="32"/>
        <v/>
      </c>
      <c r="G139" s="73" t="str">
        <f t="shared" si="33"/>
        <v/>
      </c>
      <c r="H139" s="72" t="str">
        <f t="shared" si="34"/>
        <v/>
      </c>
      <c r="I139" s="72" t="str">
        <f t="shared" si="35"/>
        <v/>
      </c>
      <c r="J139" s="72" t="str">
        <f t="shared" si="47"/>
        <v/>
      </c>
      <c r="K139" s="76" t="str">
        <f t="shared" si="48"/>
        <v/>
      </c>
      <c r="L139" s="134" t="str">
        <f t="shared" si="36"/>
        <v/>
      </c>
      <c r="M139" s="134" t="str">
        <f t="shared" si="37"/>
        <v/>
      </c>
      <c r="N139" s="67"/>
      <c r="O139" s="71"/>
      <c r="P139" s="71"/>
      <c r="Q139" s="71"/>
      <c r="R139" s="71"/>
      <c r="S139" s="148"/>
      <c r="T139" s="71"/>
      <c r="U139" s="71"/>
      <c r="V139" s="71"/>
      <c r="W139" s="71"/>
      <c r="X139" s="77" t="str">
        <f t="shared" si="49"/>
        <v/>
      </c>
      <c r="Y139" s="26" t="str">
        <f t="shared" si="38"/>
        <v/>
      </c>
      <c r="Z139" s="26" t="str">
        <f t="shared" si="39"/>
        <v/>
      </c>
      <c r="AA139" s="77" t="str">
        <f t="shared" si="40"/>
        <v/>
      </c>
      <c r="AB139" s="26" t="str">
        <f t="shared" si="50"/>
        <v/>
      </c>
      <c r="AC139" s="26" t="str">
        <f t="shared" si="41"/>
        <v/>
      </c>
      <c r="AD139" s="26" t="str">
        <f t="shared" si="42"/>
        <v/>
      </c>
      <c r="AE139" s="26" t="str">
        <f t="shared" si="51"/>
        <v/>
      </c>
      <c r="AF139" s="26" t="str">
        <f t="shared" si="43"/>
        <v/>
      </c>
      <c r="AG139" s="26" t="str">
        <f>IF(OR(Z139&lt;&gt;TRUE,AB139&lt;&gt;TRUE,,ISBLANK(U139)),"",IF(INDEX(codeperskat,MATCH(P139,libperskat,0))=20,IF(OR(U139&lt;'Nomenklatur komplett'!W$4,U139&gt;'Nomenklatur komplett'!X$4),FALSE,TRUE),""))</f>
        <v/>
      </c>
      <c r="AH139" s="26" t="str">
        <f t="shared" si="44"/>
        <v/>
      </c>
      <c r="AI139" s="26" t="str">
        <f t="shared" si="45"/>
        <v/>
      </c>
      <c r="AJ139" s="26" t="str">
        <f t="shared" si="46"/>
        <v/>
      </c>
      <c r="AK139" s="72" t="str">
        <f t="shared" si="52"/>
        <v/>
      </c>
      <c r="AL139" s="26" t="str">
        <f t="shared" si="53"/>
        <v/>
      </c>
    </row>
    <row r="140" spans="1:38" x14ac:dyDescent="0.2">
      <c r="A140" s="129" t="str">
        <f t="shared" ref="A140:A203" si="54">IF(ISBLANK(N140),"",IF(ISNA(MATCH(P140,libperskat,0)),"Unvollständig",IF((COUNTA(N140:V140)+(INDEX(codeperskat,MATCH(P140,libperskat,0))=20)+AND(U140="",AJ140=TRUE))&lt;9,"Unvollständig",IF(OR(COUNTIF(X140:AE140,FALSE)&gt;0,COUNTIF(AH140:AI140,FALSE)&gt;0,COUNTIF(X140:AI140,#N/A)&gt;0),"Fehler",IF(COUNTIF(AF140:AG140,FALSE)&gt;0,"Achtung","OK")))))</f>
        <v/>
      </c>
      <c r="B140" s="129" t="str">
        <f t="shared" ref="B140:B203" si="55">IF(N140&lt;&gt;"",IF(ISNA(MATCH(TRIM(N140),persid,0)),"",IF(MATCH(TRIM(N140),persid,0)=0,"",MATCH(TRIM(N140),persid,0))),"")</f>
        <v/>
      </c>
      <c r="C140" s="78" t="str">
        <f t="shared" ref="C140:C203" si="56">IF(B140&lt;&gt;"",INDEX(pkatid,B140),"")</f>
        <v/>
      </c>
      <c r="D140" s="72" t="str">
        <f t="shared" ref="D140:D203" si="57">IF(B140&lt;&gt;"",IF(INDEX(psex,B140)&lt;&gt;"",INDEX(psex,B140),""),"")</f>
        <v/>
      </c>
      <c r="E140" s="72" t="str">
        <f t="shared" ref="E140:E203" si="58">IF(B140&lt;&gt;"",INDEX(ctrlsex,B140),"")</f>
        <v/>
      </c>
      <c r="F140" s="79" t="str">
        <f t="shared" ref="F140:F203" si="59">IF(B140&lt;&gt;"",IF(INDEX(pgebdat,B140)&lt;&gt;"",INDEX(pgebdat,B140),""),"")</f>
        <v/>
      </c>
      <c r="G140" s="73" t="str">
        <f t="shared" ref="G140:G203" si="60">IF(B140&lt;&gt;"",IF(INDEX(pnat,B140)&gt;0,INDEX(pnat,B140),""),"")</f>
        <v/>
      </c>
      <c r="H140" s="72" t="str">
        <f t="shared" ref="H140:H203" si="61">IF(B140&lt;&gt;"",INDEX(ctrlnat,B140),"")</f>
        <v/>
      </c>
      <c r="I140" s="72" t="str">
        <f t="shared" ref="I140:I203" si="62">IF(B140&lt;&gt;"",IF(INDEX(pjis,B140)&lt;&gt;"",INDEX(pjis,B140),""),"")</f>
        <v/>
      </c>
      <c r="J140" s="72" t="str">
        <f t="shared" si="47"/>
        <v/>
      </c>
      <c r="K140" s="76" t="str">
        <f t="shared" si="48"/>
        <v/>
      </c>
      <c r="L140" s="134" t="str">
        <f t="shared" ref="L140:L203" si="63">IF(B140&lt;&gt;"",IF(INDEX(pname,B140)&gt;0,INDEX(pname,B140),""),"")</f>
        <v/>
      </c>
      <c r="M140" s="134" t="str">
        <f t="shared" ref="M140:M203" si="64">IF(B140&lt;&gt;"",IF(INDEX(psurname,B140)&gt;0,INDEX(psurname,B140),""),"")</f>
        <v/>
      </c>
      <c r="N140" s="67"/>
      <c r="O140" s="71"/>
      <c r="P140" s="71"/>
      <c r="Q140" s="71"/>
      <c r="R140" s="71"/>
      <c r="S140" s="148"/>
      <c r="T140" s="71"/>
      <c r="U140" s="71"/>
      <c r="V140" s="71"/>
      <c r="W140" s="71"/>
      <c r="X140" s="77" t="str">
        <f t="shared" si="49"/>
        <v/>
      </c>
      <c r="Y140" s="26" t="str">
        <f t="shared" ref="Y140:Y203" si="65">IF(ISBLANK(N140),"",IF(OR(ISNA(MATCH(TRIM(N140),persid,0)),N140="-"),FALSE,TRUE))</f>
        <v/>
      </c>
      <c r="Z140" s="26" t="str">
        <f t="shared" ref="Z140:Z203" si="66">IF(ISBLANK(P140),"",IF(OR(ISNA(MATCH(P140,libperskat,0)),P140="-"),FALSE,TRUE))</f>
        <v/>
      </c>
      <c r="AA140" s="77" t="str">
        <f t="shared" ref="AA140:AA203" si="67">IF(ISBLANK(Q140),"",IF(OR(ISNA(MATCH(Q140,libaav,0)),Q140="-"),FALSE,TRUE))</f>
        <v/>
      </c>
      <c r="AB140" s="26" t="str">
        <f t="shared" si="50"/>
        <v/>
      </c>
      <c r="AC140" s="26" t="str">
        <f t="shared" ref="AC140:AC203" si="68">IF(ISBLANK(S140),"",IF(OR(ISNA(MATCH(S140,libinst,0)),S140="-"),FALSE,TRUE))</f>
        <v/>
      </c>
      <c r="AD140" s="26" t="str">
        <f t="shared" ref="AD140:AD203" si="69">IF(ISBLANK(V140),"",IF(OR(ISNA(MATCH(V140,libschartkla,0)),V140="-",INDEX(codeschartkla,MATCH(V140,libschartkla,0))=0),FALSE,TRUE))</f>
        <v/>
      </c>
      <c r="AE140" s="26" t="str">
        <f t="shared" si="51"/>
        <v/>
      </c>
      <c r="AF140" s="26" t="str">
        <f t="shared" ref="AF140:AF203" si="70">IF(OR(AD140&lt;&gt;TRUE,ISBLANK(U140)),"",IF(INDEX(codeperskat,MATCH(P140,libperskat,0))=20,"",IF(OR(INDEX(valbvzmin,MATCH(V140,libschartkla,0))="-",INDEX(valbvzmax,MATCH(V140,libschartkla,0))="-",AND(U140&gt;=INDEX(valbvzmin,MATCH(V140,libschartkla,0)),U140&lt;=INDEX(valbvzmax,MATCH(V140,libschartkla,0)))),TRUE,FALSE)))</f>
        <v/>
      </c>
      <c r="AG140" s="26" t="str">
        <f>IF(OR(Z140&lt;&gt;TRUE,AB140&lt;&gt;TRUE,,ISBLANK(U140)),"",IF(INDEX(codeperskat,MATCH(P140,libperskat,0))=20,IF(OR(U140&lt;'Nomenklatur komplett'!W$4,U140&gt;'Nomenklatur komplett'!X$4),FALSE,TRUE),""))</f>
        <v/>
      </c>
      <c r="AH140" s="26" t="str">
        <f t="shared" ref="AH140:AH203" si="71">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6" t="str">
        <f t="shared" ref="AI140:AI203" si="72">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6" t="str">
        <f t="shared" ref="AJ140:AJ203" si="73">IF(V140&lt;&gt;"",IF(NOT(ISNA(V140)),IF(AND(INDEX(codeschartkla,MATCH(V140,libschartkla,0))&gt;=55000000,INDEX(codeschartkla,MATCH(V140,libschartkla,0))&lt;55100000),TRUE,FALSE),""),"")</f>
        <v/>
      </c>
      <c r="AK140" s="72" t="str">
        <f t="shared" si="52"/>
        <v/>
      </c>
      <c r="AL140" s="26" t="str">
        <f t="shared" si="53"/>
        <v/>
      </c>
    </row>
    <row r="141" spans="1:38" x14ac:dyDescent="0.2">
      <c r="A141" s="129" t="str">
        <f t="shared" si="54"/>
        <v/>
      </c>
      <c r="B141" s="129" t="str">
        <f t="shared" si="55"/>
        <v/>
      </c>
      <c r="C141" s="78" t="str">
        <f t="shared" si="56"/>
        <v/>
      </c>
      <c r="D141" s="72" t="str">
        <f t="shared" si="57"/>
        <v/>
      </c>
      <c r="E141" s="72" t="str">
        <f t="shared" si="58"/>
        <v/>
      </c>
      <c r="F141" s="79" t="str">
        <f t="shared" si="59"/>
        <v/>
      </c>
      <c r="G141" s="73" t="str">
        <f t="shared" si="60"/>
        <v/>
      </c>
      <c r="H141" s="72" t="str">
        <f t="shared" si="61"/>
        <v/>
      </c>
      <c r="I141" s="72" t="str">
        <f t="shared" si="62"/>
        <v/>
      </c>
      <c r="J141" s="72" t="str">
        <f t="shared" ref="J141:J204" si="74">IF(B141&lt;&gt;"",IF(INDEX(pid,B141)&gt;0,INDEX(pid,B141),""),"")</f>
        <v/>
      </c>
      <c r="K141" s="76" t="str">
        <f t="shared" ref="K141:K204" si="75">CONCATENATE(N141,O141)</f>
        <v/>
      </c>
      <c r="L141" s="134" t="str">
        <f t="shared" si="63"/>
        <v/>
      </c>
      <c r="M141" s="134" t="str">
        <f t="shared" si="64"/>
        <v/>
      </c>
      <c r="N141" s="67"/>
      <c r="O141" s="71"/>
      <c r="P141" s="71"/>
      <c r="Q141" s="71"/>
      <c r="R141" s="71"/>
      <c r="S141" s="148"/>
      <c r="T141" s="71"/>
      <c r="U141" s="71"/>
      <c r="V141" s="71"/>
      <c r="W141" s="71"/>
      <c r="X141" s="77" t="str">
        <f t="shared" ref="X141:X204" si="76">IF(K141="","",NOT(COUNTIF($K$12:$K$611,$K141)&gt;1))</f>
        <v/>
      </c>
      <c r="Y141" s="26" t="str">
        <f t="shared" si="65"/>
        <v/>
      </c>
      <c r="Z141" s="26" t="str">
        <f t="shared" si="66"/>
        <v/>
      </c>
      <c r="AA141" s="77" t="str">
        <f t="shared" si="67"/>
        <v/>
      </c>
      <c r="AB141" s="26" t="str">
        <f t="shared" ref="AB141:AB204" si="77">IF(ISBLANK(R141),"",IF(OR(ISNA(MATCH(R141,libdipqual,0)),R141="-"),FALSE,IF(INDEX(codedipqual,MATCH(R141,libdipqual,0))=0,FALSE,TRUE)))</f>
        <v/>
      </c>
      <c r="AC141" s="26" t="str">
        <f t="shared" si="68"/>
        <v/>
      </c>
      <c r="AD141" s="26" t="str">
        <f t="shared" si="69"/>
        <v/>
      </c>
      <c r="AE141" s="26" t="str">
        <f t="shared" ref="AE141:AE204" si="78">IF(OR(ISBLANK(T141),ISBLANK(U141)),"",IF(T141&lt;=U141,TRUE,FALSE))</f>
        <v/>
      </c>
      <c r="AF141" s="26" t="str">
        <f t="shared" si="70"/>
        <v/>
      </c>
      <c r="AG141" s="26" t="str">
        <f>IF(OR(Z141&lt;&gt;TRUE,AB141&lt;&gt;TRUE,,ISBLANK(U141)),"",IF(INDEX(codeperskat,MATCH(P141,libperskat,0))=20,IF(OR(U141&lt;'Nomenklatur komplett'!W$4,U141&gt;'Nomenklatur komplett'!X$4),FALSE,TRUE),""))</f>
        <v/>
      </c>
      <c r="AH141" s="26" t="str">
        <f t="shared" si="71"/>
        <v/>
      </c>
      <c r="AI141" s="26" t="str">
        <f t="shared" si="72"/>
        <v/>
      </c>
      <c r="AJ141" s="26" t="str">
        <f t="shared" si="73"/>
        <v/>
      </c>
      <c r="AK141" s="72" t="str">
        <f t="shared" ref="AK141:AK204" si="79">IF(A141="","",1)</f>
        <v/>
      </c>
      <c r="AL141" s="26" t="str">
        <f t="shared" ref="AL141:AL204" si="80">IF(AE141&lt;&gt;TRUE,"",T141/U141)</f>
        <v/>
      </c>
    </row>
    <row r="142" spans="1:38" x14ac:dyDescent="0.2">
      <c r="A142" s="129" t="str">
        <f t="shared" si="54"/>
        <v/>
      </c>
      <c r="B142" s="129" t="str">
        <f t="shared" si="55"/>
        <v/>
      </c>
      <c r="C142" s="78" t="str">
        <f t="shared" si="56"/>
        <v/>
      </c>
      <c r="D142" s="72" t="str">
        <f t="shared" si="57"/>
        <v/>
      </c>
      <c r="E142" s="72" t="str">
        <f t="shared" si="58"/>
        <v/>
      </c>
      <c r="F142" s="79" t="str">
        <f t="shared" si="59"/>
        <v/>
      </c>
      <c r="G142" s="73" t="str">
        <f t="shared" si="60"/>
        <v/>
      </c>
      <c r="H142" s="72" t="str">
        <f t="shared" si="61"/>
        <v/>
      </c>
      <c r="I142" s="72" t="str">
        <f t="shared" si="62"/>
        <v/>
      </c>
      <c r="J142" s="72" t="str">
        <f t="shared" si="74"/>
        <v/>
      </c>
      <c r="K142" s="76" t="str">
        <f t="shared" si="75"/>
        <v/>
      </c>
      <c r="L142" s="134" t="str">
        <f t="shared" si="63"/>
        <v/>
      </c>
      <c r="M142" s="134" t="str">
        <f t="shared" si="64"/>
        <v/>
      </c>
      <c r="N142" s="67"/>
      <c r="O142" s="71"/>
      <c r="P142" s="71"/>
      <c r="Q142" s="71"/>
      <c r="R142" s="71"/>
      <c r="S142" s="148"/>
      <c r="T142" s="71"/>
      <c r="U142" s="71"/>
      <c r="V142" s="71"/>
      <c r="W142" s="71"/>
      <c r="X142" s="77" t="str">
        <f t="shared" si="76"/>
        <v/>
      </c>
      <c r="Y142" s="26" t="str">
        <f t="shared" si="65"/>
        <v/>
      </c>
      <c r="Z142" s="26" t="str">
        <f t="shared" si="66"/>
        <v/>
      </c>
      <c r="AA142" s="77" t="str">
        <f t="shared" si="67"/>
        <v/>
      </c>
      <c r="AB142" s="26" t="str">
        <f t="shared" si="77"/>
        <v/>
      </c>
      <c r="AC142" s="26" t="str">
        <f t="shared" si="68"/>
        <v/>
      </c>
      <c r="AD142" s="26" t="str">
        <f t="shared" si="69"/>
        <v/>
      </c>
      <c r="AE142" s="26" t="str">
        <f t="shared" si="78"/>
        <v/>
      </c>
      <c r="AF142" s="26" t="str">
        <f t="shared" si="70"/>
        <v/>
      </c>
      <c r="AG142" s="26" t="str">
        <f>IF(OR(Z142&lt;&gt;TRUE,AB142&lt;&gt;TRUE,,ISBLANK(U142)),"",IF(INDEX(codeperskat,MATCH(P142,libperskat,0))=20,IF(OR(U142&lt;'Nomenklatur komplett'!W$4,U142&gt;'Nomenklatur komplett'!X$4),FALSE,TRUE),""))</f>
        <v/>
      </c>
      <c r="AH142" s="26" t="str">
        <f t="shared" si="71"/>
        <v/>
      </c>
      <c r="AI142" s="26" t="str">
        <f t="shared" si="72"/>
        <v/>
      </c>
      <c r="AJ142" s="26" t="str">
        <f t="shared" si="73"/>
        <v/>
      </c>
      <c r="AK142" s="72" t="str">
        <f t="shared" si="79"/>
        <v/>
      </c>
      <c r="AL142" s="26" t="str">
        <f t="shared" si="80"/>
        <v/>
      </c>
    </row>
    <row r="143" spans="1:38" x14ac:dyDescent="0.2">
      <c r="A143" s="129" t="str">
        <f t="shared" si="54"/>
        <v/>
      </c>
      <c r="B143" s="129" t="str">
        <f t="shared" si="55"/>
        <v/>
      </c>
      <c r="C143" s="78" t="str">
        <f t="shared" si="56"/>
        <v/>
      </c>
      <c r="D143" s="72" t="str">
        <f t="shared" si="57"/>
        <v/>
      </c>
      <c r="E143" s="72" t="str">
        <f t="shared" si="58"/>
        <v/>
      </c>
      <c r="F143" s="79" t="str">
        <f t="shared" si="59"/>
        <v/>
      </c>
      <c r="G143" s="73" t="str">
        <f t="shared" si="60"/>
        <v/>
      </c>
      <c r="H143" s="72" t="str">
        <f t="shared" si="61"/>
        <v/>
      </c>
      <c r="I143" s="72" t="str">
        <f t="shared" si="62"/>
        <v/>
      </c>
      <c r="J143" s="72" t="str">
        <f t="shared" si="74"/>
        <v/>
      </c>
      <c r="K143" s="76" t="str">
        <f t="shared" si="75"/>
        <v/>
      </c>
      <c r="L143" s="134" t="str">
        <f t="shared" si="63"/>
        <v/>
      </c>
      <c r="M143" s="134" t="str">
        <f t="shared" si="64"/>
        <v/>
      </c>
      <c r="N143" s="67"/>
      <c r="O143" s="71"/>
      <c r="P143" s="71"/>
      <c r="Q143" s="71"/>
      <c r="R143" s="71"/>
      <c r="S143" s="148"/>
      <c r="T143" s="71"/>
      <c r="U143" s="71"/>
      <c r="V143" s="71"/>
      <c r="W143" s="71"/>
      <c r="X143" s="77" t="str">
        <f t="shared" si="76"/>
        <v/>
      </c>
      <c r="Y143" s="26" t="str">
        <f t="shared" si="65"/>
        <v/>
      </c>
      <c r="Z143" s="26" t="str">
        <f t="shared" si="66"/>
        <v/>
      </c>
      <c r="AA143" s="77" t="str">
        <f t="shared" si="67"/>
        <v/>
      </c>
      <c r="AB143" s="26" t="str">
        <f t="shared" si="77"/>
        <v/>
      </c>
      <c r="AC143" s="26" t="str">
        <f t="shared" si="68"/>
        <v/>
      </c>
      <c r="AD143" s="26" t="str">
        <f t="shared" si="69"/>
        <v/>
      </c>
      <c r="AE143" s="26" t="str">
        <f t="shared" si="78"/>
        <v/>
      </c>
      <c r="AF143" s="26" t="str">
        <f t="shared" si="70"/>
        <v/>
      </c>
      <c r="AG143" s="26" t="str">
        <f>IF(OR(Z143&lt;&gt;TRUE,AB143&lt;&gt;TRUE,,ISBLANK(U143)),"",IF(INDEX(codeperskat,MATCH(P143,libperskat,0))=20,IF(OR(U143&lt;'Nomenklatur komplett'!W$4,U143&gt;'Nomenklatur komplett'!X$4),FALSE,TRUE),""))</f>
        <v/>
      </c>
      <c r="AH143" s="26" t="str">
        <f t="shared" si="71"/>
        <v/>
      </c>
      <c r="AI143" s="26" t="str">
        <f t="shared" si="72"/>
        <v/>
      </c>
      <c r="AJ143" s="26" t="str">
        <f t="shared" si="73"/>
        <v/>
      </c>
      <c r="AK143" s="72" t="str">
        <f t="shared" si="79"/>
        <v/>
      </c>
      <c r="AL143" s="26" t="str">
        <f t="shared" si="80"/>
        <v/>
      </c>
    </row>
    <row r="144" spans="1:38" x14ac:dyDescent="0.2">
      <c r="A144" s="129" t="str">
        <f t="shared" si="54"/>
        <v/>
      </c>
      <c r="B144" s="129" t="str">
        <f t="shared" si="55"/>
        <v/>
      </c>
      <c r="C144" s="78" t="str">
        <f t="shared" si="56"/>
        <v/>
      </c>
      <c r="D144" s="72" t="str">
        <f t="shared" si="57"/>
        <v/>
      </c>
      <c r="E144" s="72" t="str">
        <f t="shared" si="58"/>
        <v/>
      </c>
      <c r="F144" s="79" t="str">
        <f t="shared" si="59"/>
        <v/>
      </c>
      <c r="G144" s="73" t="str">
        <f t="shared" si="60"/>
        <v/>
      </c>
      <c r="H144" s="72" t="str">
        <f t="shared" si="61"/>
        <v/>
      </c>
      <c r="I144" s="72" t="str">
        <f t="shared" si="62"/>
        <v/>
      </c>
      <c r="J144" s="72" t="str">
        <f t="shared" si="74"/>
        <v/>
      </c>
      <c r="K144" s="76" t="str">
        <f t="shared" si="75"/>
        <v/>
      </c>
      <c r="L144" s="134" t="str">
        <f t="shared" si="63"/>
        <v/>
      </c>
      <c r="M144" s="134" t="str">
        <f t="shared" si="64"/>
        <v/>
      </c>
      <c r="N144" s="67"/>
      <c r="O144" s="71"/>
      <c r="P144" s="71"/>
      <c r="Q144" s="71"/>
      <c r="R144" s="71"/>
      <c r="S144" s="148"/>
      <c r="T144" s="71"/>
      <c r="U144" s="71"/>
      <c r="V144" s="71"/>
      <c r="W144" s="71"/>
      <c r="X144" s="77" t="str">
        <f t="shared" si="76"/>
        <v/>
      </c>
      <c r="Y144" s="26" t="str">
        <f t="shared" si="65"/>
        <v/>
      </c>
      <c r="Z144" s="26" t="str">
        <f t="shared" si="66"/>
        <v/>
      </c>
      <c r="AA144" s="77" t="str">
        <f t="shared" si="67"/>
        <v/>
      </c>
      <c r="AB144" s="26" t="str">
        <f t="shared" si="77"/>
        <v/>
      </c>
      <c r="AC144" s="26" t="str">
        <f t="shared" si="68"/>
        <v/>
      </c>
      <c r="AD144" s="26" t="str">
        <f t="shared" si="69"/>
        <v/>
      </c>
      <c r="AE144" s="26" t="str">
        <f t="shared" si="78"/>
        <v/>
      </c>
      <c r="AF144" s="26" t="str">
        <f t="shared" si="70"/>
        <v/>
      </c>
      <c r="AG144" s="26" t="str">
        <f>IF(OR(Z144&lt;&gt;TRUE,AB144&lt;&gt;TRUE,,ISBLANK(U144)),"",IF(INDEX(codeperskat,MATCH(P144,libperskat,0))=20,IF(OR(U144&lt;'Nomenklatur komplett'!W$4,U144&gt;'Nomenklatur komplett'!X$4),FALSE,TRUE),""))</f>
        <v/>
      </c>
      <c r="AH144" s="26" t="str">
        <f t="shared" si="71"/>
        <v/>
      </c>
      <c r="AI144" s="26" t="str">
        <f t="shared" si="72"/>
        <v/>
      </c>
      <c r="AJ144" s="26" t="str">
        <f t="shared" si="73"/>
        <v/>
      </c>
      <c r="AK144" s="72" t="str">
        <f t="shared" si="79"/>
        <v/>
      </c>
      <c r="AL144" s="26" t="str">
        <f t="shared" si="80"/>
        <v/>
      </c>
    </row>
    <row r="145" spans="1:38" x14ac:dyDescent="0.2">
      <c r="A145" s="129" t="str">
        <f t="shared" si="54"/>
        <v/>
      </c>
      <c r="B145" s="129" t="str">
        <f t="shared" si="55"/>
        <v/>
      </c>
      <c r="C145" s="78" t="str">
        <f t="shared" si="56"/>
        <v/>
      </c>
      <c r="D145" s="72" t="str">
        <f t="shared" si="57"/>
        <v/>
      </c>
      <c r="E145" s="72" t="str">
        <f t="shared" si="58"/>
        <v/>
      </c>
      <c r="F145" s="79" t="str">
        <f t="shared" si="59"/>
        <v/>
      </c>
      <c r="G145" s="73" t="str">
        <f t="shared" si="60"/>
        <v/>
      </c>
      <c r="H145" s="72" t="str">
        <f t="shared" si="61"/>
        <v/>
      </c>
      <c r="I145" s="72" t="str">
        <f t="shared" si="62"/>
        <v/>
      </c>
      <c r="J145" s="72" t="str">
        <f t="shared" si="74"/>
        <v/>
      </c>
      <c r="K145" s="76" t="str">
        <f t="shared" si="75"/>
        <v/>
      </c>
      <c r="L145" s="134" t="str">
        <f t="shared" si="63"/>
        <v/>
      </c>
      <c r="M145" s="134" t="str">
        <f t="shared" si="64"/>
        <v/>
      </c>
      <c r="N145" s="67"/>
      <c r="O145" s="71"/>
      <c r="P145" s="71"/>
      <c r="Q145" s="71"/>
      <c r="R145" s="71"/>
      <c r="S145" s="148"/>
      <c r="T145" s="71"/>
      <c r="U145" s="71"/>
      <c r="V145" s="71"/>
      <c r="W145" s="71"/>
      <c r="X145" s="77" t="str">
        <f t="shared" si="76"/>
        <v/>
      </c>
      <c r="Y145" s="26" t="str">
        <f t="shared" si="65"/>
        <v/>
      </c>
      <c r="Z145" s="26" t="str">
        <f t="shared" si="66"/>
        <v/>
      </c>
      <c r="AA145" s="77" t="str">
        <f t="shared" si="67"/>
        <v/>
      </c>
      <c r="AB145" s="26" t="str">
        <f t="shared" si="77"/>
        <v/>
      </c>
      <c r="AC145" s="26" t="str">
        <f t="shared" si="68"/>
        <v/>
      </c>
      <c r="AD145" s="26" t="str">
        <f t="shared" si="69"/>
        <v/>
      </c>
      <c r="AE145" s="26" t="str">
        <f t="shared" si="78"/>
        <v/>
      </c>
      <c r="AF145" s="26" t="str">
        <f t="shared" si="70"/>
        <v/>
      </c>
      <c r="AG145" s="26" t="str">
        <f>IF(OR(Z145&lt;&gt;TRUE,AB145&lt;&gt;TRUE,,ISBLANK(U145)),"",IF(INDEX(codeperskat,MATCH(P145,libperskat,0))=20,IF(OR(U145&lt;'Nomenklatur komplett'!W$4,U145&gt;'Nomenklatur komplett'!X$4),FALSE,TRUE),""))</f>
        <v/>
      </c>
      <c r="AH145" s="26" t="str">
        <f t="shared" si="71"/>
        <v/>
      </c>
      <c r="AI145" s="26" t="str">
        <f t="shared" si="72"/>
        <v/>
      </c>
      <c r="AJ145" s="26" t="str">
        <f t="shared" si="73"/>
        <v/>
      </c>
      <c r="AK145" s="72" t="str">
        <f t="shared" si="79"/>
        <v/>
      </c>
      <c r="AL145" s="26" t="str">
        <f t="shared" si="80"/>
        <v/>
      </c>
    </row>
    <row r="146" spans="1:38" x14ac:dyDescent="0.2">
      <c r="A146" s="129" t="str">
        <f t="shared" si="54"/>
        <v/>
      </c>
      <c r="B146" s="129" t="str">
        <f t="shared" si="55"/>
        <v/>
      </c>
      <c r="C146" s="78" t="str">
        <f t="shared" si="56"/>
        <v/>
      </c>
      <c r="D146" s="72" t="str">
        <f t="shared" si="57"/>
        <v/>
      </c>
      <c r="E146" s="72" t="str">
        <f t="shared" si="58"/>
        <v/>
      </c>
      <c r="F146" s="79" t="str">
        <f t="shared" si="59"/>
        <v/>
      </c>
      <c r="G146" s="73" t="str">
        <f t="shared" si="60"/>
        <v/>
      </c>
      <c r="H146" s="72" t="str">
        <f t="shared" si="61"/>
        <v/>
      </c>
      <c r="I146" s="72" t="str">
        <f t="shared" si="62"/>
        <v/>
      </c>
      <c r="J146" s="72" t="str">
        <f t="shared" si="74"/>
        <v/>
      </c>
      <c r="K146" s="76" t="str">
        <f t="shared" si="75"/>
        <v/>
      </c>
      <c r="L146" s="134" t="str">
        <f t="shared" si="63"/>
        <v/>
      </c>
      <c r="M146" s="134" t="str">
        <f t="shared" si="64"/>
        <v/>
      </c>
      <c r="N146" s="67"/>
      <c r="O146" s="71"/>
      <c r="P146" s="71"/>
      <c r="Q146" s="71"/>
      <c r="R146" s="71"/>
      <c r="S146" s="148"/>
      <c r="T146" s="71"/>
      <c r="U146" s="71"/>
      <c r="V146" s="71"/>
      <c r="W146" s="71"/>
      <c r="X146" s="77" t="str">
        <f t="shared" si="76"/>
        <v/>
      </c>
      <c r="Y146" s="26" t="str">
        <f t="shared" si="65"/>
        <v/>
      </c>
      <c r="Z146" s="26" t="str">
        <f t="shared" si="66"/>
        <v/>
      </c>
      <c r="AA146" s="77" t="str">
        <f t="shared" si="67"/>
        <v/>
      </c>
      <c r="AB146" s="26" t="str">
        <f t="shared" si="77"/>
        <v/>
      </c>
      <c r="AC146" s="26" t="str">
        <f t="shared" si="68"/>
        <v/>
      </c>
      <c r="AD146" s="26" t="str">
        <f t="shared" si="69"/>
        <v/>
      </c>
      <c r="AE146" s="26" t="str">
        <f t="shared" si="78"/>
        <v/>
      </c>
      <c r="AF146" s="26" t="str">
        <f t="shared" si="70"/>
        <v/>
      </c>
      <c r="AG146" s="26" t="str">
        <f>IF(OR(Z146&lt;&gt;TRUE,AB146&lt;&gt;TRUE,,ISBLANK(U146)),"",IF(INDEX(codeperskat,MATCH(P146,libperskat,0))=20,IF(OR(U146&lt;'Nomenklatur komplett'!W$4,U146&gt;'Nomenklatur komplett'!X$4),FALSE,TRUE),""))</f>
        <v/>
      </c>
      <c r="AH146" s="26" t="str">
        <f t="shared" si="71"/>
        <v/>
      </c>
      <c r="AI146" s="26" t="str">
        <f t="shared" si="72"/>
        <v/>
      </c>
      <c r="AJ146" s="26" t="str">
        <f t="shared" si="73"/>
        <v/>
      </c>
      <c r="AK146" s="72" t="str">
        <f t="shared" si="79"/>
        <v/>
      </c>
      <c r="AL146" s="26" t="str">
        <f t="shared" si="80"/>
        <v/>
      </c>
    </row>
    <row r="147" spans="1:38" x14ac:dyDescent="0.2">
      <c r="A147" s="129" t="str">
        <f t="shared" si="54"/>
        <v/>
      </c>
      <c r="B147" s="129" t="str">
        <f t="shared" si="55"/>
        <v/>
      </c>
      <c r="C147" s="78" t="str">
        <f t="shared" si="56"/>
        <v/>
      </c>
      <c r="D147" s="72" t="str">
        <f t="shared" si="57"/>
        <v/>
      </c>
      <c r="E147" s="72" t="str">
        <f t="shared" si="58"/>
        <v/>
      </c>
      <c r="F147" s="79" t="str">
        <f t="shared" si="59"/>
        <v/>
      </c>
      <c r="G147" s="73" t="str">
        <f t="shared" si="60"/>
        <v/>
      </c>
      <c r="H147" s="72" t="str">
        <f t="shared" si="61"/>
        <v/>
      </c>
      <c r="I147" s="72" t="str">
        <f t="shared" si="62"/>
        <v/>
      </c>
      <c r="J147" s="72" t="str">
        <f t="shared" si="74"/>
        <v/>
      </c>
      <c r="K147" s="76" t="str">
        <f t="shared" si="75"/>
        <v/>
      </c>
      <c r="L147" s="134" t="str">
        <f t="shared" si="63"/>
        <v/>
      </c>
      <c r="M147" s="134" t="str">
        <f t="shared" si="64"/>
        <v/>
      </c>
      <c r="N147" s="67"/>
      <c r="O147" s="71"/>
      <c r="P147" s="71"/>
      <c r="Q147" s="71"/>
      <c r="R147" s="71"/>
      <c r="S147" s="148"/>
      <c r="T147" s="71"/>
      <c r="U147" s="71"/>
      <c r="V147" s="71"/>
      <c r="W147" s="71"/>
      <c r="X147" s="77" t="str">
        <f t="shared" si="76"/>
        <v/>
      </c>
      <c r="Y147" s="26" t="str">
        <f t="shared" si="65"/>
        <v/>
      </c>
      <c r="Z147" s="26" t="str">
        <f t="shared" si="66"/>
        <v/>
      </c>
      <c r="AA147" s="77" t="str">
        <f t="shared" si="67"/>
        <v/>
      </c>
      <c r="AB147" s="26" t="str">
        <f t="shared" si="77"/>
        <v/>
      </c>
      <c r="AC147" s="26" t="str">
        <f t="shared" si="68"/>
        <v/>
      </c>
      <c r="AD147" s="26" t="str">
        <f t="shared" si="69"/>
        <v/>
      </c>
      <c r="AE147" s="26" t="str">
        <f t="shared" si="78"/>
        <v/>
      </c>
      <c r="AF147" s="26" t="str">
        <f t="shared" si="70"/>
        <v/>
      </c>
      <c r="AG147" s="26" t="str">
        <f>IF(OR(Z147&lt;&gt;TRUE,AB147&lt;&gt;TRUE,,ISBLANK(U147)),"",IF(INDEX(codeperskat,MATCH(P147,libperskat,0))=20,IF(OR(U147&lt;'Nomenklatur komplett'!W$4,U147&gt;'Nomenklatur komplett'!X$4),FALSE,TRUE),""))</f>
        <v/>
      </c>
      <c r="AH147" s="26" t="str">
        <f t="shared" si="71"/>
        <v/>
      </c>
      <c r="AI147" s="26" t="str">
        <f t="shared" si="72"/>
        <v/>
      </c>
      <c r="AJ147" s="26" t="str">
        <f t="shared" si="73"/>
        <v/>
      </c>
      <c r="AK147" s="72" t="str">
        <f t="shared" si="79"/>
        <v/>
      </c>
      <c r="AL147" s="26" t="str">
        <f t="shared" si="80"/>
        <v/>
      </c>
    </row>
    <row r="148" spans="1:38" x14ac:dyDescent="0.2">
      <c r="A148" s="129" t="str">
        <f t="shared" si="54"/>
        <v/>
      </c>
      <c r="B148" s="129" t="str">
        <f t="shared" si="55"/>
        <v/>
      </c>
      <c r="C148" s="78" t="str">
        <f t="shared" si="56"/>
        <v/>
      </c>
      <c r="D148" s="72" t="str">
        <f t="shared" si="57"/>
        <v/>
      </c>
      <c r="E148" s="72" t="str">
        <f t="shared" si="58"/>
        <v/>
      </c>
      <c r="F148" s="79" t="str">
        <f t="shared" si="59"/>
        <v/>
      </c>
      <c r="G148" s="73" t="str">
        <f t="shared" si="60"/>
        <v/>
      </c>
      <c r="H148" s="72" t="str">
        <f t="shared" si="61"/>
        <v/>
      </c>
      <c r="I148" s="72" t="str">
        <f t="shared" si="62"/>
        <v/>
      </c>
      <c r="J148" s="72" t="str">
        <f t="shared" si="74"/>
        <v/>
      </c>
      <c r="K148" s="76" t="str">
        <f t="shared" si="75"/>
        <v/>
      </c>
      <c r="L148" s="134" t="str">
        <f t="shared" si="63"/>
        <v/>
      </c>
      <c r="M148" s="134" t="str">
        <f t="shared" si="64"/>
        <v/>
      </c>
      <c r="N148" s="67"/>
      <c r="O148" s="71"/>
      <c r="P148" s="71"/>
      <c r="Q148" s="71"/>
      <c r="R148" s="71"/>
      <c r="S148" s="148"/>
      <c r="T148" s="71"/>
      <c r="U148" s="71"/>
      <c r="V148" s="71"/>
      <c r="W148" s="71"/>
      <c r="X148" s="77" t="str">
        <f t="shared" si="76"/>
        <v/>
      </c>
      <c r="Y148" s="26" t="str">
        <f t="shared" si="65"/>
        <v/>
      </c>
      <c r="Z148" s="26" t="str">
        <f t="shared" si="66"/>
        <v/>
      </c>
      <c r="AA148" s="77" t="str">
        <f t="shared" si="67"/>
        <v/>
      </c>
      <c r="AB148" s="26" t="str">
        <f t="shared" si="77"/>
        <v/>
      </c>
      <c r="AC148" s="26" t="str">
        <f t="shared" si="68"/>
        <v/>
      </c>
      <c r="AD148" s="26" t="str">
        <f t="shared" si="69"/>
        <v/>
      </c>
      <c r="AE148" s="26" t="str">
        <f t="shared" si="78"/>
        <v/>
      </c>
      <c r="AF148" s="26" t="str">
        <f t="shared" si="70"/>
        <v/>
      </c>
      <c r="AG148" s="26" t="str">
        <f>IF(OR(Z148&lt;&gt;TRUE,AB148&lt;&gt;TRUE,,ISBLANK(U148)),"",IF(INDEX(codeperskat,MATCH(P148,libperskat,0))=20,IF(OR(U148&lt;'Nomenklatur komplett'!W$4,U148&gt;'Nomenklatur komplett'!X$4),FALSE,TRUE),""))</f>
        <v/>
      </c>
      <c r="AH148" s="26" t="str">
        <f t="shared" si="71"/>
        <v/>
      </c>
      <c r="AI148" s="26" t="str">
        <f t="shared" si="72"/>
        <v/>
      </c>
      <c r="AJ148" s="26" t="str">
        <f t="shared" si="73"/>
        <v/>
      </c>
      <c r="AK148" s="72" t="str">
        <f t="shared" si="79"/>
        <v/>
      </c>
      <c r="AL148" s="26" t="str">
        <f t="shared" si="80"/>
        <v/>
      </c>
    </row>
    <row r="149" spans="1:38" x14ac:dyDescent="0.2">
      <c r="A149" s="129" t="str">
        <f t="shared" si="54"/>
        <v/>
      </c>
      <c r="B149" s="129" t="str">
        <f t="shared" si="55"/>
        <v/>
      </c>
      <c r="C149" s="78" t="str">
        <f t="shared" si="56"/>
        <v/>
      </c>
      <c r="D149" s="72" t="str">
        <f t="shared" si="57"/>
        <v/>
      </c>
      <c r="E149" s="72" t="str">
        <f t="shared" si="58"/>
        <v/>
      </c>
      <c r="F149" s="79" t="str">
        <f t="shared" si="59"/>
        <v/>
      </c>
      <c r="G149" s="73" t="str">
        <f t="shared" si="60"/>
        <v/>
      </c>
      <c r="H149" s="72" t="str">
        <f t="shared" si="61"/>
        <v/>
      </c>
      <c r="I149" s="72" t="str">
        <f t="shared" si="62"/>
        <v/>
      </c>
      <c r="J149" s="72" t="str">
        <f t="shared" si="74"/>
        <v/>
      </c>
      <c r="K149" s="76" t="str">
        <f t="shared" si="75"/>
        <v/>
      </c>
      <c r="L149" s="134" t="str">
        <f t="shared" si="63"/>
        <v/>
      </c>
      <c r="M149" s="134" t="str">
        <f t="shared" si="64"/>
        <v/>
      </c>
      <c r="N149" s="67"/>
      <c r="O149" s="71"/>
      <c r="P149" s="71"/>
      <c r="Q149" s="71"/>
      <c r="R149" s="71"/>
      <c r="S149" s="148"/>
      <c r="T149" s="71"/>
      <c r="U149" s="71"/>
      <c r="V149" s="71"/>
      <c r="W149" s="71"/>
      <c r="X149" s="77" t="str">
        <f t="shared" si="76"/>
        <v/>
      </c>
      <c r="Y149" s="26" t="str">
        <f t="shared" si="65"/>
        <v/>
      </c>
      <c r="Z149" s="26" t="str">
        <f t="shared" si="66"/>
        <v/>
      </c>
      <c r="AA149" s="77" t="str">
        <f t="shared" si="67"/>
        <v/>
      </c>
      <c r="AB149" s="26" t="str">
        <f t="shared" si="77"/>
        <v/>
      </c>
      <c r="AC149" s="26" t="str">
        <f t="shared" si="68"/>
        <v/>
      </c>
      <c r="AD149" s="26" t="str">
        <f t="shared" si="69"/>
        <v/>
      </c>
      <c r="AE149" s="26" t="str">
        <f t="shared" si="78"/>
        <v/>
      </c>
      <c r="AF149" s="26" t="str">
        <f t="shared" si="70"/>
        <v/>
      </c>
      <c r="AG149" s="26" t="str">
        <f>IF(OR(Z149&lt;&gt;TRUE,AB149&lt;&gt;TRUE,,ISBLANK(U149)),"",IF(INDEX(codeperskat,MATCH(P149,libperskat,0))=20,IF(OR(U149&lt;'Nomenklatur komplett'!W$4,U149&gt;'Nomenklatur komplett'!X$4),FALSE,TRUE),""))</f>
        <v/>
      </c>
      <c r="AH149" s="26" t="str">
        <f t="shared" si="71"/>
        <v/>
      </c>
      <c r="AI149" s="26" t="str">
        <f t="shared" si="72"/>
        <v/>
      </c>
      <c r="AJ149" s="26" t="str">
        <f t="shared" si="73"/>
        <v/>
      </c>
      <c r="AK149" s="72" t="str">
        <f t="shared" si="79"/>
        <v/>
      </c>
      <c r="AL149" s="26" t="str">
        <f t="shared" si="80"/>
        <v/>
      </c>
    </row>
    <row r="150" spans="1:38" x14ac:dyDescent="0.2">
      <c r="A150" s="129" t="str">
        <f t="shared" si="54"/>
        <v/>
      </c>
      <c r="B150" s="129" t="str">
        <f t="shared" si="55"/>
        <v/>
      </c>
      <c r="C150" s="78" t="str">
        <f t="shared" si="56"/>
        <v/>
      </c>
      <c r="D150" s="72" t="str">
        <f t="shared" si="57"/>
        <v/>
      </c>
      <c r="E150" s="72" t="str">
        <f t="shared" si="58"/>
        <v/>
      </c>
      <c r="F150" s="79" t="str">
        <f t="shared" si="59"/>
        <v/>
      </c>
      <c r="G150" s="73" t="str">
        <f t="shared" si="60"/>
        <v/>
      </c>
      <c r="H150" s="72" t="str">
        <f t="shared" si="61"/>
        <v/>
      </c>
      <c r="I150" s="72" t="str">
        <f t="shared" si="62"/>
        <v/>
      </c>
      <c r="J150" s="72" t="str">
        <f t="shared" si="74"/>
        <v/>
      </c>
      <c r="K150" s="76" t="str">
        <f t="shared" si="75"/>
        <v/>
      </c>
      <c r="L150" s="134" t="str">
        <f t="shared" si="63"/>
        <v/>
      </c>
      <c r="M150" s="134" t="str">
        <f t="shared" si="64"/>
        <v/>
      </c>
      <c r="N150" s="67"/>
      <c r="O150" s="71"/>
      <c r="P150" s="71"/>
      <c r="Q150" s="71"/>
      <c r="R150" s="71"/>
      <c r="S150" s="148"/>
      <c r="T150" s="71"/>
      <c r="U150" s="71"/>
      <c r="V150" s="71"/>
      <c r="W150" s="71"/>
      <c r="X150" s="77" t="str">
        <f t="shared" si="76"/>
        <v/>
      </c>
      <c r="Y150" s="26" t="str">
        <f t="shared" si="65"/>
        <v/>
      </c>
      <c r="Z150" s="26" t="str">
        <f t="shared" si="66"/>
        <v/>
      </c>
      <c r="AA150" s="77" t="str">
        <f t="shared" si="67"/>
        <v/>
      </c>
      <c r="AB150" s="26" t="str">
        <f t="shared" si="77"/>
        <v/>
      </c>
      <c r="AC150" s="26" t="str">
        <f t="shared" si="68"/>
        <v/>
      </c>
      <c r="AD150" s="26" t="str">
        <f t="shared" si="69"/>
        <v/>
      </c>
      <c r="AE150" s="26" t="str">
        <f t="shared" si="78"/>
        <v/>
      </c>
      <c r="AF150" s="26" t="str">
        <f t="shared" si="70"/>
        <v/>
      </c>
      <c r="AG150" s="26" t="str">
        <f>IF(OR(Z150&lt;&gt;TRUE,AB150&lt;&gt;TRUE,,ISBLANK(U150)),"",IF(INDEX(codeperskat,MATCH(P150,libperskat,0))=20,IF(OR(U150&lt;'Nomenklatur komplett'!W$4,U150&gt;'Nomenklatur komplett'!X$4),FALSE,TRUE),""))</f>
        <v/>
      </c>
      <c r="AH150" s="26" t="str">
        <f t="shared" si="71"/>
        <v/>
      </c>
      <c r="AI150" s="26" t="str">
        <f t="shared" si="72"/>
        <v/>
      </c>
      <c r="AJ150" s="26" t="str">
        <f t="shared" si="73"/>
        <v/>
      </c>
      <c r="AK150" s="72" t="str">
        <f t="shared" si="79"/>
        <v/>
      </c>
      <c r="AL150" s="26" t="str">
        <f t="shared" si="80"/>
        <v/>
      </c>
    </row>
    <row r="151" spans="1:38" x14ac:dyDescent="0.2">
      <c r="A151" s="129" t="str">
        <f t="shared" si="54"/>
        <v/>
      </c>
      <c r="B151" s="129" t="str">
        <f t="shared" si="55"/>
        <v/>
      </c>
      <c r="C151" s="78" t="str">
        <f t="shared" si="56"/>
        <v/>
      </c>
      <c r="D151" s="72" t="str">
        <f t="shared" si="57"/>
        <v/>
      </c>
      <c r="E151" s="72" t="str">
        <f t="shared" si="58"/>
        <v/>
      </c>
      <c r="F151" s="79" t="str">
        <f t="shared" si="59"/>
        <v/>
      </c>
      <c r="G151" s="73" t="str">
        <f t="shared" si="60"/>
        <v/>
      </c>
      <c r="H151" s="72" t="str">
        <f t="shared" si="61"/>
        <v/>
      </c>
      <c r="I151" s="72" t="str">
        <f t="shared" si="62"/>
        <v/>
      </c>
      <c r="J151" s="72" t="str">
        <f t="shared" si="74"/>
        <v/>
      </c>
      <c r="K151" s="76" t="str">
        <f t="shared" si="75"/>
        <v/>
      </c>
      <c r="L151" s="134" t="str">
        <f t="shared" si="63"/>
        <v/>
      </c>
      <c r="M151" s="134" t="str">
        <f t="shared" si="64"/>
        <v/>
      </c>
      <c r="N151" s="67"/>
      <c r="O151" s="71"/>
      <c r="P151" s="71"/>
      <c r="Q151" s="71"/>
      <c r="R151" s="71"/>
      <c r="S151" s="148"/>
      <c r="T151" s="71"/>
      <c r="U151" s="71"/>
      <c r="V151" s="71"/>
      <c r="W151" s="71"/>
      <c r="X151" s="77" t="str">
        <f t="shared" si="76"/>
        <v/>
      </c>
      <c r="Y151" s="26" t="str">
        <f t="shared" si="65"/>
        <v/>
      </c>
      <c r="Z151" s="26" t="str">
        <f t="shared" si="66"/>
        <v/>
      </c>
      <c r="AA151" s="77" t="str">
        <f t="shared" si="67"/>
        <v/>
      </c>
      <c r="AB151" s="26" t="str">
        <f t="shared" si="77"/>
        <v/>
      </c>
      <c r="AC151" s="26" t="str">
        <f t="shared" si="68"/>
        <v/>
      </c>
      <c r="AD151" s="26" t="str">
        <f t="shared" si="69"/>
        <v/>
      </c>
      <c r="AE151" s="26" t="str">
        <f t="shared" si="78"/>
        <v/>
      </c>
      <c r="AF151" s="26" t="str">
        <f t="shared" si="70"/>
        <v/>
      </c>
      <c r="AG151" s="26" t="str">
        <f>IF(OR(Z151&lt;&gt;TRUE,AB151&lt;&gt;TRUE,,ISBLANK(U151)),"",IF(INDEX(codeperskat,MATCH(P151,libperskat,0))=20,IF(OR(U151&lt;'Nomenklatur komplett'!W$4,U151&gt;'Nomenklatur komplett'!X$4),FALSE,TRUE),""))</f>
        <v/>
      </c>
      <c r="AH151" s="26" t="str">
        <f t="shared" si="71"/>
        <v/>
      </c>
      <c r="AI151" s="26" t="str">
        <f t="shared" si="72"/>
        <v/>
      </c>
      <c r="AJ151" s="26" t="str">
        <f t="shared" si="73"/>
        <v/>
      </c>
      <c r="AK151" s="72" t="str">
        <f t="shared" si="79"/>
        <v/>
      </c>
      <c r="AL151" s="26" t="str">
        <f t="shared" si="80"/>
        <v/>
      </c>
    </row>
    <row r="152" spans="1:38" x14ac:dyDescent="0.2">
      <c r="A152" s="129" t="str">
        <f t="shared" si="54"/>
        <v/>
      </c>
      <c r="B152" s="129" t="str">
        <f t="shared" si="55"/>
        <v/>
      </c>
      <c r="C152" s="78" t="str">
        <f t="shared" si="56"/>
        <v/>
      </c>
      <c r="D152" s="72" t="str">
        <f t="shared" si="57"/>
        <v/>
      </c>
      <c r="E152" s="72" t="str">
        <f t="shared" si="58"/>
        <v/>
      </c>
      <c r="F152" s="79" t="str">
        <f t="shared" si="59"/>
        <v/>
      </c>
      <c r="G152" s="73" t="str">
        <f t="shared" si="60"/>
        <v/>
      </c>
      <c r="H152" s="72" t="str">
        <f t="shared" si="61"/>
        <v/>
      </c>
      <c r="I152" s="72" t="str">
        <f t="shared" si="62"/>
        <v/>
      </c>
      <c r="J152" s="72" t="str">
        <f t="shared" si="74"/>
        <v/>
      </c>
      <c r="K152" s="76" t="str">
        <f t="shared" si="75"/>
        <v/>
      </c>
      <c r="L152" s="134" t="str">
        <f t="shared" si="63"/>
        <v/>
      </c>
      <c r="M152" s="134" t="str">
        <f t="shared" si="64"/>
        <v/>
      </c>
      <c r="N152" s="67"/>
      <c r="O152" s="71"/>
      <c r="P152" s="71"/>
      <c r="Q152" s="71"/>
      <c r="R152" s="71"/>
      <c r="S152" s="148"/>
      <c r="T152" s="71"/>
      <c r="U152" s="71"/>
      <c r="V152" s="71"/>
      <c r="W152" s="71"/>
      <c r="X152" s="77" t="str">
        <f t="shared" si="76"/>
        <v/>
      </c>
      <c r="Y152" s="26" t="str">
        <f t="shared" si="65"/>
        <v/>
      </c>
      <c r="Z152" s="26" t="str">
        <f t="shared" si="66"/>
        <v/>
      </c>
      <c r="AA152" s="77" t="str">
        <f t="shared" si="67"/>
        <v/>
      </c>
      <c r="AB152" s="26" t="str">
        <f t="shared" si="77"/>
        <v/>
      </c>
      <c r="AC152" s="26" t="str">
        <f t="shared" si="68"/>
        <v/>
      </c>
      <c r="AD152" s="26" t="str">
        <f t="shared" si="69"/>
        <v/>
      </c>
      <c r="AE152" s="26" t="str">
        <f t="shared" si="78"/>
        <v/>
      </c>
      <c r="AF152" s="26" t="str">
        <f t="shared" si="70"/>
        <v/>
      </c>
      <c r="AG152" s="26" t="str">
        <f>IF(OR(Z152&lt;&gt;TRUE,AB152&lt;&gt;TRUE,,ISBLANK(U152)),"",IF(INDEX(codeperskat,MATCH(P152,libperskat,0))=20,IF(OR(U152&lt;'Nomenklatur komplett'!W$4,U152&gt;'Nomenklatur komplett'!X$4),FALSE,TRUE),""))</f>
        <v/>
      </c>
      <c r="AH152" s="26" t="str">
        <f t="shared" si="71"/>
        <v/>
      </c>
      <c r="AI152" s="26" t="str">
        <f t="shared" si="72"/>
        <v/>
      </c>
      <c r="AJ152" s="26" t="str">
        <f t="shared" si="73"/>
        <v/>
      </c>
      <c r="AK152" s="72" t="str">
        <f t="shared" si="79"/>
        <v/>
      </c>
      <c r="AL152" s="26" t="str">
        <f t="shared" si="80"/>
        <v/>
      </c>
    </row>
    <row r="153" spans="1:38" x14ac:dyDescent="0.2">
      <c r="A153" s="129" t="str">
        <f t="shared" si="54"/>
        <v/>
      </c>
      <c r="B153" s="129" t="str">
        <f t="shared" si="55"/>
        <v/>
      </c>
      <c r="C153" s="78" t="str">
        <f t="shared" si="56"/>
        <v/>
      </c>
      <c r="D153" s="72" t="str">
        <f t="shared" si="57"/>
        <v/>
      </c>
      <c r="E153" s="72" t="str">
        <f t="shared" si="58"/>
        <v/>
      </c>
      <c r="F153" s="79" t="str">
        <f t="shared" si="59"/>
        <v/>
      </c>
      <c r="G153" s="73" t="str">
        <f t="shared" si="60"/>
        <v/>
      </c>
      <c r="H153" s="72" t="str">
        <f t="shared" si="61"/>
        <v/>
      </c>
      <c r="I153" s="72" t="str">
        <f t="shared" si="62"/>
        <v/>
      </c>
      <c r="J153" s="72" t="str">
        <f t="shared" si="74"/>
        <v/>
      </c>
      <c r="K153" s="76" t="str">
        <f t="shared" si="75"/>
        <v/>
      </c>
      <c r="L153" s="134" t="str">
        <f t="shared" si="63"/>
        <v/>
      </c>
      <c r="M153" s="134" t="str">
        <f t="shared" si="64"/>
        <v/>
      </c>
      <c r="N153" s="67"/>
      <c r="O153" s="71"/>
      <c r="P153" s="71"/>
      <c r="Q153" s="71"/>
      <c r="R153" s="71"/>
      <c r="S153" s="148"/>
      <c r="T153" s="71"/>
      <c r="U153" s="71"/>
      <c r="V153" s="71"/>
      <c r="W153" s="71"/>
      <c r="X153" s="77" t="str">
        <f t="shared" si="76"/>
        <v/>
      </c>
      <c r="Y153" s="26" t="str">
        <f t="shared" si="65"/>
        <v/>
      </c>
      <c r="Z153" s="26" t="str">
        <f t="shared" si="66"/>
        <v/>
      </c>
      <c r="AA153" s="77" t="str">
        <f t="shared" si="67"/>
        <v/>
      </c>
      <c r="AB153" s="26" t="str">
        <f t="shared" si="77"/>
        <v/>
      </c>
      <c r="AC153" s="26" t="str">
        <f t="shared" si="68"/>
        <v/>
      </c>
      <c r="AD153" s="26" t="str">
        <f t="shared" si="69"/>
        <v/>
      </c>
      <c r="AE153" s="26" t="str">
        <f t="shared" si="78"/>
        <v/>
      </c>
      <c r="AF153" s="26" t="str">
        <f t="shared" si="70"/>
        <v/>
      </c>
      <c r="AG153" s="26" t="str">
        <f>IF(OR(Z153&lt;&gt;TRUE,AB153&lt;&gt;TRUE,,ISBLANK(U153)),"",IF(INDEX(codeperskat,MATCH(P153,libperskat,0))=20,IF(OR(U153&lt;'Nomenklatur komplett'!W$4,U153&gt;'Nomenklatur komplett'!X$4),FALSE,TRUE),""))</f>
        <v/>
      </c>
      <c r="AH153" s="26" t="str">
        <f t="shared" si="71"/>
        <v/>
      </c>
      <c r="AI153" s="26" t="str">
        <f t="shared" si="72"/>
        <v/>
      </c>
      <c r="AJ153" s="26" t="str">
        <f t="shared" si="73"/>
        <v/>
      </c>
      <c r="AK153" s="72" t="str">
        <f t="shared" si="79"/>
        <v/>
      </c>
      <c r="AL153" s="26" t="str">
        <f t="shared" si="80"/>
        <v/>
      </c>
    </row>
    <row r="154" spans="1:38" x14ac:dyDescent="0.2">
      <c r="A154" s="129" t="str">
        <f t="shared" si="54"/>
        <v/>
      </c>
      <c r="B154" s="129" t="str">
        <f t="shared" si="55"/>
        <v/>
      </c>
      <c r="C154" s="78" t="str">
        <f t="shared" si="56"/>
        <v/>
      </c>
      <c r="D154" s="72" t="str">
        <f t="shared" si="57"/>
        <v/>
      </c>
      <c r="E154" s="72" t="str">
        <f t="shared" si="58"/>
        <v/>
      </c>
      <c r="F154" s="79" t="str">
        <f t="shared" si="59"/>
        <v/>
      </c>
      <c r="G154" s="73" t="str">
        <f t="shared" si="60"/>
        <v/>
      </c>
      <c r="H154" s="72" t="str">
        <f t="shared" si="61"/>
        <v/>
      </c>
      <c r="I154" s="72" t="str">
        <f t="shared" si="62"/>
        <v/>
      </c>
      <c r="J154" s="72" t="str">
        <f t="shared" si="74"/>
        <v/>
      </c>
      <c r="K154" s="76" t="str">
        <f t="shared" si="75"/>
        <v/>
      </c>
      <c r="L154" s="134" t="str">
        <f t="shared" si="63"/>
        <v/>
      </c>
      <c r="M154" s="134" t="str">
        <f t="shared" si="64"/>
        <v/>
      </c>
      <c r="N154" s="67"/>
      <c r="O154" s="71"/>
      <c r="P154" s="71"/>
      <c r="Q154" s="71"/>
      <c r="R154" s="71"/>
      <c r="S154" s="148"/>
      <c r="T154" s="71"/>
      <c r="U154" s="71"/>
      <c r="V154" s="71"/>
      <c r="W154" s="71"/>
      <c r="X154" s="77" t="str">
        <f t="shared" si="76"/>
        <v/>
      </c>
      <c r="Y154" s="26" t="str">
        <f t="shared" si="65"/>
        <v/>
      </c>
      <c r="Z154" s="26" t="str">
        <f t="shared" si="66"/>
        <v/>
      </c>
      <c r="AA154" s="77" t="str">
        <f t="shared" si="67"/>
        <v/>
      </c>
      <c r="AB154" s="26" t="str">
        <f t="shared" si="77"/>
        <v/>
      </c>
      <c r="AC154" s="26" t="str">
        <f t="shared" si="68"/>
        <v/>
      </c>
      <c r="AD154" s="26" t="str">
        <f t="shared" si="69"/>
        <v/>
      </c>
      <c r="AE154" s="26" t="str">
        <f t="shared" si="78"/>
        <v/>
      </c>
      <c r="AF154" s="26" t="str">
        <f t="shared" si="70"/>
        <v/>
      </c>
      <c r="AG154" s="26" t="str">
        <f>IF(OR(Z154&lt;&gt;TRUE,AB154&lt;&gt;TRUE,,ISBLANK(U154)),"",IF(INDEX(codeperskat,MATCH(P154,libperskat,0))=20,IF(OR(U154&lt;'Nomenklatur komplett'!W$4,U154&gt;'Nomenklatur komplett'!X$4),FALSE,TRUE),""))</f>
        <v/>
      </c>
      <c r="AH154" s="26" t="str">
        <f t="shared" si="71"/>
        <v/>
      </c>
      <c r="AI154" s="26" t="str">
        <f t="shared" si="72"/>
        <v/>
      </c>
      <c r="AJ154" s="26" t="str">
        <f t="shared" si="73"/>
        <v/>
      </c>
      <c r="AK154" s="72" t="str">
        <f t="shared" si="79"/>
        <v/>
      </c>
      <c r="AL154" s="26" t="str">
        <f t="shared" si="80"/>
        <v/>
      </c>
    </row>
    <row r="155" spans="1:38" x14ac:dyDescent="0.2">
      <c r="A155" s="129" t="str">
        <f t="shared" si="54"/>
        <v/>
      </c>
      <c r="B155" s="129" t="str">
        <f t="shared" si="55"/>
        <v/>
      </c>
      <c r="C155" s="78" t="str">
        <f t="shared" si="56"/>
        <v/>
      </c>
      <c r="D155" s="72" t="str">
        <f t="shared" si="57"/>
        <v/>
      </c>
      <c r="E155" s="72" t="str">
        <f t="shared" si="58"/>
        <v/>
      </c>
      <c r="F155" s="79" t="str">
        <f t="shared" si="59"/>
        <v/>
      </c>
      <c r="G155" s="73" t="str">
        <f t="shared" si="60"/>
        <v/>
      </c>
      <c r="H155" s="72" t="str">
        <f t="shared" si="61"/>
        <v/>
      </c>
      <c r="I155" s="72" t="str">
        <f t="shared" si="62"/>
        <v/>
      </c>
      <c r="J155" s="72" t="str">
        <f t="shared" si="74"/>
        <v/>
      </c>
      <c r="K155" s="76" t="str">
        <f t="shared" si="75"/>
        <v/>
      </c>
      <c r="L155" s="134" t="str">
        <f t="shared" si="63"/>
        <v/>
      </c>
      <c r="M155" s="134" t="str">
        <f t="shared" si="64"/>
        <v/>
      </c>
      <c r="N155" s="67"/>
      <c r="O155" s="71"/>
      <c r="P155" s="71"/>
      <c r="Q155" s="71"/>
      <c r="R155" s="71"/>
      <c r="S155" s="148"/>
      <c r="T155" s="71"/>
      <c r="U155" s="71"/>
      <c r="V155" s="71"/>
      <c r="W155" s="71"/>
      <c r="X155" s="77" t="str">
        <f t="shared" si="76"/>
        <v/>
      </c>
      <c r="Y155" s="26" t="str">
        <f t="shared" si="65"/>
        <v/>
      </c>
      <c r="Z155" s="26" t="str">
        <f t="shared" si="66"/>
        <v/>
      </c>
      <c r="AA155" s="77" t="str">
        <f t="shared" si="67"/>
        <v/>
      </c>
      <c r="AB155" s="26" t="str">
        <f t="shared" si="77"/>
        <v/>
      </c>
      <c r="AC155" s="26" t="str">
        <f t="shared" si="68"/>
        <v/>
      </c>
      <c r="AD155" s="26" t="str">
        <f t="shared" si="69"/>
        <v/>
      </c>
      <c r="AE155" s="26" t="str">
        <f t="shared" si="78"/>
        <v/>
      </c>
      <c r="AF155" s="26" t="str">
        <f t="shared" si="70"/>
        <v/>
      </c>
      <c r="AG155" s="26" t="str">
        <f>IF(OR(Z155&lt;&gt;TRUE,AB155&lt;&gt;TRUE,,ISBLANK(U155)),"",IF(INDEX(codeperskat,MATCH(P155,libperskat,0))=20,IF(OR(U155&lt;'Nomenklatur komplett'!W$4,U155&gt;'Nomenklatur komplett'!X$4),FALSE,TRUE),""))</f>
        <v/>
      </c>
      <c r="AH155" s="26" t="str">
        <f t="shared" si="71"/>
        <v/>
      </c>
      <c r="AI155" s="26" t="str">
        <f t="shared" si="72"/>
        <v/>
      </c>
      <c r="AJ155" s="26" t="str">
        <f t="shared" si="73"/>
        <v/>
      </c>
      <c r="AK155" s="72" t="str">
        <f t="shared" si="79"/>
        <v/>
      </c>
      <c r="AL155" s="26" t="str">
        <f t="shared" si="80"/>
        <v/>
      </c>
    </row>
    <row r="156" spans="1:38" x14ac:dyDescent="0.2">
      <c r="A156" s="129" t="str">
        <f t="shared" si="54"/>
        <v/>
      </c>
      <c r="B156" s="129" t="str">
        <f t="shared" si="55"/>
        <v/>
      </c>
      <c r="C156" s="78" t="str">
        <f t="shared" si="56"/>
        <v/>
      </c>
      <c r="D156" s="72" t="str">
        <f t="shared" si="57"/>
        <v/>
      </c>
      <c r="E156" s="72" t="str">
        <f t="shared" si="58"/>
        <v/>
      </c>
      <c r="F156" s="79" t="str">
        <f t="shared" si="59"/>
        <v/>
      </c>
      <c r="G156" s="73" t="str">
        <f t="shared" si="60"/>
        <v/>
      </c>
      <c r="H156" s="72" t="str">
        <f t="shared" si="61"/>
        <v/>
      </c>
      <c r="I156" s="72" t="str">
        <f t="shared" si="62"/>
        <v/>
      </c>
      <c r="J156" s="72" t="str">
        <f t="shared" si="74"/>
        <v/>
      </c>
      <c r="K156" s="76" t="str">
        <f t="shared" si="75"/>
        <v/>
      </c>
      <c r="L156" s="134" t="str">
        <f t="shared" si="63"/>
        <v/>
      </c>
      <c r="M156" s="134" t="str">
        <f t="shared" si="64"/>
        <v/>
      </c>
      <c r="N156" s="67"/>
      <c r="O156" s="71"/>
      <c r="P156" s="71"/>
      <c r="Q156" s="71"/>
      <c r="R156" s="71"/>
      <c r="S156" s="148"/>
      <c r="T156" s="71"/>
      <c r="U156" s="71"/>
      <c r="V156" s="71"/>
      <c r="W156" s="71"/>
      <c r="X156" s="77" t="str">
        <f t="shared" si="76"/>
        <v/>
      </c>
      <c r="Y156" s="26" t="str">
        <f t="shared" si="65"/>
        <v/>
      </c>
      <c r="Z156" s="26" t="str">
        <f t="shared" si="66"/>
        <v/>
      </c>
      <c r="AA156" s="77" t="str">
        <f t="shared" si="67"/>
        <v/>
      </c>
      <c r="AB156" s="26" t="str">
        <f t="shared" si="77"/>
        <v/>
      </c>
      <c r="AC156" s="26" t="str">
        <f t="shared" si="68"/>
        <v/>
      </c>
      <c r="AD156" s="26" t="str">
        <f t="shared" si="69"/>
        <v/>
      </c>
      <c r="AE156" s="26" t="str">
        <f t="shared" si="78"/>
        <v/>
      </c>
      <c r="AF156" s="26" t="str">
        <f t="shared" si="70"/>
        <v/>
      </c>
      <c r="AG156" s="26" t="str">
        <f>IF(OR(Z156&lt;&gt;TRUE,AB156&lt;&gt;TRUE,,ISBLANK(U156)),"",IF(INDEX(codeperskat,MATCH(P156,libperskat,0))=20,IF(OR(U156&lt;'Nomenklatur komplett'!W$4,U156&gt;'Nomenklatur komplett'!X$4),FALSE,TRUE),""))</f>
        <v/>
      </c>
      <c r="AH156" s="26" t="str">
        <f t="shared" si="71"/>
        <v/>
      </c>
      <c r="AI156" s="26" t="str">
        <f t="shared" si="72"/>
        <v/>
      </c>
      <c r="AJ156" s="26" t="str">
        <f t="shared" si="73"/>
        <v/>
      </c>
      <c r="AK156" s="72" t="str">
        <f t="shared" si="79"/>
        <v/>
      </c>
      <c r="AL156" s="26" t="str">
        <f t="shared" si="80"/>
        <v/>
      </c>
    </row>
    <row r="157" spans="1:38" x14ac:dyDescent="0.2">
      <c r="A157" s="129" t="str">
        <f t="shared" si="54"/>
        <v/>
      </c>
      <c r="B157" s="129" t="str">
        <f t="shared" si="55"/>
        <v/>
      </c>
      <c r="C157" s="78" t="str">
        <f t="shared" si="56"/>
        <v/>
      </c>
      <c r="D157" s="72" t="str">
        <f t="shared" si="57"/>
        <v/>
      </c>
      <c r="E157" s="72" t="str">
        <f t="shared" si="58"/>
        <v/>
      </c>
      <c r="F157" s="79" t="str">
        <f t="shared" si="59"/>
        <v/>
      </c>
      <c r="G157" s="73" t="str">
        <f t="shared" si="60"/>
        <v/>
      </c>
      <c r="H157" s="72" t="str">
        <f t="shared" si="61"/>
        <v/>
      </c>
      <c r="I157" s="72" t="str">
        <f t="shared" si="62"/>
        <v/>
      </c>
      <c r="J157" s="72" t="str">
        <f t="shared" si="74"/>
        <v/>
      </c>
      <c r="K157" s="76" t="str">
        <f t="shared" si="75"/>
        <v/>
      </c>
      <c r="L157" s="134" t="str">
        <f t="shared" si="63"/>
        <v/>
      </c>
      <c r="M157" s="134" t="str">
        <f t="shared" si="64"/>
        <v/>
      </c>
      <c r="N157" s="67"/>
      <c r="O157" s="71"/>
      <c r="P157" s="71"/>
      <c r="Q157" s="71"/>
      <c r="R157" s="71"/>
      <c r="S157" s="148"/>
      <c r="T157" s="71"/>
      <c r="U157" s="71"/>
      <c r="V157" s="71"/>
      <c r="W157" s="71"/>
      <c r="X157" s="77" t="str">
        <f t="shared" si="76"/>
        <v/>
      </c>
      <c r="Y157" s="26" t="str">
        <f t="shared" si="65"/>
        <v/>
      </c>
      <c r="Z157" s="26" t="str">
        <f t="shared" si="66"/>
        <v/>
      </c>
      <c r="AA157" s="77" t="str">
        <f t="shared" si="67"/>
        <v/>
      </c>
      <c r="AB157" s="26" t="str">
        <f t="shared" si="77"/>
        <v/>
      </c>
      <c r="AC157" s="26" t="str">
        <f t="shared" si="68"/>
        <v/>
      </c>
      <c r="AD157" s="26" t="str">
        <f t="shared" si="69"/>
        <v/>
      </c>
      <c r="AE157" s="26" t="str">
        <f t="shared" si="78"/>
        <v/>
      </c>
      <c r="AF157" s="26" t="str">
        <f t="shared" si="70"/>
        <v/>
      </c>
      <c r="AG157" s="26" t="str">
        <f>IF(OR(Z157&lt;&gt;TRUE,AB157&lt;&gt;TRUE,,ISBLANK(U157)),"",IF(INDEX(codeperskat,MATCH(P157,libperskat,0))=20,IF(OR(U157&lt;'Nomenklatur komplett'!W$4,U157&gt;'Nomenklatur komplett'!X$4),FALSE,TRUE),""))</f>
        <v/>
      </c>
      <c r="AH157" s="26" t="str">
        <f t="shared" si="71"/>
        <v/>
      </c>
      <c r="AI157" s="26" t="str">
        <f t="shared" si="72"/>
        <v/>
      </c>
      <c r="AJ157" s="26" t="str">
        <f t="shared" si="73"/>
        <v/>
      </c>
      <c r="AK157" s="72" t="str">
        <f t="shared" si="79"/>
        <v/>
      </c>
      <c r="AL157" s="26" t="str">
        <f t="shared" si="80"/>
        <v/>
      </c>
    </row>
    <row r="158" spans="1:38" x14ac:dyDescent="0.2">
      <c r="A158" s="129" t="str">
        <f t="shared" si="54"/>
        <v/>
      </c>
      <c r="B158" s="129" t="str">
        <f t="shared" si="55"/>
        <v/>
      </c>
      <c r="C158" s="78" t="str">
        <f t="shared" si="56"/>
        <v/>
      </c>
      <c r="D158" s="72" t="str">
        <f t="shared" si="57"/>
        <v/>
      </c>
      <c r="E158" s="72" t="str">
        <f t="shared" si="58"/>
        <v/>
      </c>
      <c r="F158" s="79" t="str">
        <f t="shared" si="59"/>
        <v/>
      </c>
      <c r="G158" s="73" t="str">
        <f t="shared" si="60"/>
        <v/>
      </c>
      <c r="H158" s="72" t="str">
        <f t="shared" si="61"/>
        <v/>
      </c>
      <c r="I158" s="72" t="str">
        <f t="shared" si="62"/>
        <v/>
      </c>
      <c r="J158" s="72" t="str">
        <f t="shared" si="74"/>
        <v/>
      </c>
      <c r="K158" s="76" t="str">
        <f t="shared" si="75"/>
        <v/>
      </c>
      <c r="L158" s="134" t="str">
        <f t="shared" si="63"/>
        <v/>
      </c>
      <c r="M158" s="134" t="str">
        <f t="shared" si="64"/>
        <v/>
      </c>
      <c r="N158" s="67"/>
      <c r="O158" s="71"/>
      <c r="P158" s="71"/>
      <c r="Q158" s="71"/>
      <c r="R158" s="71"/>
      <c r="S158" s="148"/>
      <c r="T158" s="71"/>
      <c r="U158" s="71"/>
      <c r="V158" s="71"/>
      <c r="W158" s="71"/>
      <c r="X158" s="77" t="str">
        <f t="shared" si="76"/>
        <v/>
      </c>
      <c r="Y158" s="26" t="str">
        <f t="shared" si="65"/>
        <v/>
      </c>
      <c r="Z158" s="26" t="str">
        <f t="shared" si="66"/>
        <v/>
      </c>
      <c r="AA158" s="77" t="str">
        <f t="shared" si="67"/>
        <v/>
      </c>
      <c r="AB158" s="26" t="str">
        <f t="shared" si="77"/>
        <v/>
      </c>
      <c r="AC158" s="26" t="str">
        <f t="shared" si="68"/>
        <v/>
      </c>
      <c r="AD158" s="26" t="str">
        <f t="shared" si="69"/>
        <v/>
      </c>
      <c r="AE158" s="26" t="str">
        <f t="shared" si="78"/>
        <v/>
      </c>
      <c r="AF158" s="26" t="str">
        <f t="shared" si="70"/>
        <v/>
      </c>
      <c r="AG158" s="26" t="str">
        <f>IF(OR(Z158&lt;&gt;TRUE,AB158&lt;&gt;TRUE,,ISBLANK(U158)),"",IF(INDEX(codeperskat,MATCH(P158,libperskat,0))=20,IF(OR(U158&lt;'Nomenklatur komplett'!W$4,U158&gt;'Nomenklatur komplett'!X$4),FALSE,TRUE),""))</f>
        <v/>
      </c>
      <c r="AH158" s="26" t="str">
        <f t="shared" si="71"/>
        <v/>
      </c>
      <c r="AI158" s="26" t="str">
        <f t="shared" si="72"/>
        <v/>
      </c>
      <c r="AJ158" s="26" t="str">
        <f t="shared" si="73"/>
        <v/>
      </c>
      <c r="AK158" s="72" t="str">
        <f t="shared" si="79"/>
        <v/>
      </c>
      <c r="AL158" s="26" t="str">
        <f t="shared" si="80"/>
        <v/>
      </c>
    </row>
    <row r="159" spans="1:38" x14ac:dyDescent="0.2">
      <c r="A159" s="129" t="str">
        <f t="shared" si="54"/>
        <v/>
      </c>
      <c r="B159" s="129" t="str">
        <f t="shared" si="55"/>
        <v/>
      </c>
      <c r="C159" s="78" t="str">
        <f t="shared" si="56"/>
        <v/>
      </c>
      <c r="D159" s="72" t="str">
        <f t="shared" si="57"/>
        <v/>
      </c>
      <c r="E159" s="72" t="str">
        <f t="shared" si="58"/>
        <v/>
      </c>
      <c r="F159" s="79" t="str">
        <f t="shared" si="59"/>
        <v/>
      </c>
      <c r="G159" s="73" t="str">
        <f t="shared" si="60"/>
        <v/>
      </c>
      <c r="H159" s="72" t="str">
        <f t="shared" si="61"/>
        <v/>
      </c>
      <c r="I159" s="72" t="str">
        <f t="shared" si="62"/>
        <v/>
      </c>
      <c r="J159" s="72" t="str">
        <f t="shared" si="74"/>
        <v/>
      </c>
      <c r="K159" s="76" t="str">
        <f t="shared" si="75"/>
        <v/>
      </c>
      <c r="L159" s="134" t="str">
        <f t="shared" si="63"/>
        <v/>
      </c>
      <c r="M159" s="134" t="str">
        <f t="shared" si="64"/>
        <v/>
      </c>
      <c r="N159" s="67"/>
      <c r="O159" s="71"/>
      <c r="P159" s="71"/>
      <c r="Q159" s="71"/>
      <c r="R159" s="71"/>
      <c r="S159" s="148"/>
      <c r="T159" s="71"/>
      <c r="U159" s="71"/>
      <c r="V159" s="71"/>
      <c r="W159" s="71"/>
      <c r="X159" s="77" t="str">
        <f t="shared" si="76"/>
        <v/>
      </c>
      <c r="Y159" s="26" t="str">
        <f t="shared" si="65"/>
        <v/>
      </c>
      <c r="Z159" s="26" t="str">
        <f t="shared" si="66"/>
        <v/>
      </c>
      <c r="AA159" s="77" t="str">
        <f t="shared" si="67"/>
        <v/>
      </c>
      <c r="AB159" s="26" t="str">
        <f t="shared" si="77"/>
        <v/>
      </c>
      <c r="AC159" s="26" t="str">
        <f t="shared" si="68"/>
        <v/>
      </c>
      <c r="AD159" s="26" t="str">
        <f t="shared" si="69"/>
        <v/>
      </c>
      <c r="AE159" s="26" t="str">
        <f t="shared" si="78"/>
        <v/>
      </c>
      <c r="AF159" s="26" t="str">
        <f t="shared" si="70"/>
        <v/>
      </c>
      <c r="AG159" s="26" t="str">
        <f>IF(OR(Z159&lt;&gt;TRUE,AB159&lt;&gt;TRUE,,ISBLANK(U159)),"",IF(INDEX(codeperskat,MATCH(P159,libperskat,0))=20,IF(OR(U159&lt;'Nomenklatur komplett'!W$4,U159&gt;'Nomenklatur komplett'!X$4),FALSE,TRUE),""))</f>
        <v/>
      </c>
      <c r="AH159" s="26" t="str">
        <f t="shared" si="71"/>
        <v/>
      </c>
      <c r="AI159" s="26" t="str">
        <f t="shared" si="72"/>
        <v/>
      </c>
      <c r="AJ159" s="26" t="str">
        <f t="shared" si="73"/>
        <v/>
      </c>
      <c r="AK159" s="72" t="str">
        <f t="shared" si="79"/>
        <v/>
      </c>
      <c r="AL159" s="26" t="str">
        <f t="shared" si="80"/>
        <v/>
      </c>
    </row>
    <row r="160" spans="1:38" x14ac:dyDescent="0.2">
      <c r="A160" s="129" t="str">
        <f t="shared" si="54"/>
        <v/>
      </c>
      <c r="B160" s="129" t="str">
        <f t="shared" si="55"/>
        <v/>
      </c>
      <c r="C160" s="78" t="str">
        <f t="shared" si="56"/>
        <v/>
      </c>
      <c r="D160" s="72" t="str">
        <f t="shared" si="57"/>
        <v/>
      </c>
      <c r="E160" s="72" t="str">
        <f t="shared" si="58"/>
        <v/>
      </c>
      <c r="F160" s="79" t="str">
        <f t="shared" si="59"/>
        <v/>
      </c>
      <c r="G160" s="73" t="str">
        <f t="shared" si="60"/>
        <v/>
      </c>
      <c r="H160" s="72" t="str">
        <f t="shared" si="61"/>
        <v/>
      </c>
      <c r="I160" s="72" t="str">
        <f t="shared" si="62"/>
        <v/>
      </c>
      <c r="J160" s="72" t="str">
        <f t="shared" si="74"/>
        <v/>
      </c>
      <c r="K160" s="76" t="str">
        <f t="shared" si="75"/>
        <v/>
      </c>
      <c r="L160" s="134" t="str">
        <f t="shared" si="63"/>
        <v/>
      </c>
      <c r="M160" s="134" t="str">
        <f t="shared" si="64"/>
        <v/>
      </c>
      <c r="N160" s="67"/>
      <c r="O160" s="71"/>
      <c r="P160" s="71"/>
      <c r="Q160" s="71"/>
      <c r="R160" s="71"/>
      <c r="S160" s="148"/>
      <c r="T160" s="71"/>
      <c r="U160" s="71"/>
      <c r="V160" s="71"/>
      <c r="W160" s="71"/>
      <c r="X160" s="77" t="str">
        <f t="shared" si="76"/>
        <v/>
      </c>
      <c r="Y160" s="26" t="str">
        <f t="shared" si="65"/>
        <v/>
      </c>
      <c r="Z160" s="26" t="str">
        <f t="shared" si="66"/>
        <v/>
      </c>
      <c r="AA160" s="77" t="str">
        <f t="shared" si="67"/>
        <v/>
      </c>
      <c r="AB160" s="26" t="str">
        <f t="shared" si="77"/>
        <v/>
      </c>
      <c r="AC160" s="26" t="str">
        <f t="shared" si="68"/>
        <v/>
      </c>
      <c r="AD160" s="26" t="str">
        <f t="shared" si="69"/>
        <v/>
      </c>
      <c r="AE160" s="26" t="str">
        <f t="shared" si="78"/>
        <v/>
      </c>
      <c r="AF160" s="26" t="str">
        <f t="shared" si="70"/>
        <v/>
      </c>
      <c r="AG160" s="26" t="str">
        <f>IF(OR(Z160&lt;&gt;TRUE,AB160&lt;&gt;TRUE,,ISBLANK(U160)),"",IF(INDEX(codeperskat,MATCH(P160,libperskat,0))=20,IF(OR(U160&lt;'Nomenklatur komplett'!W$4,U160&gt;'Nomenklatur komplett'!X$4),FALSE,TRUE),""))</f>
        <v/>
      </c>
      <c r="AH160" s="26" t="str">
        <f t="shared" si="71"/>
        <v/>
      </c>
      <c r="AI160" s="26" t="str">
        <f t="shared" si="72"/>
        <v/>
      </c>
      <c r="AJ160" s="26" t="str">
        <f t="shared" si="73"/>
        <v/>
      </c>
      <c r="AK160" s="72" t="str">
        <f t="shared" si="79"/>
        <v/>
      </c>
      <c r="AL160" s="26" t="str">
        <f t="shared" si="80"/>
        <v/>
      </c>
    </row>
    <row r="161" spans="1:38" x14ac:dyDescent="0.2">
      <c r="A161" s="129" t="str">
        <f t="shared" si="54"/>
        <v/>
      </c>
      <c r="B161" s="129" t="str">
        <f t="shared" si="55"/>
        <v/>
      </c>
      <c r="C161" s="78" t="str">
        <f t="shared" si="56"/>
        <v/>
      </c>
      <c r="D161" s="72" t="str">
        <f t="shared" si="57"/>
        <v/>
      </c>
      <c r="E161" s="72" t="str">
        <f t="shared" si="58"/>
        <v/>
      </c>
      <c r="F161" s="79" t="str">
        <f t="shared" si="59"/>
        <v/>
      </c>
      <c r="G161" s="73" t="str">
        <f t="shared" si="60"/>
        <v/>
      </c>
      <c r="H161" s="72" t="str">
        <f t="shared" si="61"/>
        <v/>
      </c>
      <c r="I161" s="72" t="str">
        <f t="shared" si="62"/>
        <v/>
      </c>
      <c r="J161" s="72" t="str">
        <f t="shared" si="74"/>
        <v/>
      </c>
      <c r="K161" s="76" t="str">
        <f t="shared" si="75"/>
        <v/>
      </c>
      <c r="L161" s="134" t="str">
        <f t="shared" si="63"/>
        <v/>
      </c>
      <c r="M161" s="134" t="str">
        <f t="shared" si="64"/>
        <v/>
      </c>
      <c r="N161" s="67"/>
      <c r="O161" s="71"/>
      <c r="P161" s="71"/>
      <c r="Q161" s="71"/>
      <c r="R161" s="71"/>
      <c r="S161" s="148"/>
      <c r="T161" s="71"/>
      <c r="U161" s="71"/>
      <c r="V161" s="71"/>
      <c r="W161" s="71"/>
      <c r="X161" s="77" t="str">
        <f t="shared" si="76"/>
        <v/>
      </c>
      <c r="Y161" s="26" t="str">
        <f t="shared" si="65"/>
        <v/>
      </c>
      <c r="Z161" s="26" t="str">
        <f t="shared" si="66"/>
        <v/>
      </c>
      <c r="AA161" s="77" t="str">
        <f t="shared" si="67"/>
        <v/>
      </c>
      <c r="AB161" s="26" t="str">
        <f t="shared" si="77"/>
        <v/>
      </c>
      <c r="AC161" s="26" t="str">
        <f t="shared" si="68"/>
        <v/>
      </c>
      <c r="AD161" s="26" t="str">
        <f t="shared" si="69"/>
        <v/>
      </c>
      <c r="AE161" s="26" t="str">
        <f t="shared" si="78"/>
        <v/>
      </c>
      <c r="AF161" s="26" t="str">
        <f t="shared" si="70"/>
        <v/>
      </c>
      <c r="AG161" s="26" t="str">
        <f>IF(OR(Z161&lt;&gt;TRUE,AB161&lt;&gt;TRUE,,ISBLANK(U161)),"",IF(INDEX(codeperskat,MATCH(P161,libperskat,0))=20,IF(OR(U161&lt;'Nomenklatur komplett'!W$4,U161&gt;'Nomenklatur komplett'!X$4),FALSE,TRUE),""))</f>
        <v/>
      </c>
      <c r="AH161" s="26" t="str">
        <f t="shared" si="71"/>
        <v/>
      </c>
      <c r="AI161" s="26" t="str">
        <f t="shared" si="72"/>
        <v/>
      </c>
      <c r="AJ161" s="26" t="str">
        <f t="shared" si="73"/>
        <v/>
      </c>
      <c r="AK161" s="72" t="str">
        <f t="shared" si="79"/>
        <v/>
      </c>
      <c r="AL161" s="26" t="str">
        <f t="shared" si="80"/>
        <v/>
      </c>
    </row>
    <row r="162" spans="1:38" x14ac:dyDescent="0.2">
      <c r="A162" s="129" t="str">
        <f t="shared" si="54"/>
        <v/>
      </c>
      <c r="B162" s="129" t="str">
        <f t="shared" si="55"/>
        <v/>
      </c>
      <c r="C162" s="78" t="str">
        <f t="shared" si="56"/>
        <v/>
      </c>
      <c r="D162" s="72" t="str">
        <f t="shared" si="57"/>
        <v/>
      </c>
      <c r="E162" s="72" t="str">
        <f t="shared" si="58"/>
        <v/>
      </c>
      <c r="F162" s="79" t="str">
        <f t="shared" si="59"/>
        <v/>
      </c>
      <c r="G162" s="73" t="str">
        <f t="shared" si="60"/>
        <v/>
      </c>
      <c r="H162" s="72" t="str">
        <f t="shared" si="61"/>
        <v/>
      </c>
      <c r="I162" s="72" t="str">
        <f t="shared" si="62"/>
        <v/>
      </c>
      <c r="J162" s="72" t="str">
        <f t="shared" si="74"/>
        <v/>
      </c>
      <c r="K162" s="76" t="str">
        <f t="shared" si="75"/>
        <v/>
      </c>
      <c r="L162" s="134" t="str">
        <f t="shared" si="63"/>
        <v/>
      </c>
      <c r="M162" s="134" t="str">
        <f t="shared" si="64"/>
        <v/>
      </c>
      <c r="N162" s="67"/>
      <c r="O162" s="71"/>
      <c r="P162" s="71"/>
      <c r="Q162" s="71"/>
      <c r="R162" s="71"/>
      <c r="S162" s="148"/>
      <c r="T162" s="71"/>
      <c r="U162" s="71"/>
      <c r="V162" s="71"/>
      <c r="W162" s="71"/>
      <c r="X162" s="77" t="str">
        <f t="shared" si="76"/>
        <v/>
      </c>
      <c r="Y162" s="26" t="str">
        <f t="shared" si="65"/>
        <v/>
      </c>
      <c r="Z162" s="26" t="str">
        <f t="shared" si="66"/>
        <v/>
      </c>
      <c r="AA162" s="77" t="str">
        <f t="shared" si="67"/>
        <v/>
      </c>
      <c r="AB162" s="26" t="str">
        <f t="shared" si="77"/>
        <v/>
      </c>
      <c r="AC162" s="26" t="str">
        <f t="shared" si="68"/>
        <v/>
      </c>
      <c r="AD162" s="26" t="str">
        <f t="shared" si="69"/>
        <v/>
      </c>
      <c r="AE162" s="26" t="str">
        <f t="shared" si="78"/>
        <v/>
      </c>
      <c r="AF162" s="26" t="str">
        <f t="shared" si="70"/>
        <v/>
      </c>
      <c r="AG162" s="26" t="str">
        <f>IF(OR(Z162&lt;&gt;TRUE,AB162&lt;&gt;TRUE,,ISBLANK(U162)),"",IF(INDEX(codeperskat,MATCH(P162,libperskat,0))=20,IF(OR(U162&lt;'Nomenklatur komplett'!W$4,U162&gt;'Nomenklatur komplett'!X$4),FALSE,TRUE),""))</f>
        <v/>
      </c>
      <c r="AH162" s="26" t="str">
        <f t="shared" si="71"/>
        <v/>
      </c>
      <c r="AI162" s="26" t="str">
        <f t="shared" si="72"/>
        <v/>
      </c>
      <c r="AJ162" s="26" t="str">
        <f t="shared" si="73"/>
        <v/>
      </c>
      <c r="AK162" s="72" t="str">
        <f t="shared" si="79"/>
        <v/>
      </c>
      <c r="AL162" s="26" t="str">
        <f t="shared" si="80"/>
        <v/>
      </c>
    </row>
    <row r="163" spans="1:38" x14ac:dyDescent="0.2">
      <c r="A163" s="129" t="str">
        <f t="shared" si="54"/>
        <v/>
      </c>
      <c r="B163" s="129" t="str">
        <f t="shared" si="55"/>
        <v/>
      </c>
      <c r="C163" s="78" t="str">
        <f t="shared" si="56"/>
        <v/>
      </c>
      <c r="D163" s="72" t="str">
        <f t="shared" si="57"/>
        <v/>
      </c>
      <c r="E163" s="72" t="str">
        <f t="shared" si="58"/>
        <v/>
      </c>
      <c r="F163" s="79" t="str">
        <f t="shared" si="59"/>
        <v/>
      </c>
      <c r="G163" s="73" t="str">
        <f t="shared" si="60"/>
        <v/>
      </c>
      <c r="H163" s="72" t="str">
        <f t="shared" si="61"/>
        <v/>
      </c>
      <c r="I163" s="72" t="str">
        <f t="shared" si="62"/>
        <v/>
      </c>
      <c r="J163" s="72" t="str">
        <f t="shared" si="74"/>
        <v/>
      </c>
      <c r="K163" s="76" t="str">
        <f t="shared" si="75"/>
        <v/>
      </c>
      <c r="L163" s="134" t="str">
        <f t="shared" si="63"/>
        <v/>
      </c>
      <c r="M163" s="134" t="str">
        <f t="shared" si="64"/>
        <v/>
      </c>
      <c r="N163" s="67"/>
      <c r="O163" s="71"/>
      <c r="P163" s="71"/>
      <c r="Q163" s="71"/>
      <c r="R163" s="71"/>
      <c r="S163" s="148"/>
      <c r="T163" s="71"/>
      <c r="U163" s="71"/>
      <c r="V163" s="71"/>
      <c r="W163" s="71"/>
      <c r="X163" s="77" t="str">
        <f t="shared" si="76"/>
        <v/>
      </c>
      <c r="Y163" s="26" t="str">
        <f t="shared" si="65"/>
        <v/>
      </c>
      <c r="Z163" s="26" t="str">
        <f t="shared" si="66"/>
        <v/>
      </c>
      <c r="AA163" s="77" t="str">
        <f t="shared" si="67"/>
        <v/>
      </c>
      <c r="AB163" s="26" t="str">
        <f t="shared" si="77"/>
        <v/>
      </c>
      <c r="AC163" s="26" t="str">
        <f t="shared" si="68"/>
        <v/>
      </c>
      <c r="AD163" s="26" t="str">
        <f t="shared" si="69"/>
        <v/>
      </c>
      <c r="AE163" s="26" t="str">
        <f t="shared" si="78"/>
        <v/>
      </c>
      <c r="AF163" s="26" t="str">
        <f t="shared" si="70"/>
        <v/>
      </c>
      <c r="AG163" s="26" t="str">
        <f>IF(OR(Z163&lt;&gt;TRUE,AB163&lt;&gt;TRUE,,ISBLANK(U163)),"",IF(INDEX(codeperskat,MATCH(P163,libperskat,0))=20,IF(OR(U163&lt;'Nomenklatur komplett'!W$4,U163&gt;'Nomenklatur komplett'!X$4),FALSE,TRUE),""))</f>
        <v/>
      </c>
      <c r="AH163" s="26" t="str">
        <f t="shared" si="71"/>
        <v/>
      </c>
      <c r="AI163" s="26" t="str">
        <f t="shared" si="72"/>
        <v/>
      </c>
      <c r="AJ163" s="26" t="str">
        <f t="shared" si="73"/>
        <v/>
      </c>
      <c r="AK163" s="72" t="str">
        <f t="shared" si="79"/>
        <v/>
      </c>
      <c r="AL163" s="26" t="str">
        <f t="shared" si="80"/>
        <v/>
      </c>
    </row>
    <row r="164" spans="1:38" x14ac:dyDescent="0.2">
      <c r="A164" s="129" t="str">
        <f t="shared" si="54"/>
        <v/>
      </c>
      <c r="B164" s="129" t="str">
        <f t="shared" si="55"/>
        <v/>
      </c>
      <c r="C164" s="78" t="str">
        <f t="shared" si="56"/>
        <v/>
      </c>
      <c r="D164" s="72" t="str">
        <f t="shared" si="57"/>
        <v/>
      </c>
      <c r="E164" s="72" t="str">
        <f t="shared" si="58"/>
        <v/>
      </c>
      <c r="F164" s="79" t="str">
        <f t="shared" si="59"/>
        <v/>
      </c>
      <c r="G164" s="73" t="str">
        <f t="shared" si="60"/>
        <v/>
      </c>
      <c r="H164" s="72" t="str">
        <f t="shared" si="61"/>
        <v/>
      </c>
      <c r="I164" s="72" t="str">
        <f t="shared" si="62"/>
        <v/>
      </c>
      <c r="J164" s="72" t="str">
        <f t="shared" si="74"/>
        <v/>
      </c>
      <c r="K164" s="76" t="str">
        <f t="shared" si="75"/>
        <v/>
      </c>
      <c r="L164" s="134" t="str">
        <f t="shared" si="63"/>
        <v/>
      </c>
      <c r="M164" s="134" t="str">
        <f t="shared" si="64"/>
        <v/>
      </c>
      <c r="N164" s="67"/>
      <c r="O164" s="71"/>
      <c r="P164" s="71"/>
      <c r="Q164" s="71"/>
      <c r="R164" s="71"/>
      <c r="S164" s="148"/>
      <c r="T164" s="71"/>
      <c r="U164" s="71"/>
      <c r="V164" s="71"/>
      <c r="W164" s="71"/>
      <c r="X164" s="77" t="str">
        <f t="shared" si="76"/>
        <v/>
      </c>
      <c r="Y164" s="26" t="str">
        <f t="shared" si="65"/>
        <v/>
      </c>
      <c r="Z164" s="26" t="str">
        <f t="shared" si="66"/>
        <v/>
      </c>
      <c r="AA164" s="77" t="str">
        <f t="shared" si="67"/>
        <v/>
      </c>
      <c r="AB164" s="26" t="str">
        <f t="shared" si="77"/>
        <v/>
      </c>
      <c r="AC164" s="26" t="str">
        <f t="shared" si="68"/>
        <v/>
      </c>
      <c r="AD164" s="26" t="str">
        <f t="shared" si="69"/>
        <v/>
      </c>
      <c r="AE164" s="26" t="str">
        <f t="shared" si="78"/>
        <v/>
      </c>
      <c r="AF164" s="26" t="str">
        <f t="shared" si="70"/>
        <v/>
      </c>
      <c r="AG164" s="26" t="str">
        <f>IF(OR(Z164&lt;&gt;TRUE,AB164&lt;&gt;TRUE,,ISBLANK(U164)),"",IF(INDEX(codeperskat,MATCH(P164,libperskat,0))=20,IF(OR(U164&lt;'Nomenklatur komplett'!W$4,U164&gt;'Nomenklatur komplett'!X$4),FALSE,TRUE),""))</f>
        <v/>
      </c>
      <c r="AH164" s="26" t="str">
        <f t="shared" si="71"/>
        <v/>
      </c>
      <c r="AI164" s="26" t="str">
        <f t="shared" si="72"/>
        <v/>
      </c>
      <c r="AJ164" s="26" t="str">
        <f t="shared" si="73"/>
        <v/>
      </c>
      <c r="AK164" s="72" t="str">
        <f t="shared" si="79"/>
        <v/>
      </c>
      <c r="AL164" s="26" t="str">
        <f t="shared" si="80"/>
        <v/>
      </c>
    </row>
    <row r="165" spans="1:38" x14ac:dyDescent="0.2">
      <c r="A165" s="129" t="str">
        <f t="shared" si="54"/>
        <v/>
      </c>
      <c r="B165" s="129" t="str">
        <f t="shared" si="55"/>
        <v/>
      </c>
      <c r="C165" s="78" t="str">
        <f t="shared" si="56"/>
        <v/>
      </c>
      <c r="D165" s="72" t="str">
        <f t="shared" si="57"/>
        <v/>
      </c>
      <c r="E165" s="72" t="str">
        <f t="shared" si="58"/>
        <v/>
      </c>
      <c r="F165" s="79" t="str">
        <f t="shared" si="59"/>
        <v/>
      </c>
      <c r="G165" s="73" t="str">
        <f t="shared" si="60"/>
        <v/>
      </c>
      <c r="H165" s="72" t="str">
        <f t="shared" si="61"/>
        <v/>
      </c>
      <c r="I165" s="72" t="str">
        <f t="shared" si="62"/>
        <v/>
      </c>
      <c r="J165" s="72" t="str">
        <f t="shared" si="74"/>
        <v/>
      </c>
      <c r="K165" s="76" t="str">
        <f t="shared" si="75"/>
        <v/>
      </c>
      <c r="L165" s="134" t="str">
        <f t="shared" si="63"/>
        <v/>
      </c>
      <c r="M165" s="134" t="str">
        <f t="shared" si="64"/>
        <v/>
      </c>
      <c r="N165" s="67"/>
      <c r="O165" s="71"/>
      <c r="P165" s="71"/>
      <c r="Q165" s="71"/>
      <c r="R165" s="71"/>
      <c r="S165" s="148"/>
      <c r="T165" s="71"/>
      <c r="U165" s="71"/>
      <c r="V165" s="71"/>
      <c r="W165" s="71"/>
      <c r="X165" s="77" t="str">
        <f t="shared" si="76"/>
        <v/>
      </c>
      <c r="Y165" s="26" t="str">
        <f t="shared" si="65"/>
        <v/>
      </c>
      <c r="Z165" s="26" t="str">
        <f t="shared" si="66"/>
        <v/>
      </c>
      <c r="AA165" s="77" t="str">
        <f t="shared" si="67"/>
        <v/>
      </c>
      <c r="AB165" s="26" t="str">
        <f t="shared" si="77"/>
        <v/>
      </c>
      <c r="AC165" s="26" t="str">
        <f t="shared" si="68"/>
        <v/>
      </c>
      <c r="AD165" s="26" t="str">
        <f t="shared" si="69"/>
        <v/>
      </c>
      <c r="AE165" s="26" t="str">
        <f t="shared" si="78"/>
        <v/>
      </c>
      <c r="AF165" s="26" t="str">
        <f t="shared" si="70"/>
        <v/>
      </c>
      <c r="AG165" s="26" t="str">
        <f>IF(OR(Z165&lt;&gt;TRUE,AB165&lt;&gt;TRUE,,ISBLANK(U165)),"",IF(INDEX(codeperskat,MATCH(P165,libperskat,0))=20,IF(OR(U165&lt;'Nomenklatur komplett'!W$4,U165&gt;'Nomenklatur komplett'!X$4),FALSE,TRUE),""))</f>
        <v/>
      </c>
      <c r="AH165" s="26" t="str">
        <f t="shared" si="71"/>
        <v/>
      </c>
      <c r="AI165" s="26" t="str">
        <f t="shared" si="72"/>
        <v/>
      </c>
      <c r="AJ165" s="26" t="str">
        <f t="shared" si="73"/>
        <v/>
      </c>
      <c r="AK165" s="72" t="str">
        <f t="shared" si="79"/>
        <v/>
      </c>
      <c r="AL165" s="26" t="str">
        <f t="shared" si="80"/>
        <v/>
      </c>
    </row>
    <row r="166" spans="1:38" x14ac:dyDescent="0.2">
      <c r="A166" s="129" t="str">
        <f t="shared" si="54"/>
        <v/>
      </c>
      <c r="B166" s="129" t="str">
        <f t="shared" si="55"/>
        <v/>
      </c>
      <c r="C166" s="78" t="str">
        <f t="shared" si="56"/>
        <v/>
      </c>
      <c r="D166" s="72" t="str">
        <f t="shared" si="57"/>
        <v/>
      </c>
      <c r="E166" s="72" t="str">
        <f t="shared" si="58"/>
        <v/>
      </c>
      <c r="F166" s="79" t="str">
        <f t="shared" si="59"/>
        <v/>
      </c>
      <c r="G166" s="73" t="str">
        <f t="shared" si="60"/>
        <v/>
      </c>
      <c r="H166" s="72" t="str">
        <f t="shared" si="61"/>
        <v/>
      </c>
      <c r="I166" s="72" t="str">
        <f t="shared" si="62"/>
        <v/>
      </c>
      <c r="J166" s="72" t="str">
        <f t="shared" si="74"/>
        <v/>
      </c>
      <c r="K166" s="76" t="str">
        <f t="shared" si="75"/>
        <v/>
      </c>
      <c r="L166" s="134" t="str">
        <f t="shared" si="63"/>
        <v/>
      </c>
      <c r="M166" s="134" t="str">
        <f t="shared" si="64"/>
        <v/>
      </c>
      <c r="N166" s="67"/>
      <c r="O166" s="71"/>
      <c r="P166" s="71"/>
      <c r="Q166" s="71"/>
      <c r="R166" s="71"/>
      <c r="S166" s="148"/>
      <c r="T166" s="71"/>
      <c r="U166" s="71"/>
      <c r="V166" s="71"/>
      <c r="W166" s="71"/>
      <c r="X166" s="77" t="str">
        <f t="shared" si="76"/>
        <v/>
      </c>
      <c r="Y166" s="26" t="str">
        <f t="shared" si="65"/>
        <v/>
      </c>
      <c r="Z166" s="26" t="str">
        <f t="shared" si="66"/>
        <v/>
      </c>
      <c r="AA166" s="77" t="str">
        <f t="shared" si="67"/>
        <v/>
      </c>
      <c r="AB166" s="26" t="str">
        <f t="shared" si="77"/>
        <v/>
      </c>
      <c r="AC166" s="26" t="str">
        <f t="shared" si="68"/>
        <v/>
      </c>
      <c r="AD166" s="26" t="str">
        <f t="shared" si="69"/>
        <v/>
      </c>
      <c r="AE166" s="26" t="str">
        <f t="shared" si="78"/>
        <v/>
      </c>
      <c r="AF166" s="26" t="str">
        <f t="shared" si="70"/>
        <v/>
      </c>
      <c r="AG166" s="26" t="str">
        <f>IF(OR(Z166&lt;&gt;TRUE,AB166&lt;&gt;TRUE,,ISBLANK(U166)),"",IF(INDEX(codeperskat,MATCH(P166,libperskat,0))=20,IF(OR(U166&lt;'Nomenklatur komplett'!W$4,U166&gt;'Nomenklatur komplett'!X$4),FALSE,TRUE),""))</f>
        <v/>
      </c>
      <c r="AH166" s="26" t="str">
        <f t="shared" si="71"/>
        <v/>
      </c>
      <c r="AI166" s="26" t="str">
        <f t="shared" si="72"/>
        <v/>
      </c>
      <c r="AJ166" s="26" t="str">
        <f t="shared" si="73"/>
        <v/>
      </c>
      <c r="AK166" s="72" t="str">
        <f t="shared" si="79"/>
        <v/>
      </c>
      <c r="AL166" s="26" t="str">
        <f t="shared" si="80"/>
        <v/>
      </c>
    </row>
    <row r="167" spans="1:38" x14ac:dyDescent="0.2">
      <c r="A167" s="129" t="str">
        <f t="shared" si="54"/>
        <v/>
      </c>
      <c r="B167" s="129" t="str">
        <f t="shared" si="55"/>
        <v/>
      </c>
      <c r="C167" s="78" t="str">
        <f t="shared" si="56"/>
        <v/>
      </c>
      <c r="D167" s="72" t="str">
        <f t="shared" si="57"/>
        <v/>
      </c>
      <c r="E167" s="72" t="str">
        <f t="shared" si="58"/>
        <v/>
      </c>
      <c r="F167" s="79" t="str">
        <f t="shared" si="59"/>
        <v/>
      </c>
      <c r="G167" s="73" t="str">
        <f t="shared" si="60"/>
        <v/>
      </c>
      <c r="H167" s="72" t="str">
        <f t="shared" si="61"/>
        <v/>
      </c>
      <c r="I167" s="72" t="str">
        <f t="shared" si="62"/>
        <v/>
      </c>
      <c r="J167" s="72" t="str">
        <f t="shared" si="74"/>
        <v/>
      </c>
      <c r="K167" s="76" t="str">
        <f t="shared" si="75"/>
        <v/>
      </c>
      <c r="L167" s="134" t="str">
        <f t="shared" si="63"/>
        <v/>
      </c>
      <c r="M167" s="134" t="str">
        <f t="shared" si="64"/>
        <v/>
      </c>
      <c r="N167" s="67"/>
      <c r="O167" s="71"/>
      <c r="P167" s="71"/>
      <c r="Q167" s="71"/>
      <c r="R167" s="71"/>
      <c r="S167" s="148"/>
      <c r="T167" s="71"/>
      <c r="U167" s="71"/>
      <c r="V167" s="71"/>
      <c r="W167" s="71"/>
      <c r="X167" s="77" t="str">
        <f t="shared" si="76"/>
        <v/>
      </c>
      <c r="Y167" s="26" t="str">
        <f t="shared" si="65"/>
        <v/>
      </c>
      <c r="Z167" s="26" t="str">
        <f t="shared" si="66"/>
        <v/>
      </c>
      <c r="AA167" s="77" t="str">
        <f t="shared" si="67"/>
        <v/>
      </c>
      <c r="AB167" s="26" t="str">
        <f t="shared" si="77"/>
        <v/>
      </c>
      <c r="AC167" s="26" t="str">
        <f t="shared" si="68"/>
        <v/>
      </c>
      <c r="AD167" s="26" t="str">
        <f t="shared" si="69"/>
        <v/>
      </c>
      <c r="AE167" s="26" t="str">
        <f t="shared" si="78"/>
        <v/>
      </c>
      <c r="AF167" s="26" t="str">
        <f t="shared" si="70"/>
        <v/>
      </c>
      <c r="AG167" s="26" t="str">
        <f>IF(OR(Z167&lt;&gt;TRUE,AB167&lt;&gt;TRUE,,ISBLANK(U167)),"",IF(INDEX(codeperskat,MATCH(P167,libperskat,0))=20,IF(OR(U167&lt;'Nomenklatur komplett'!W$4,U167&gt;'Nomenklatur komplett'!X$4),FALSE,TRUE),""))</f>
        <v/>
      </c>
      <c r="AH167" s="26" t="str">
        <f t="shared" si="71"/>
        <v/>
      </c>
      <c r="AI167" s="26" t="str">
        <f t="shared" si="72"/>
        <v/>
      </c>
      <c r="AJ167" s="26" t="str">
        <f t="shared" si="73"/>
        <v/>
      </c>
      <c r="AK167" s="72" t="str">
        <f t="shared" si="79"/>
        <v/>
      </c>
      <c r="AL167" s="26" t="str">
        <f t="shared" si="80"/>
        <v/>
      </c>
    </row>
    <row r="168" spans="1:38" x14ac:dyDescent="0.2">
      <c r="A168" s="129" t="str">
        <f t="shared" si="54"/>
        <v/>
      </c>
      <c r="B168" s="129" t="str">
        <f t="shared" si="55"/>
        <v/>
      </c>
      <c r="C168" s="78" t="str">
        <f t="shared" si="56"/>
        <v/>
      </c>
      <c r="D168" s="72" t="str">
        <f t="shared" si="57"/>
        <v/>
      </c>
      <c r="E168" s="72" t="str">
        <f t="shared" si="58"/>
        <v/>
      </c>
      <c r="F168" s="79" t="str">
        <f t="shared" si="59"/>
        <v/>
      </c>
      <c r="G168" s="73" t="str">
        <f t="shared" si="60"/>
        <v/>
      </c>
      <c r="H168" s="72" t="str">
        <f t="shared" si="61"/>
        <v/>
      </c>
      <c r="I168" s="72" t="str">
        <f t="shared" si="62"/>
        <v/>
      </c>
      <c r="J168" s="72" t="str">
        <f t="shared" si="74"/>
        <v/>
      </c>
      <c r="K168" s="76" t="str">
        <f t="shared" si="75"/>
        <v/>
      </c>
      <c r="L168" s="134" t="str">
        <f t="shared" si="63"/>
        <v/>
      </c>
      <c r="M168" s="134" t="str">
        <f t="shared" si="64"/>
        <v/>
      </c>
      <c r="N168" s="67"/>
      <c r="O168" s="71"/>
      <c r="P168" s="71"/>
      <c r="Q168" s="71"/>
      <c r="R168" s="71"/>
      <c r="S168" s="148"/>
      <c r="T168" s="71"/>
      <c r="U168" s="71"/>
      <c r="V168" s="71"/>
      <c r="W168" s="71"/>
      <c r="X168" s="77" t="str">
        <f t="shared" si="76"/>
        <v/>
      </c>
      <c r="Y168" s="26" t="str">
        <f t="shared" si="65"/>
        <v/>
      </c>
      <c r="Z168" s="26" t="str">
        <f t="shared" si="66"/>
        <v/>
      </c>
      <c r="AA168" s="77" t="str">
        <f t="shared" si="67"/>
        <v/>
      </c>
      <c r="AB168" s="26" t="str">
        <f t="shared" si="77"/>
        <v/>
      </c>
      <c r="AC168" s="26" t="str">
        <f t="shared" si="68"/>
        <v/>
      </c>
      <c r="AD168" s="26" t="str">
        <f t="shared" si="69"/>
        <v/>
      </c>
      <c r="AE168" s="26" t="str">
        <f t="shared" si="78"/>
        <v/>
      </c>
      <c r="AF168" s="26" t="str">
        <f t="shared" si="70"/>
        <v/>
      </c>
      <c r="AG168" s="26" t="str">
        <f>IF(OR(Z168&lt;&gt;TRUE,AB168&lt;&gt;TRUE,,ISBLANK(U168)),"",IF(INDEX(codeperskat,MATCH(P168,libperskat,0))=20,IF(OR(U168&lt;'Nomenklatur komplett'!W$4,U168&gt;'Nomenklatur komplett'!X$4),FALSE,TRUE),""))</f>
        <v/>
      </c>
      <c r="AH168" s="26" t="str">
        <f t="shared" si="71"/>
        <v/>
      </c>
      <c r="AI168" s="26" t="str">
        <f t="shared" si="72"/>
        <v/>
      </c>
      <c r="AJ168" s="26" t="str">
        <f t="shared" si="73"/>
        <v/>
      </c>
      <c r="AK168" s="72" t="str">
        <f t="shared" si="79"/>
        <v/>
      </c>
      <c r="AL168" s="26" t="str">
        <f t="shared" si="80"/>
        <v/>
      </c>
    </row>
    <row r="169" spans="1:38" x14ac:dyDescent="0.2">
      <c r="A169" s="129" t="str">
        <f t="shared" si="54"/>
        <v/>
      </c>
      <c r="B169" s="129" t="str">
        <f t="shared" si="55"/>
        <v/>
      </c>
      <c r="C169" s="78" t="str">
        <f t="shared" si="56"/>
        <v/>
      </c>
      <c r="D169" s="72" t="str">
        <f t="shared" si="57"/>
        <v/>
      </c>
      <c r="E169" s="72" t="str">
        <f t="shared" si="58"/>
        <v/>
      </c>
      <c r="F169" s="79" t="str">
        <f t="shared" si="59"/>
        <v/>
      </c>
      <c r="G169" s="73" t="str">
        <f t="shared" si="60"/>
        <v/>
      </c>
      <c r="H169" s="72" t="str">
        <f t="shared" si="61"/>
        <v/>
      </c>
      <c r="I169" s="72" t="str">
        <f t="shared" si="62"/>
        <v/>
      </c>
      <c r="J169" s="72" t="str">
        <f t="shared" si="74"/>
        <v/>
      </c>
      <c r="K169" s="76" t="str">
        <f t="shared" si="75"/>
        <v/>
      </c>
      <c r="L169" s="134" t="str">
        <f t="shared" si="63"/>
        <v/>
      </c>
      <c r="M169" s="134" t="str">
        <f t="shared" si="64"/>
        <v/>
      </c>
      <c r="N169" s="67"/>
      <c r="O169" s="71"/>
      <c r="P169" s="71"/>
      <c r="Q169" s="71"/>
      <c r="R169" s="71"/>
      <c r="S169" s="148"/>
      <c r="T169" s="71"/>
      <c r="U169" s="71"/>
      <c r="V169" s="71"/>
      <c r="W169" s="71"/>
      <c r="X169" s="77" t="str">
        <f t="shared" si="76"/>
        <v/>
      </c>
      <c r="Y169" s="26" t="str">
        <f t="shared" si="65"/>
        <v/>
      </c>
      <c r="Z169" s="26" t="str">
        <f t="shared" si="66"/>
        <v/>
      </c>
      <c r="AA169" s="77" t="str">
        <f t="shared" si="67"/>
        <v/>
      </c>
      <c r="AB169" s="26" t="str">
        <f t="shared" si="77"/>
        <v/>
      </c>
      <c r="AC169" s="26" t="str">
        <f t="shared" si="68"/>
        <v/>
      </c>
      <c r="AD169" s="26" t="str">
        <f t="shared" si="69"/>
        <v/>
      </c>
      <c r="AE169" s="26" t="str">
        <f t="shared" si="78"/>
        <v/>
      </c>
      <c r="AF169" s="26" t="str">
        <f t="shared" si="70"/>
        <v/>
      </c>
      <c r="AG169" s="26" t="str">
        <f>IF(OR(Z169&lt;&gt;TRUE,AB169&lt;&gt;TRUE,,ISBLANK(U169)),"",IF(INDEX(codeperskat,MATCH(P169,libperskat,0))=20,IF(OR(U169&lt;'Nomenklatur komplett'!W$4,U169&gt;'Nomenklatur komplett'!X$4),FALSE,TRUE),""))</f>
        <v/>
      </c>
      <c r="AH169" s="26" t="str">
        <f t="shared" si="71"/>
        <v/>
      </c>
      <c r="AI169" s="26" t="str">
        <f t="shared" si="72"/>
        <v/>
      </c>
      <c r="AJ169" s="26" t="str">
        <f t="shared" si="73"/>
        <v/>
      </c>
      <c r="AK169" s="72" t="str">
        <f t="shared" si="79"/>
        <v/>
      </c>
      <c r="AL169" s="26" t="str">
        <f t="shared" si="80"/>
        <v/>
      </c>
    </row>
    <row r="170" spans="1:38" x14ac:dyDescent="0.2">
      <c r="A170" s="129" t="str">
        <f t="shared" si="54"/>
        <v/>
      </c>
      <c r="B170" s="129" t="str">
        <f t="shared" si="55"/>
        <v/>
      </c>
      <c r="C170" s="78" t="str">
        <f t="shared" si="56"/>
        <v/>
      </c>
      <c r="D170" s="72" t="str">
        <f t="shared" si="57"/>
        <v/>
      </c>
      <c r="E170" s="72" t="str">
        <f t="shared" si="58"/>
        <v/>
      </c>
      <c r="F170" s="79" t="str">
        <f t="shared" si="59"/>
        <v/>
      </c>
      <c r="G170" s="73" t="str">
        <f t="shared" si="60"/>
        <v/>
      </c>
      <c r="H170" s="72" t="str">
        <f t="shared" si="61"/>
        <v/>
      </c>
      <c r="I170" s="72" t="str">
        <f t="shared" si="62"/>
        <v/>
      </c>
      <c r="J170" s="72" t="str">
        <f t="shared" si="74"/>
        <v/>
      </c>
      <c r="K170" s="76" t="str">
        <f t="shared" si="75"/>
        <v/>
      </c>
      <c r="L170" s="134" t="str">
        <f t="shared" si="63"/>
        <v/>
      </c>
      <c r="M170" s="134" t="str">
        <f t="shared" si="64"/>
        <v/>
      </c>
      <c r="N170" s="67"/>
      <c r="O170" s="71"/>
      <c r="P170" s="71"/>
      <c r="Q170" s="71"/>
      <c r="R170" s="71"/>
      <c r="S170" s="148"/>
      <c r="T170" s="71"/>
      <c r="U170" s="71"/>
      <c r="V170" s="71"/>
      <c r="W170" s="71"/>
      <c r="X170" s="77" t="str">
        <f t="shared" si="76"/>
        <v/>
      </c>
      <c r="Y170" s="26" t="str">
        <f t="shared" si="65"/>
        <v/>
      </c>
      <c r="Z170" s="26" t="str">
        <f t="shared" si="66"/>
        <v/>
      </c>
      <c r="AA170" s="77" t="str">
        <f t="shared" si="67"/>
        <v/>
      </c>
      <c r="AB170" s="26" t="str">
        <f t="shared" si="77"/>
        <v/>
      </c>
      <c r="AC170" s="26" t="str">
        <f t="shared" si="68"/>
        <v/>
      </c>
      <c r="AD170" s="26" t="str">
        <f t="shared" si="69"/>
        <v/>
      </c>
      <c r="AE170" s="26" t="str">
        <f t="shared" si="78"/>
        <v/>
      </c>
      <c r="AF170" s="26" t="str">
        <f t="shared" si="70"/>
        <v/>
      </c>
      <c r="AG170" s="26" t="str">
        <f>IF(OR(Z170&lt;&gt;TRUE,AB170&lt;&gt;TRUE,,ISBLANK(U170)),"",IF(INDEX(codeperskat,MATCH(P170,libperskat,0))=20,IF(OR(U170&lt;'Nomenklatur komplett'!W$4,U170&gt;'Nomenklatur komplett'!X$4),FALSE,TRUE),""))</f>
        <v/>
      </c>
      <c r="AH170" s="26" t="str">
        <f t="shared" si="71"/>
        <v/>
      </c>
      <c r="AI170" s="26" t="str">
        <f t="shared" si="72"/>
        <v/>
      </c>
      <c r="AJ170" s="26" t="str">
        <f t="shared" si="73"/>
        <v/>
      </c>
      <c r="AK170" s="72" t="str">
        <f t="shared" si="79"/>
        <v/>
      </c>
      <c r="AL170" s="26" t="str">
        <f t="shared" si="80"/>
        <v/>
      </c>
    </row>
    <row r="171" spans="1:38" x14ac:dyDescent="0.2">
      <c r="A171" s="129" t="str">
        <f t="shared" si="54"/>
        <v/>
      </c>
      <c r="B171" s="129" t="str">
        <f t="shared" si="55"/>
        <v/>
      </c>
      <c r="C171" s="78" t="str">
        <f t="shared" si="56"/>
        <v/>
      </c>
      <c r="D171" s="72" t="str">
        <f t="shared" si="57"/>
        <v/>
      </c>
      <c r="E171" s="72" t="str">
        <f t="shared" si="58"/>
        <v/>
      </c>
      <c r="F171" s="79" t="str">
        <f t="shared" si="59"/>
        <v/>
      </c>
      <c r="G171" s="73" t="str">
        <f t="shared" si="60"/>
        <v/>
      </c>
      <c r="H171" s="72" t="str">
        <f t="shared" si="61"/>
        <v/>
      </c>
      <c r="I171" s="72" t="str">
        <f t="shared" si="62"/>
        <v/>
      </c>
      <c r="J171" s="72" t="str">
        <f t="shared" si="74"/>
        <v/>
      </c>
      <c r="K171" s="76" t="str">
        <f t="shared" si="75"/>
        <v/>
      </c>
      <c r="L171" s="134" t="str">
        <f t="shared" si="63"/>
        <v/>
      </c>
      <c r="M171" s="134" t="str">
        <f t="shared" si="64"/>
        <v/>
      </c>
      <c r="N171" s="67"/>
      <c r="O171" s="71"/>
      <c r="P171" s="71"/>
      <c r="Q171" s="71"/>
      <c r="R171" s="71"/>
      <c r="S171" s="148"/>
      <c r="T171" s="71"/>
      <c r="U171" s="71"/>
      <c r="V171" s="71"/>
      <c r="W171" s="71"/>
      <c r="X171" s="77" t="str">
        <f t="shared" si="76"/>
        <v/>
      </c>
      <c r="Y171" s="26" t="str">
        <f t="shared" si="65"/>
        <v/>
      </c>
      <c r="Z171" s="26" t="str">
        <f t="shared" si="66"/>
        <v/>
      </c>
      <c r="AA171" s="77" t="str">
        <f t="shared" si="67"/>
        <v/>
      </c>
      <c r="AB171" s="26" t="str">
        <f t="shared" si="77"/>
        <v/>
      </c>
      <c r="AC171" s="26" t="str">
        <f t="shared" si="68"/>
        <v/>
      </c>
      <c r="AD171" s="26" t="str">
        <f t="shared" si="69"/>
        <v/>
      </c>
      <c r="AE171" s="26" t="str">
        <f t="shared" si="78"/>
        <v/>
      </c>
      <c r="AF171" s="26" t="str">
        <f t="shared" si="70"/>
        <v/>
      </c>
      <c r="AG171" s="26" t="str">
        <f>IF(OR(Z171&lt;&gt;TRUE,AB171&lt;&gt;TRUE,,ISBLANK(U171)),"",IF(INDEX(codeperskat,MATCH(P171,libperskat,0))=20,IF(OR(U171&lt;'Nomenklatur komplett'!W$4,U171&gt;'Nomenklatur komplett'!X$4),FALSE,TRUE),""))</f>
        <v/>
      </c>
      <c r="AH171" s="26" t="str">
        <f t="shared" si="71"/>
        <v/>
      </c>
      <c r="AI171" s="26" t="str">
        <f t="shared" si="72"/>
        <v/>
      </c>
      <c r="AJ171" s="26" t="str">
        <f t="shared" si="73"/>
        <v/>
      </c>
      <c r="AK171" s="72" t="str">
        <f t="shared" si="79"/>
        <v/>
      </c>
      <c r="AL171" s="26" t="str">
        <f t="shared" si="80"/>
        <v/>
      </c>
    </row>
    <row r="172" spans="1:38" x14ac:dyDescent="0.2">
      <c r="A172" s="129" t="str">
        <f t="shared" si="54"/>
        <v/>
      </c>
      <c r="B172" s="129" t="str">
        <f t="shared" si="55"/>
        <v/>
      </c>
      <c r="C172" s="78" t="str">
        <f t="shared" si="56"/>
        <v/>
      </c>
      <c r="D172" s="72" t="str">
        <f t="shared" si="57"/>
        <v/>
      </c>
      <c r="E172" s="72" t="str">
        <f t="shared" si="58"/>
        <v/>
      </c>
      <c r="F172" s="79" t="str">
        <f t="shared" si="59"/>
        <v/>
      </c>
      <c r="G172" s="73" t="str">
        <f t="shared" si="60"/>
        <v/>
      </c>
      <c r="H172" s="72" t="str">
        <f t="shared" si="61"/>
        <v/>
      </c>
      <c r="I172" s="72" t="str">
        <f t="shared" si="62"/>
        <v/>
      </c>
      <c r="J172" s="72" t="str">
        <f t="shared" si="74"/>
        <v/>
      </c>
      <c r="K172" s="76" t="str">
        <f t="shared" si="75"/>
        <v/>
      </c>
      <c r="L172" s="134" t="str">
        <f t="shared" si="63"/>
        <v/>
      </c>
      <c r="M172" s="134" t="str">
        <f t="shared" si="64"/>
        <v/>
      </c>
      <c r="N172" s="67"/>
      <c r="O172" s="71"/>
      <c r="P172" s="71"/>
      <c r="Q172" s="71"/>
      <c r="R172" s="71"/>
      <c r="S172" s="148"/>
      <c r="T172" s="71"/>
      <c r="U172" s="71"/>
      <c r="V172" s="71"/>
      <c r="W172" s="71"/>
      <c r="X172" s="77" t="str">
        <f t="shared" si="76"/>
        <v/>
      </c>
      <c r="Y172" s="26" t="str">
        <f t="shared" si="65"/>
        <v/>
      </c>
      <c r="Z172" s="26" t="str">
        <f t="shared" si="66"/>
        <v/>
      </c>
      <c r="AA172" s="77" t="str">
        <f t="shared" si="67"/>
        <v/>
      </c>
      <c r="AB172" s="26" t="str">
        <f t="shared" si="77"/>
        <v/>
      </c>
      <c r="AC172" s="26" t="str">
        <f t="shared" si="68"/>
        <v/>
      </c>
      <c r="AD172" s="26" t="str">
        <f t="shared" si="69"/>
        <v/>
      </c>
      <c r="AE172" s="26" t="str">
        <f t="shared" si="78"/>
        <v/>
      </c>
      <c r="AF172" s="26" t="str">
        <f t="shared" si="70"/>
        <v/>
      </c>
      <c r="AG172" s="26" t="str">
        <f>IF(OR(Z172&lt;&gt;TRUE,AB172&lt;&gt;TRUE,,ISBLANK(U172)),"",IF(INDEX(codeperskat,MATCH(P172,libperskat,0))=20,IF(OR(U172&lt;'Nomenklatur komplett'!W$4,U172&gt;'Nomenklatur komplett'!X$4),FALSE,TRUE),""))</f>
        <v/>
      </c>
      <c r="AH172" s="26" t="str">
        <f t="shared" si="71"/>
        <v/>
      </c>
      <c r="AI172" s="26" t="str">
        <f t="shared" si="72"/>
        <v/>
      </c>
      <c r="AJ172" s="26" t="str">
        <f t="shared" si="73"/>
        <v/>
      </c>
      <c r="AK172" s="72" t="str">
        <f t="shared" si="79"/>
        <v/>
      </c>
      <c r="AL172" s="26" t="str">
        <f t="shared" si="80"/>
        <v/>
      </c>
    </row>
    <row r="173" spans="1:38" x14ac:dyDescent="0.2">
      <c r="A173" s="129" t="str">
        <f t="shared" si="54"/>
        <v/>
      </c>
      <c r="B173" s="129" t="str">
        <f t="shared" si="55"/>
        <v/>
      </c>
      <c r="C173" s="78" t="str">
        <f t="shared" si="56"/>
        <v/>
      </c>
      <c r="D173" s="72" t="str">
        <f t="shared" si="57"/>
        <v/>
      </c>
      <c r="E173" s="72" t="str">
        <f t="shared" si="58"/>
        <v/>
      </c>
      <c r="F173" s="79" t="str">
        <f t="shared" si="59"/>
        <v/>
      </c>
      <c r="G173" s="73" t="str">
        <f t="shared" si="60"/>
        <v/>
      </c>
      <c r="H173" s="72" t="str">
        <f t="shared" si="61"/>
        <v/>
      </c>
      <c r="I173" s="72" t="str">
        <f t="shared" si="62"/>
        <v/>
      </c>
      <c r="J173" s="72" t="str">
        <f t="shared" si="74"/>
        <v/>
      </c>
      <c r="K173" s="76" t="str">
        <f t="shared" si="75"/>
        <v/>
      </c>
      <c r="L173" s="134" t="str">
        <f t="shared" si="63"/>
        <v/>
      </c>
      <c r="M173" s="134" t="str">
        <f t="shared" si="64"/>
        <v/>
      </c>
      <c r="N173" s="67"/>
      <c r="O173" s="71"/>
      <c r="P173" s="71"/>
      <c r="Q173" s="71"/>
      <c r="R173" s="71"/>
      <c r="S173" s="148"/>
      <c r="T173" s="71"/>
      <c r="U173" s="71"/>
      <c r="V173" s="71"/>
      <c r="W173" s="71"/>
      <c r="X173" s="77" t="str">
        <f t="shared" si="76"/>
        <v/>
      </c>
      <c r="Y173" s="26" t="str">
        <f t="shared" si="65"/>
        <v/>
      </c>
      <c r="Z173" s="26" t="str">
        <f t="shared" si="66"/>
        <v/>
      </c>
      <c r="AA173" s="77" t="str">
        <f t="shared" si="67"/>
        <v/>
      </c>
      <c r="AB173" s="26" t="str">
        <f t="shared" si="77"/>
        <v/>
      </c>
      <c r="AC173" s="26" t="str">
        <f t="shared" si="68"/>
        <v/>
      </c>
      <c r="AD173" s="26" t="str">
        <f t="shared" si="69"/>
        <v/>
      </c>
      <c r="AE173" s="26" t="str">
        <f t="shared" si="78"/>
        <v/>
      </c>
      <c r="AF173" s="26" t="str">
        <f t="shared" si="70"/>
        <v/>
      </c>
      <c r="AG173" s="26" t="str">
        <f>IF(OR(Z173&lt;&gt;TRUE,AB173&lt;&gt;TRUE,,ISBLANK(U173)),"",IF(INDEX(codeperskat,MATCH(P173,libperskat,0))=20,IF(OR(U173&lt;'Nomenklatur komplett'!W$4,U173&gt;'Nomenklatur komplett'!X$4),FALSE,TRUE),""))</f>
        <v/>
      </c>
      <c r="AH173" s="26" t="str">
        <f t="shared" si="71"/>
        <v/>
      </c>
      <c r="AI173" s="26" t="str">
        <f t="shared" si="72"/>
        <v/>
      </c>
      <c r="AJ173" s="26" t="str">
        <f t="shared" si="73"/>
        <v/>
      </c>
      <c r="AK173" s="72" t="str">
        <f t="shared" si="79"/>
        <v/>
      </c>
      <c r="AL173" s="26" t="str">
        <f t="shared" si="80"/>
        <v/>
      </c>
    </row>
    <row r="174" spans="1:38" x14ac:dyDescent="0.2">
      <c r="A174" s="129" t="str">
        <f t="shared" si="54"/>
        <v/>
      </c>
      <c r="B174" s="129" t="str">
        <f t="shared" si="55"/>
        <v/>
      </c>
      <c r="C174" s="78" t="str">
        <f t="shared" si="56"/>
        <v/>
      </c>
      <c r="D174" s="72" t="str">
        <f t="shared" si="57"/>
        <v/>
      </c>
      <c r="E174" s="72" t="str">
        <f t="shared" si="58"/>
        <v/>
      </c>
      <c r="F174" s="79" t="str">
        <f t="shared" si="59"/>
        <v/>
      </c>
      <c r="G174" s="73" t="str">
        <f t="shared" si="60"/>
        <v/>
      </c>
      <c r="H174" s="72" t="str">
        <f t="shared" si="61"/>
        <v/>
      </c>
      <c r="I174" s="72" t="str">
        <f t="shared" si="62"/>
        <v/>
      </c>
      <c r="J174" s="72" t="str">
        <f t="shared" si="74"/>
        <v/>
      </c>
      <c r="K174" s="76" t="str">
        <f t="shared" si="75"/>
        <v/>
      </c>
      <c r="L174" s="134" t="str">
        <f t="shared" si="63"/>
        <v/>
      </c>
      <c r="M174" s="134" t="str">
        <f t="shared" si="64"/>
        <v/>
      </c>
      <c r="N174" s="67"/>
      <c r="O174" s="71"/>
      <c r="P174" s="71"/>
      <c r="Q174" s="71"/>
      <c r="R174" s="71"/>
      <c r="S174" s="148"/>
      <c r="T174" s="71"/>
      <c r="U174" s="71"/>
      <c r="V174" s="71"/>
      <c r="W174" s="71"/>
      <c r="X174" s="77" t="str">
        <f t="shared" si="76"/>
        <v/>
      </c>
      <c r="Y174" s="26" t="str">
        <f t="shared" si="65"/>
        <v/>
      </c>
      <c r="Z174" s="26" t="str">
        <f t="shared" si="66"/>
        <v/>
      </c>
      <c r="AA174" s="77" t="str">
        <f t="shared" si="67"/>
        <v/>
      </c>
      <c r="AB174" s="26" t="str">
        <f t="shared" si="77"/>
        <v/>
      </c>
      <c r="AC174" s="26" t="str">
        <f t="shared" si="68"/>
        <v/>
      </c>
      <c r="AD174" s="26" t="str">
        <f t="shared" si="69"/>
        <v/>
      </c>
      <c r="AE174" s="26" t="str">
        <f t="shared" si="78"/>
        <v/>
      </c>
      <c r="AF174" s="26" t="str">
        <f t="shared" si="70"/>
        <v/>
      </c>
      <c r="AG174" s="26" t="str">
        <f>IF(OR(Z174&lt;&gt;TRUE,AB174&lt;&gt;TRUE,,ISBLANK(U174)),"",IF(INDEX(codeperskat,MATCH(P174,libperskat,0))=20,IF(OR(U174&lt;'Nomenklatur komplett'!W$4,U174&gt;'Nomenklatur komplett'!X$4),FALSE,TRUE),""))</f>
        <v/>
      </c>
      <c r="AH174" s="26" t="str">
        <f t="shared" si="71"/>
        <v/>
      </c>
      <c r="AI174" s="26" t="str">
        <f t="shared" si="72"/>
        <v/>
      </c>
      <c r="AJ174" s="26" t="str">
        <f t="shared" si="73"/>
        <v/>
      </c>
      <c r="AK174" s="72" t="str">
        <f t="shared" si="79"/>
        <v/>
      </c>
      <c r="AL174" s="26" t="str">
        <f t="shared" si="80"/>
        <v/>
      </c>
    </row>
    <row r="175" spans="1:38" x14ac:dyDescent="0.2">
      <c r="A175" s="129" t="str">
        <f t="shared" si="54"/>
        <v/>
      </c>
      <c r="B175" s="129" t="str">
        <f t="shared" si="55"/>
        <v/>
      </c>
      <c r="C175" s="78" t="str">
        <f t="shared" si="56"/>
        <v/>
      </c>
      <c r="D175" s="72" t="str">
        <f t="shared" si="57"/>
        <v/>
      </c>
      <c r="E175" s="72" t="str">
        <f t="shared" si="58"/>
        <v/>
      </c>
      <c r="F175" s="79" t="str">
        <f t="shared" si="59"/>
        <v/>
      </c>
      <c r="G175" s="73" t="str">
        <f t="shared" si="60"/>
        <v/>
      </c>
      <c r="H175" s="72" t="str">
        <f t="shared" si="61"/>
        <v/>
      </c>
      <c r="I175" s="72" t="str">
        <f t="shared" si="62"/>
        <v/>
      </c>
      <c r="J175" s="72" t="str">
        <f t="shared" si="74"/>
        <v/>
      </c>
      <c r="K175" s="76" t="str">
        <f t="shared" si="75"/>
        <v/>
      </c>
      <c r="L175" s="134" t="str">
        <f t="shared" si="63"/>
        <v/>
      </c>
      <c r="M175" s="134" t="str">
        <f t="shared" si="64"/>
        <v/>
      </c>
      <c r="N175" s="67"/>
      <c r="O175" s="71"/>
      <c r="P175" s="71"/>
      <c r="Q175" s="71"/>
      <c r="R175" s="71"/>
      <c r="S175" s="148"/>
      <c r="T175" s="71"/>
      <c r="U175" s="71"/>
      <c r="V175" s="71"/>
      <c r="W175" s="71"/>
      <c r="X175" s="77" t="str">
        <f t="shared" si="76"/>
        <v/>
      </c>
      <c r="Y175" s="26" t="str">
        <f t="shared" si="65"/>
        <v/>
      </c>
      <c r="Z175" s="26" t="str">
        <f t="shared" si="66"/>
        <v/>
      </c>
      <c r="AA175" s="77" t="str">
        <f t="shared" si="67"/>
        <v/>
      </c>
      <c r="AB175" s="26" t="str">
        <f t="shared" si="77"/>
        <v/>
      </c>
      <c r="AC175" s="26" t="str">
        <f t="shared" si="68"/>
        <v/>
      </c>
      <c r="AD175" s="26" t="str">
        <f t="shared" si="69"/>
        <v/>
      </c>
      <c r="AE175" s="26" t="str">
        <f t="shared" si="78"/>
        <v/>
      </c>
      <c r="AF175" s="26" t="str">
        <f t="shared" si="70"/>
        <v/>
      </c>
      <c r="AG175" s="26" t="str">
        <f>IF(OR(Z175&lt;&gt;TRUE,AB175&lt;&gt;TRUE,,ISBLANK(U175)),"",IF(INDEX(codeperskat,MATCH(P175,libperskat,0))=20,IF(OR(U175&lt;'Nomenklatur komplett'!W$4,U175&gt;'Nomenklatur komplett'!X$4),FALSE,TRUE),""))</f>
        <v/>
      </c>
      <c r="AH175" s="26" t="str">
        <f t="shared" si="71"/>
        <v/>
      </c>
      <c r="AI175" s="26" t="str">
        <f t="shared" si="72"/>
        <v/>
      </c>
      <c r="AJ175" s="26" t="str">
        <f t="shared" si="73"/>
        <v/>
      </c>
      <c r="AK175" s="72" t="str">
        <f t="shared" si="79"/>
        <v/>
      </c>
      <c r="AL175" s="26" t="str">
        <f t="shared" si="80"/>
        <v/>
      </c>
    </row>
    <row r="176" spans="1:38" x14ac:dyDescent="0.2">
      <c r="A176" s="129" t="str">
        <f t="shared" si="54"/>
        <v/>
      </c>
      <c r="B176" s="129" t="str">
        <f t="shared" si="55"/>
        <v/>
      </c>
      <c r="C176" s="78" t="str">
        <f t="shared" si="56"/>
        <v/>
      </c>
      <c r="D176" s="72" t="str">
        <f t="shared" si="57"/>
        <v/>
      </c>
      <c r="E176" s="72" t="str">
        <f t="shared" si="58"/>
        <v/>
      </c>
      <c r="F176" s="79" t="str">
        <f t="shared" si="59"/>
        <v/>
      </c>
      <c r="G176" s="73" t="str">
        <f t="shared" si="60"/>
        <v/>
      </c>
      <c r="H176" s="72" t="str">
        <f t="shared" si="61"/>
        <v/>
      </c>
      <c r="I176" s="72" t="str">
        <f t="shared" si="62"/>
        <v/>
      </c>
      <c r="J176" s="72" t="str">
        <f t="shared" si="74"/>
        <v/>
      </c>
      <c r="K176" s="76" t="str">
        <f t="shared" si="75"/>
        <v/>
      </c>
      <c r="L176" s="134" t="str">
        <f t="shared" si="63"/>
        <v/>
      </c>
      <c r="M176" s="134" t="str">
        <f t="shared" si="64"/>
        <v/>
      </c>
      <c r="N176" s="67"/>
      <c r="O176" s="71"/>
      <c r="P176" s="71"/>
      <c r="Q176" s="71"/>
      <c r="R176" s="71"/>
      <c r="S176" s="148"/>
      <c r="T176" s="71"/>
      <c r="U176" s="71"/>
      <c r="V176" s="71"/>
      <c r="W176" s="71"/>
      <c r="X176" s="77" t="str">
        <f t="shared" si="76"/>
        <v/>
      </c>
      <c r="Y176" s="26" t="str">
        <f t="shared" si="65"/>
        <v/>
      </c>
      <c r="Z176" s="26" t="str">
        <f t="shared" si="66"/>
        <v/>
      </c>
      <c r="AA176" s="77" t="str">
        <f t="shared" si="67"/>
        <v/>
      </c>
      <c r="AB176" s="26" t="str">
        <f t="shared" si="77"/>
        <v/>
      </c>
      <c r="AC176" s="26" t="str">
        <f t="shared" si="68"/>
        <v/>
      </c>
      <c r="AD176" s="26" t="str">
        <f t="shared" si="69"/>
        <v/>
      </c>
      <c r="AE176" s="26" t="str">
        <f t="shared" si="78"/>
        <v/>
      </c>
      <c r="AF176" s="26" t="str">
        <f t="shared" si="70"/>
        <v/>
      </c>
      <c r="AG176" s="26" t="str">
        <f>IF(OR(Z176&lt;&gt;TRUE,AB176&lt;&gt;TRUE,,ISBLANK(U176)),"",IF(INDEX(codeperskat,MATCH(P176,libperskat,0))=20,IF(OR(U176&lt;'Nomenklatur komplett'!W$4,U176&gt;'Nomenklatur komplett'!X$4),FALSE,TRUE),""))</f>
        <v/>
      </c>
      <c r="AH176" s="26" t="str">
        <f t="shared" si="71"/>
        <v/>
      </c>
      <c r="AI176" s="26" t="str">
        <f t="shared" si="72"/>
        <v/>
      </c>
      <c r="AJ176" s="26" t="str">
        <f t="shared" si="73"/>
        <v/>
      </c>
      <c r="AK176" s="72" t="str">
        <f t="shared" si="79"/>
        <v/>
      </c>
      <c r="AL176" s="26" t="str">
        <f t="shared" si="80"/>
        <v/>
      </c>
    </row>
    <row r="177" spans="1:38" x14ac:dyDescent="0.2">
      <c r="A177" s="129" t="str">
        <f t="shared" si="54"/>
        <v/>
      </c>
      <c r="B177" s="129" t="str">
        <f t="shared" si="55"/>
        <v/>
      </c>
      <c r="C177" s="78" t="str">
        <f t="shared" si="56"/>
        <v/>
      </c>
      <c r="D177" s="72" t="str">
        <f t="shared" si="57"/>
        <v/>
      </c>
      <c r="E177" s="72" t="str">
        <f t="shared" si="58"/>
        <v/>
      </c>
      <c r="F177" s="79" t="str">
        <f t="shared" si="59"/>
        <v/>
      </c>
      <c r="G177" s="73" t="str">
        <f t="shared" si="60"/>
        <v/>
      </c>
      <c r="H177" s="72" t="str">
        <f t="shared" si="61"/>
        <v/>
      </c>
      <c r="I177" s="72" t="str">
        <f t="shared" si="62"/>
        <v/>
      </c>
      <c r="J177" s="72" t="str">
        <f t="shared" si="74"/>
        <v/>
      </c>
      <c r="K177" s="76" t="str">
        <f t="shared" si="75"/>
        <v/>
      </c>
      <c r="L177" s="134" t="str">
        <f t="shared" si="63"/>
        <v/>
      </c>
      <c r="M177" s="134" t="str">
        <f t="shared" si="64"/>
        <v/>
      </c>
      <c r="N177" s="67"/>
      <c r="O177" s="71"/>
      <c r="P177" s="71"/>
      <c r="Q177" s="71"/>
      <c r="R177" s="71"/>
      <c r="S177" s="148"/>
      <c r="T177" s="71"/>
      <c r="U177" s="71"/>
      <c r="V177" s="71"/>
      <c r="W177" s="71"/>
      <c r="X177" s="77" t="str">
        <f t="shared" si="76"/>
        <v/>
      </c>
      <c r="Y177" s="26" t="str">
        <f t="shared" si="65"/>
        <v/>
      </c>
      <c r="Z177" s="26" t="str">
        <f t="shared" si="66"/>
        <v/>
      </c>
      <c r="AA177" s="77" t="str">
        <f t="shared" si="67"/>
        <v/>
      </c>
      <c r="AB177" s="26" t="str">
        <f t="shared" si="77"/>
        <v/>
      </c>
      <c r="AC177" s="26" t="str">
        <f t="shared" si="68"/>
        <v/>
      </c>
      <c r="AD177" s="26" t="str">
        <f t="shared" si="69"/>
        <v/>
      </c>
      <c r="AE177" s="26" t="str">
        <f t="shared" si="78"/>
        <v/>
      </c>
      <c r="AF177" s="26" t="str">
        <f t="shared" si="70"/>
        <v/>
      </c>
      <c r="AG177" s="26" t="str">
        <f>IF(OR(Z177&lt;&gt;TRUE,AB177&lt;&gt;TRUE,,ISBLANK(U177)),"",IF(INDEX(codeperskat,MATCH(P177,libperskat,0))=20,IF(OR(U177&lt;'Nomenklatur komplett'!W$4,U177&gt;'Nomenklatur komplett'!X$4),FALSE,TRUE),""))</f>
        <v/>
      </c>
      <c r="AH177" s="26" t="str">
        <f t="shared" si="71"/>
        <v/>
      </c>
      <c r="AI177" s="26" t="str">
        <f t="shared" si="72"/>
        <v/>
      </c>
      <c r="AJ177" s="26" t="str">
        <f t="shared" si="73"/>
        <v/>
      </c>
      <c r="AK177" s="72" t="str">
        <f t="shared" si="79"/>
        <v/>
      </c>
      <c r="AL177" s="26" t="str">
        <f t="shared" si="80"/>
        <v/>
      </c>
    </row>
    <row r="178" spans="1:38" x14ac:dyDescent="0.2">
      <c r="A178" s="129" t="str">
        <f t="shared" si="54"/>
        <v/>
      </c>
      <c r="B178" s="129" t="str">
        <f t="shared" si="55"/>
        <v/>
      </c>
      <c r="C178" s="78" t="str">
        <f t="shared" si="56"/>
        <v/>
      </c>
      <c r="D178" s="72" t="str">
        <f t="shared" si="57"/>
        <v/>
      </c>
      <c r="E178" s="72" t="str">
        <f t="shared" si="58"/>
        <v/>
      </c>
      <c r="F178" s="79" t="str">
        <f t="shared" si="59"/>
        <v/>
      </c>
      <c r="G178" s="73" t="str">
        <f t="shared" si="60"/>
        <v/>
      </c>
      <c r="H178" s="72" t="str">
        <f t="shared" si="61"/>
        <v/>
      </c>
      <c r="I178" s="72" t="str">
        <f t="shared" si="62"/>
        <v/>
      </c>
      <c r="J178" s="72" t="str">
        <f t="shared" si="74"/>
        <v/>
      </c>
      <c r="K178" s="76" t="str">
        <f t="shared" si="75"/>
        <v/>
      </c>
      <c r="L178" s="134" t="str">
        <f t="shared" si="63"/>
        <v/>
      </c>
      <c r="M178" s="134" t="str">
        <f t="shared" si="64"/>
        <v/>
      </c>
      <c r="N178" s="67"/>
      <c r="O178" s="71"/>
      <c r="P178" s="71"/>
      <c r="Q178" s="71"/>
      <c r="R178" s="71"/>
      <c r="S178" s="148"/>
      <c r="T178" s="71"/>
      <c r="U178" s="71"/>
      <c r="V178" s="71"/>
      <c r="W178" s="71"/>
      <c r="X178" s="77" t="str">
        <f t="shared" si="76"/>
        <v/>
      </c>
      <c r="Y178" s="26" t="str">
        <f t="shared" si="65"/>
        <v/>
      </c>
      <c r="Z178" s="26" t="str">
        <f t="shared" si="66"/>
        <v/>
      </c>
      <c r="AA178" s="77" t="str">
        <f t="shared" si="67"/>
        <v/>
      </c>
      <c r="AB178" s="26" t="str">
        <f t="shared" si="77"/>
        <v/>
      </c>
      <c r="AC178" s="26" t="str">
        <f t="shared" si="68"/>
        <v/>
      </c>
      <c r="AD178" s="26" t="str">
        <f t="shared" si="69"/>
        <v/>
      </c>
      <c r="AE178" s="26" t="str">
        <f t="shared" si="78"/>
        <v/>
      </c>
      <c r="AF178" s="26" t="str">
        <f t="shared" si="70"/>
        <v/>
      </c>
      <c r="AG178" s="26" t="str">
        <f>IF(OR(Z178&lt;&gt;TRUE,AB178&lt;&gt;TRUE,,ISBLANK(U178)),"",IF(INDEX(codeperskat,MATCH(P178,libperskat,0))=20,IF(OR(U178&lt;'Nomenklatur komplett'!W$4,U178&gt;'Nomenklatur komplett'!X$4),FALSE,TRUE),""))</f>
        <v/>
      </c>
      <c r="AH178" s="26" t="str">
        <f t="shared" si="71"/>
        <v/>
      </c>
      <c r="AI178" s="26" t="str">
        <f t="shared" si="72"/>
        <v/>
      </c>
      <c r="AJ178" s="26" t="str">
        <f t="shared" si="73"/>
        <v/>
      </c>
      <c r="AK178" s="72" t="str">
        <f t="shared" si="79"/>
        <v/>
      </c>
      <c r="AL178" s="26" t="str">
        <f t="shared" si="80"/>
        <v/>
      </c>
    </row>
    <row r="179" spans="1:38" x14ac:dyDescent="0.2">
      <c r="A179" s="129" t="str">
        <f t="shared" si="54"/>
        <v/>
      </c>
      <c r="B179" s="129" t="str">
        <f t="shared" si="55"/>
        <v/>
      </c>
      <c r="C179" s="78" t="str">
        <f t="shared" si="56"/>
        <v/>
      </c>
      <c r="D179" s="72" t="str">
        <f t="shared" si="57"/>
        <v/>
      </c>
      <c r="E179" s="72" t="str">
        <f t="shared" si="58"/>
        <v/>
      </c>
      <c r="F179" s="79" t="str">
        <f t="shared" si="59"/>
        <v/>
      </c>
      <c r="G179" s="73" t="str">
        <f t="shared" si="60"/>
        <v/>
      </c>
      <c r="H179" s="72" t="str">
        <f t="shared" si="61"/>
        <v/>
      </c>
      <c r="I179" s="72" t="str">
        <f t="shared" si="62"/>
        <v/>
      </c>
      <c r="J179" s="72" t="str">
        <f t="shared" si="74"/>
        <v/>
      </c>
      <c r="K179" s="76" t="str">
        <f t="shared" si="75"/>
        <v/>
      </c>
      <c r="L179" s="134" t="str">
        <f t="shared" si="63"/>
        <v/>
      </c>
      <c r="M179" s="134" t="str">
        <f t="shared" si="64"/>
        <v/>
      </c>
      <c r="N179" s="67"/>
      <c r="O179" s="71"/>
      <c r="P179" s="71"/>
      <c r="Q179" s="71"/>
      <c r="R179" s="71"/>
      <c r="S179" s="148"/>
      <c r="T179" s="71"/>
      <c r="U179" s="71"/>
      <c r="V179" s="71"/>
      <c r="W179" s="71"/>
      <c r="X179" s="77" t="str">
        <f t="shared" si="76"/>
        <v/>
      </c>
      <c r="Y179" s="26" t="str">
        <f t="shared" si="65"/>
        <v/>
      </c>
      <c r="Z179" s="26" t="str">
        <f t="shared" si="66"/>
        <v/>
      </c>
      <c r="AA179" s="77" t="str">
        <f t="shared" si="67"/>
        <v/>
      </c>
      <c r="AB179" s="26" t="str">
        <f t="shared" si="77"/>
        <v/>
      </c>
      <c r="AC179" s="26" t="str">
        <f t="shared" si="68"/>
        <v/>
      </c>
      <c r="AD179" s="26" t="str">
        <f t="shared" si="69"/>
        <v/>
      </c>
      <c r="AE179" s="26" t="str">
        <f t="shared" si="78"/>
        <v/>
      </c>
      <c r="AF179" s="26" t="str">
        <f t="shared" si="70"/>
        <v/>
      </c>
      <c r="AG179" s="26" t="str">
        <f>IF(OR(Z179&lt;&gt;TRUE,AB179&lt;&gt;TRUE,,ISBLANK(U179)),"",IF(INDEX(codeperskat,MATCH(P179,libperskat,0))=20,IF(OR(U179&lt;'Nomenklatur komplett'!W$4,U179&gt;'Nomenklatur komplett'!X$4),FALSE,TRUE),""))</f>
        <v/>
      </c>
      <c r="AH179" s="26" t="str">
        <f t="shared" si="71"/>
        <v/>
      </c>
      <c r="AI179" s="26" t="str">
        <f t="shared" si="72"/>
        <v/>
      </c>
      <c r="AJ179" s="26" t="str">
        <f t="shared" si="73"/>
        <v/>
      </c>
      <c r="AK179" s="72" t="str">
        <f t="shared" si="79"/>
        <v/>
      </c>
      <c r="AL179" s="26" t="str">
        <f t="shared" si="80"/>
        <v/>
      </c>
    </row>
    <row r="180" spans="1:38" x14ac:dyDescent="0.2">
      <c r="A180" s="129" t="str">
        <f t="shared" si="54"/>
        <v/>
      </c>
      <c r="B180" s="129" t="str">
        <f t="shared" si="55"/>
        <v/>
      </c>
      <c r="C180" s="78" t="str">
        <f t="shared" si="56"/>
        <v/>
      </c>
      <c r="D180" s="72" t="str">
        <f t="shared" si="57"/>
        <v/>
      </c>
      <c r="E180" s="72" t="str">
        <f t="shared" si="58"/>
        <v/>
      </c>
      <c r="F180" s="79" t="str">
        <f t="shared" si="59"/>
        <v/>
      </c>
      <c r="G180" s="73" t="str">
        <f t="shared" si="60"/>
        <v/>
      </c>
      <c r="H180" s="72" t="str">
        <f t="shared" si="61"/>
        <v/>
      </c>
      <c r="I180" s="72" t="str">
        <f t="shared" si="62"/>
        <v/>
      </c>
      <c r="J180" s="72" t="str">
        <f t="shared" si="74"/>
        <v/>
      </c>
      <c r="K180" s="76" t="str">
        <f t="shared" si="75"/>
        <v/>
      </c>
      <c r="L180" s="134" t="str">
        <f t="shared" si="63"/>
        <v/>
      </c>
      <c r="M180" s="134" t="str">
        <f t="shared" si="64"/>
        <v/>
      </c>
      <c r="N180" s="67"/>
      <c r="O180" s="71"/>
      <c r="P180" s="71"/>
      <c r="Q180" s="71"/>
      <c r="R180" s="71"/>
      <c r="S180" s="148"/>
      <c r="T180" s="71"/>
      <c r="U180" s="71"/>
      <c r="V180" s="71"/>
      <c r="W180" s="71"/>
      <c r="X180" s="77" t="str">
        <f t="shared" si="76"/>
        <v/>
      </c>
      <c r="Y180" s="26" t="str">
        <f t="shared" si="65"/>
        <v/>
      </c>
      <c r="Z180" s="26" t="str">
        <f t="shared" si="66"/>
        <v/>
      </c>
      <c r="AA180" s="77" t="str">
        <f t="shared" si="67"/>
        <v/>
      </c>
      <c r="AB180" s="26" t="str">
        <f t="shared" si="77"/>
        <v/>
      </c>
      <c r="AC180" s="26" t="str">
        <f t="shared" si="68"/>
        <v/>
      </c>
      <c r="AD180" s="26" t="str">
        <f t="shared" si="69"/>
        <v/>
      </c>
      <c r="AE180" s="26" t="str">
        <f t="shared" si="78"/>
        <v/>
      </c>
      <c r="AF180" s="26" t="str">
        <f t="shared" si="70"/>
        <v/>
      </c>
      <c r="AG180" s="26" t="str">
        <f>IF(OR(Z180&lt;&gt;TRUE,AB180&lt;&gt;TRUE,,ISBLANK(U180)),"",IF(INDEX(codeperskat,MATCH(P180,libperskat,0))=20,IF(OR(U180&lt;'Nomenklatur komplett'!W$4,U180&gt;'Nomenklatur komplett'!X$4),FALSE,TRUE),""))</f>
        <v/>
      </c>
      <c r="AH180" s="26" t="str">
        <f t="shared" si="71"/>
        <v/>
      </c>
      <c r="AI180" s="26" t="str">
        <f t="shared" si="72"/>
        <v/>
      </c>
      <c r="AJ180" s="26" t="str">
        <f t="shared" si="73"/>
        <v/>
      </c>
      <c r="AK180" s="72" t="str">
        <f t="shared" si="79"/>
        <v/>
      </c>
      <c r="AL180" s="26" t="str">
        <f t="shared" si="80"/>
        <v/>
      </c>
    </row>
    <row r="181" spans="1:38" x14ac:dyDescent="0.2">
      <c r="A181" s="129" t="str">
        <f t="shared" si="54"/>
        <v/>
      </c>
      <c r="B181" s="129" t="str">
        <f t="shared" si="55"/>
        <v/>
      </c>
      <c r="C181" s="78" t="str">
        <f t="shared" si="56"/>
        <v/>
      </c>
      <c r="D181" s="72" t="str">
        <f t="shared" si="57"/>
        <v/>
      </c>
      <c r="E181" s="72" t="str">
        <f t="shared" si="58"/>
        <v/>
      </c>
      <c r="F181" s="79" t="str">
        <f t="shared" si="59"/>
        <v/>
      </c>
      <c r="G181" s="73" t="str">
        <f t="shared" si="60"/>
        <v/>
      </c>
      <c r="H181" s="72" t="str">
        <f t="shared" si="61"/>
        <v/>
      </c>
      <c r="I181" s="72" t="str">
        <f t="shared" si="62"/>
        <v/>
      </c>
      <c r="J181" s="72" t="str">
        <f t="shared" si="74"/>
        <v/>
      </c>
      <c r="K181" s="76" t="str">
        <f t="shared" si="75"/>
        <v/>
      </c>
      <c r="L181" s="134" t="str">
        <f t="shared" si="63"/>
        <v/>
      </c>
      <c r="M181" s="134" t="str">
        <f t="shared" si="64"/>
        <v/>
      </c>
      <c r="N181" s="67"/>
      <c r="O181" s="71"/>
      <c r="P181" s="71"/>
      <c r="Q181" s="71"/>
      <c r="R181" s="71"/>
      <c r="S181" s="148"/>
      <c r="T181" s="71"/>
      <c r="U181" s="71"/>
      <c r="V181" s="71"/>
      <c r="W181" s="71"/>
      <c r="X181" s="77" t="str">
        <f t="shared" si="76"/>
        <v/>
      </c>
      <c r="Y181" s="26" t="str">
        <f t="shared" si="65"/>
        <v/>
      </c>
      <c r="Z181" s="26" t="str">
        <f t="shared" si="66"/>
        <v/>
      </c>
      <c r="AA181" s="77" t="str">
        <f t="shared" si="67"/>
        <v/>
      </c>
      <c r="AB181" s="26" t="str">
        <f t="shared" si="77"/>
        <v/>
      </c>
      <c r="AC181" s="26" t="str">
        <f t="shared" si="68"/>
        <v/>
      </c>
      <c r="AD181" s="26" t="str">
        <f t="shared" si="69"/>
        <v/>
      </c>
      <c r="AE181" s="26" t="str">
        <f t="shared" si="78"/>
        <v/>
      </c>
      <c r="AF181" s="26" t="str">
        <f t="shared" si="70"/>
        <v/>
      </c>
      <c r="AG181" s="26" t="str">
        <f>IF(OR(Z181&lt;&gt;TRUE,AB181&lt;&gt;TRUE,,ISBLANK(U181)),"",IF(INDEX(codeperskat,MATCH(P181,libperskat,0))=20,IF(OR(U181&lt;'Nomenklatur komplett'!W$4,U181&gt;'Nomenklatur komplett'!X$4),FALSE,TRUE),""))</f>
        <v/>
      </c>
      <c r="AH181" s="26" t="str">
        <f t="shared" si="71"/>
        <v/>
      </c>
      <c r="AI181" s="26" t="str">
        <f t="shared" si="72"/>
        <v/>
      </c>
      <c r="AJ181" s="26" t="str">
        <f t="shared" si="73"/>
        <v/>
      </c>
      <c r="AK181" s="72" t="str">
        <f t="shared" si="79"/>
        <v/>
      </c>
      <c r="AL181" s="26" t="str">
        <f t="shared" si="80"/>
        <v/>
      </c>
    </row>
    <row r="182" spans="1:38" x14ac:dyDescent="0.2">
      <c r="A182" s="129" t="str">
        <f t="shared" si="54"/>
        <v/>
      </c>
      <c r="B182" s="129" t="str">
        <f t="shared" si="55"/>
        <v/>
      </c>
      <c r="C182" s="78" t="str">
        <f t="shared" si="56"/>
        <v/>
      </c>
      <c r="D182" s="72" t="str">
        <f t="shared" si="57"/>
        <v/>
      </c>
      <c r="E182" s="72" t="str">
        <f t="shared" si="58"/>
        <v/>
      </c>
      <c r="F182" s="79" t="str">
        <f t="shared" si="59"/>
        <v/>
      </c>
      <c r="G182" s="73" t="str">
        <f t="shared" si="60"/>
        <v/>
      </c>
      <c r="H182" s="72" t="str">
        <f t="shared" si="61"/>
        <v/>
      </c>
      <c r="I182" s="72" t="str">
        <f t="shared" si="62"/>
        <v/>
      </c>
      <c r="J182" s="72" t="str">
        <f t="shared" si="74"/>
        <v/>
      </c>
      <c r="K182" s="76" t="str">
        <f t="shared" si="75"/>
        <v/>
      </c>
      <c r="L182" s="134" t="str">
        <f t="shared" si="63"/>
        <v/>
      </c>
      <c r="M182" s="134" t="str">
        <f t="shared" si="64"/>
        <v/>
      </c>
      <c r="N182" s="67"/>
      <c r="O182" s="71"/>
      <c r="P182" s="71"/>
      <c r="Q182" s="71"/>
      <c r="R182" s="71"/>
      <c r="S182" s="148"/>
      <c r="T182" s="71"/>
      <c r="U182" s="71"/>
      <c r="V182" s="71"/>
      <c r="W182" s="71"/>
      <c r="X182" s="77" t="str">
        <f t="shared" si="76"/>
        <v/>
      </c>
      <c r="Y182" s="26" t="str">
        <f t="shared" si="65"/>
        <v/>
      </c>
      <c r="Z182" s="26" t="str">
        <f t="shared" si="66"/>
        <v/>
      </c>
      <c r="AA182" s="77" t="str">
        <f t="shared" si="67"/>
        <v/>
      </c>
      <c r="AB182" s="26" t="str">
        <f t="shared" si="77"/>
        <v/>
      </c>
      <c r="AC182" s="26" t="str">
        <f t="shared" si="68"/>
        <v/>
      </c>
      <c r="AD182" s="26" t="str">
        <f t="shared" si="69"/>
        <v/>
      </c>
      <c r="AE182" s="26" t="str">
        <f t="shared" si="78"/>
        <v/>
      </c>
      <c r="AF182" s="26" t="str">
        <f t="shared" si="70"/>
        <v/>
      </c>
      <c r="AG182" s="26" t="str">
        <f>IF(OR(Z182&lt;&gt;TRUE,AB182&lt;&gt;TRUE,,ISBLANK(U182)),"",IF(INDEX(codeperskat,MATCH(P182,libperskat,0))=20,IF(OR(U182&lt;'Nomenklatur komplett'!W$4,U182&gt;'Nomenklatur komplett'!X$4),FALSE,TRUE),""))</f>
        <v/>
      </c>
      <c r="AH182" s="26" t="str">
        <f t="shared" si="71"/>
        <v/>
      </c>
      <c r="AI182" s="26" t="str">
        <f t="shared" si="72"/>
        <v/>
      </c>
      <c r="AJ182" s="26" t="str">
        <f t="shared" si="73"/>
        <v/>
      </c>
      <c r="AK182" s="72" t="str">
        <f t="shared" si="79"/>
        <v/>
      </c>
      <c r="AL182" s="26" t="str">
        <f t="shared" si="80"/>
        <v/>
      </c>
    </row>
    <row r="183" spans="1:38" x14ac:dyDescent="0.2">
      <c r="A183" s="129" t="str">
        <f t="shared" si="54"/>
        <v/>
      </c>
      <c r="B183" s="129" t="str">
        <f t="shared" si="55"/>
        <v/>
      </c>
      <c r="C183" s="78" t="str">
        <f t="shared" si="56"/>
        <v/>
      </c>
      <c r="D183" s="72" t="str">
        <f t="shared" si="57"/>
        <v/>
      </c>
      <c r="E183" s="72" t="str">
        <f t="shared" si="58"/>
        <v/>
      </c>
      <c r="F183" s="79" t="str">
        <f t="shared" si="59"/>
        <v/>
      </c>
      <c r="G183" s="73" t="str">
        <f t="shared" si="60"/>
        <v/>
      </c>
      <c r="H183" s="72" t="str">
        <f t="shared" si="61"/>
        <v/>
      </c>
      <c r="I183" s="72" t="str">
        <f t="shared" si="62"/>
        <v/>
      </c>
      <c r="J183" s="72" t="str">
        <f t="shared" si="74"/>
        <v/>
      </c>
      <c r="K183" s="76" t="str">
        <f t="shared" si="75"/>
        <v/>
      </c>
      <c r="L183" s="134" t="str">
        <f t="shared" si="63"/>
        <v/>
      </c>
      <c r="M183" s="134" t="str">
        <f t="shared" si="64"/>
        <v/>
      </c>
      <c r="N183" s="67"/>
      <c r="O183" s="71"/>
      <c r="P183" s="71"/>
      <c r="Q183" s="71"/>
      <c r="R183" s="71"/>
      <c r="S183" s="148"/>
      <c r="T183" s="71"/>
      <c r="U183" s="71"/>
      <c r="V183" s="71"/>
      <c r="W183" s="71"/>
      <c r="X183" s="77" t="str">
        <f t="shared" si="76"/>
        <v/>
      </c>
      <c r="Y183" s="26" t="str">
        <f t="shared" si="65"/>
        <v/>
      </c>
      <c r="Z183" s="26" t="str">
        <f t="shared" si="66"/>
        <v/>
      </c>
      <c r="AA183" s="77" t="str">
        <f t="shared" si="67"/>
        <v/>
      </c>
      <c r="AB183" s="26" t="str">
        <f t="shared" si="77"/>
        <v/>
      </c>
      <c r="AC183" s="26" t="str">
        <f t="shared" si="68"/>
        <v/>
      </c>
      <c r="AD183" s="26" t="str">
        <f t="shared" si="69"/>
        <v/>
      </c>
      <c r="AE183" s="26" t="str">
        <f t="shared" si="78"/>
        <v/>
      </c>
      <c r="AF183" s="26" t="str">
        <f t="shared" si="70"/>
        <v/>
      </c>
      <c r="AG183" s="26" t="str">
        <f>IF(OR(Z183&lt;&gt;TRUE,AB183&lt;&gt;TRUE,,ISBLANK(U183)),"",IF(INDEX(codeperskat,MATCH(P183,libperskat,0))=20,IF(OR(U183&lt;'Nomenklatur komplett'!W$4,U183&gt;'Nomenklatur komplett'!X$4),FALSE,TRUE),""))</f>
        <v/>
      </c>
      <c r="AH183" s="26" t="str">
        <f t="shared" si="71"/>
        <v/>
      </c>
      <c r="AI183" s="26" t="str">
        <f t="shared" si="72"/>
        <v/>
      </c>
      <c r="AJ183" s="26" t="str">
        <f t="shared" si="73"/>
        <v/>
      </c>
      <c r="AK183" s="72" t="str">
        <f t="shared" si="79"/>
        <v/>
      </c>
      <c r="AL183" s="26" t="str">
        <f t="shared" si="80"/>
        <v/>
      </c>
    </row>
    <row r="184" spans="1:38" x14ac:dyDescent="0.2">
      <c r="A184" s="129" t="str">
        <f t="shared" si="54"/>
        <v/>
      </c>
      <c r="B184" s="129" t="str">
        <f t="shared" si="55"/>
        <v/>
      </c>
      <c r="C184" s="78" t="str">
        <f t="shared" si="56"/>
        <v/>
      </c>
      <c r="D184" s="72" t="str">
        <f t="shared" si="57"/>
        <v/>
      </c>
      <c r="E184" s="72" t="str">
        <f t="shared" si="58"/>
        <v/>
      </c>
      <c r="F184" s="79" t="str">
        <f t="shared" si="59"/>
        <v/>
      </c>
      <c r="G184" s="73" t="str">
        <f t="shared" si="60"/>
        <v/>
      </c>
      <c r="H184" s="72" t="str">
        <f t="shared" si="61"/>
        <v/>
      </c>
      <c r="I184" s="72" t="str">
        <f t="shared" si="62"/>
        <v/>
      </c>
      <c r="J184" s="72" t="str">
        <f t="shared" si="74"/>
        <v/>
      </c>
      <c r="K184" s="76" t="str">
        <f t="shared" si="75"/>
        <v/>
      </c>
      <c r="L184" s="134" t="str">
        <f t="shared" si="63"/>
        <v/>
      </c>
      <c r="M184" s="134" t="str">
        <f t="shared" si="64"/>
        <v/>
      </c>
      <c r="N184" s="67"/>
      <c r="O184" s="71"/>
      <c r="P184" s="71"/>
      <c r="Q184" s="71"/>
      <c r="R184" s="71"/>
      <c r="S184" s="148"/>
      <c r="T184" s="71"/>
      <c r="U184" s="71"/>
      <c r="V184" s="71"/>
      <c r="W184" s="71"/>
      <c r="X184" s="77" t="str">
        <f t="shared" si="76"/>
        <v/>
      </c>
      <c r="Y184" s="26" t="str">
        <f t="shared" si="65"/>
        <v/>
      </c>
      <c r="Z184" s="26" t="str">
        <f t="shared" si="66"/>
        <v/>
      </c>
      <c r="AA184" s="77" t="str">
        <f t="shared" si="67"/>
        <v/>
      </c>
      <c r="AB184" s="26" t="str">
        <f t="shared" si="77"/>
        <v/>
      </c>
      <c r="AC184" s="26" t="str">
        <f t="shared" si="68"/>
        <v/>
      </c>
      <c r="AD184" s="26" t="str">
        <f t="shared" si="69"/>
        <v/>
      </c>
      <c r="AE184" s="26" t="str">
        <f t="shared" si="78"/>
        <v/>
      </c>
      <c r="AF184" s="26" t="str">
        <f t="shared" si="70"/>
        <v/>
      </c>
      <c r="AG184" s="26" t="str">
        <f>IF(OR(Z184&lt;&gt;TRUE,AB184&lt;&gt;TRUE,,ISBLANK(U184)),"",IF(INDEX(codeperskat,MATCH(P184,libperskat,0))=20,IF(OR(U184&lt;'Nomenklatur komplett'!W$4,U184&gt;'Nomenklatur komplett'!X$4),FALSE,TRUE),""))</f>
        <v/>
      </c>
      <c r="AH184" s="26" t="str">
        <f t="shared" si="71"/>
        <v/>
      </c>
      <c r="AI184" s="26" t="str">
        <f t="shared" si="72"/>
        <v/>
      </c>
      <c r="AJ184" s="26" t="str">
        <f t="shared" si="73"/>
        <v/>
      </c>
      <c r="AK184" s="72" t="str">
        <f t="shared" si="79"/>
        <v/>
      </c>
      <c r="AL184" s="26" t="str">
        <f t="shared" si="80"/>
        <v/>
      </c>
    </row>
    <row r="185" spans="1:38" x14ac:dyDescent="0.2">
      <c r="A185" s="129" t="str">
        <f t="shared" si="54"/>
        <v/>
      </c>
      <c r="B185" s="129" t="str">
        <f t="shared" si="55"/>
        <v/>
      </c>
      <c r="C185" s="78" t="str">
        <f t="shared" si="56"/>
        <v/>
      </c>
      <c r="D185" s="72" t="str">
        <f t="shared" si="57"/>
        <v/>
      </c>
      <c r="E185" s="72" t="str">
        <f t="shared" si="58"/>
        <v/>
      </c>
      <c r="F185" s="79" t="str">
        <f t="shared" si="59"/>
        <v/>
      </c>
      <c r="G185" s="73" t="str">
        <f t="shared" si="60"/>
        <v/>
      </c>
      <c r="H185" s="72" t="str">
        <f t="shared" si="61"/>
        <v/>
      </c>
      <c r="I185" s="72" t="str">
        <f t="shared" si="62"/>
        <v/>
      </c>
      <c r="J185" s="72" t="str">
        <f t="shared" si="74"/>
        <v/>
      </c>
      <c r="K185" s="76" t="str">
        <f t="shared" si="75"/>
        <v/>
      </c>
      <c r="L185" s="134" t="str">
        <f t="shared" si="63"/>
        <v/>
      </c>
      <c r="M185" s="134" t="str">
        <f t="shared" si="64"/>
        <v/>
      </c>
      <c r="N185" s="67"/>
      <c r="O185" s="71"/>
      <c r="P185" s="71"/>
      <c r="Q185" s="71"/>
      <c r="R185" s="71"/>
      <c r="S185" s="148"/>
      <c r="T185" s="71"/>
      <c r="U185" s="71"/>
      <c r="V185" s="71"/>
      <c r="W185" s="71"/>
      <c r="X185" s="77" t="str">
        <f t="shared" si="76"/>
        <v/>
      </c>
      <c r="Y185" s="26" t="str">
        <f t="shared" si="65"/>
        <v/>
      </c>
      <c r="Z185" s="26" t="str">
        <f t="shared" si="66"/>
        <v/>
      </c>
      <c r="AA185" s="77" t="str">
        <f t="shared" si="67"/>
        <v/>
      </c>
      <c r="AB185" s="26" t="str">
        <f t="shared" si="77"/>
        <v/>
      </c>
      <c r="AC185" s="26" t="str">
        <f t="shared" si="68"/>
        <v/>
      </c>
      <c r="AD185" s="26" t="str">
        <f t="shared" si="69"/>
        <v/>
      </c>
      <c r="AE185" s="26" t="str">
        <f t="shared" si="78"/>
        <v/>
      </c>
      <c r="AF185" s="26" t="str">
        <f t="shared" si="70"/>
        <v/>
      </c>
      <c r="AG185" s="26" t="str">
        <f>IF(OR(Z185&lt;&gt;TRUE,AB185&lt;&gt;TRUE,,ISBLANK(U185)),"",IF(INDEX(codeperskat,MATCH(P185,libperskat,0))=20,IF(OR(U185&lt;'Nomenklatur komplett'!W$4,U185&gt;'Nomenklatur komplett'!X$4),FALSE,TRUE),""))</f>
        <v/>
      </c>
      <c r="AH185" s="26" t="str">
        <f t="shared" si="71"/>
        <v/>
      </c>
      <c r="AI185" s="26" t="str">
        <f t="shared" si="72"/>
        <v/>
      </c>
      <c r="AJ185" s="26" t="str">
        <f t="shared" si="73"/>
        <v/>
      </c>
      <c r="AK185" s="72" t="str">
        <f t="shared" si="79"/>
        <v/>
      </c>
      <c r="AL185" s="26" t="str">
        <f t="shared" si="80"/>
        <v/>
      </c>
    </row>
    <row r="186" spans="1:38" x14ac:dyDescent="0.2">
      <c r="A186" s="129" t="str">
        <f t="shared" si="54"/>
        <v/>
      </c>
      <c r="B186" s="129" t="str">
        <f t="shared" si="55"/>
        <v/>
      </c>
      <c r="C186" s="78" t="str">
        <f t="shared" si="56"/>
        <v/>
      </c>
      <c r="D186" s="72" t="str">
        <f t="shared" si="57"/>
        <v/>
      </c>
      <c r="E186" s="72" t="str">
        <f t="shared" si="58"/>
        <v/>
      </c>
      <c r="F186" s="79" t="str">
        <f t="shared" si="59"/>
        <v/>
      </c>
      <c r="G186" s="73" t="str">
        <f t="shared" si="60"/>
        <v/>
      </c>
      <c r="H186" s="72" t="str">
        <f t="shared" si="61"/>
        <v/>
      </c>
      <c r="I186" s="72" t="str">
        <f t="shared" si="62"/>
        <v/>
      </c>
      <c r="J186" s="72" t="str">
        <f t="shared" si="74"/>
        <v/>
      </c>
      <c r="K186" s="76" t="str">
        <f t="shared" si="75"/>
        <v/>
      </c>
      <c r="L186" s="134" t="str">
        <f t="shared" si="63"/>
        <v/>
      </c>
      <c r="M186" s="134" t="str">
        <f t="shared" si="64"/>
        <v/>
      </c>
      <c r="N186" s="67"/>
      <c r="O186" s="71"/>
      <c r="P186" s="71"/>
      <c r="Q186" s="71"/>
      <c r="R186" s="71"/>
      <c r="S186" s="148"/>
      <c r="T186" s="71"/>
      <c r="U186" s="71"/>
      <c r="V186" s="71"/>
      <c r="W186" s="71"/>
      <c r="X186" s="77" t="str">
        <f t="shared" si="76"/>
        <v/>
      </c>
      <c r="Y186" s="26" t="str">
        <f t="shared" si="65"/>
        <v/>
      </c>
      <c r="Z186" s="26" t="str">
        <f t="shared" si="66"/>
        <v/>
      </c>
      <c r="AA186" s="77" t="str">
        <f t="shared" si="67"/>
        <v/>
      </c>
      <c r="AB186" s="26" t="str">
        <f t="shared" si="77"/>
        <v/>
      </c>
      <c r="AC186" s="26" t="str">
        <f t="shared" si="68"/>
        <v/>
      </c>
      <c r="AD186" s="26" t="str">
        <f t="shared" si="69"/>
        <v/>
      </c>
      <c r="AE186" s="26" t="str">
        <f t="shared" si="78"/>
        <v/>
      </c>
      <c r="AF186" s="26" t="str">
        <f t="shared" si="70"/>
        <v/>
      </c>
      <c r="AG186" s="26" t="str">
        <f>IF(OR(Z186&lt;&gt;TRUE,AB186&lt;&gt;TRUE,,ISBLANK(U186)),"",IF(INDEX(codeperskat,MATCH(P186,libperskat,0))=20,IF(OR(U186&lt;'Nomenklatur komplett'!W$4,U186&gt;'Nomenklatur komplett'!X$4),FALSE,TRUE),""))</f>
        <v/>
      </c>
      <c r="AH186" s="26" t="str">
        <f t="shared" si="71"/>
        <v/>
      </c>
      <c r="AI186" s="26" t="str">
        <f t="shared" si="72"/>
        <v/>
      </c>
      <c r="AJ186" s="26" t="str">
        <f t="shared" si="73"/>
        <v/>
      </c>
      <c r="AK186" s="72" t="str">
        <f t="shared" si="79"/>
        <v/>
      </c>
      <c r="AL186" s="26" t="str">
        <f t="shared" si="80"/>
        <v/>
      </c>
    </row>
    <row r="187" spans="1:38" x14ac:dyDescent="0.2">
      <c r="A187" s="129" t="str">
        <f t="shared" si="54"/>
        <v/>
      </c>
      <c r="B187" s="129" t="str">
        <f t="shared" si="55"/>
        <v/>
      </c>
      <c r="C187" s="78" t="str">
        <f t="shared" si="56"/>
        <v/>
      </c>
      <c r="D187" s="72" t="str">
        <f t="shared" si="57"/>
        <v/>
      </c>
      <c r="E187" s="72" t="str">
        <f t="shared" si="58"/>
        <v/>
      </c>
      <c r="F187" s="79" t="str">
        <f t="shared" si="59"/>
        <v/>
      </c>
      <c r="G187" s="73" t="str">
        <f t="shared" si="60"/>
        <v/>
      </c>
      <c r="H187" s="72" t="str">
        <f t="shared" si="61"/>
        <v/>
      </c>
      <c r="I187" s="72" t="str">
        <f t="shared" si="62"/>
        <v/>
      </c>
      <c r="J187" s="72" t="str">
        <f t="shared" si="74"/>
        <v/>
      </c>
      <c r="K187" s="76" t="str">
        <f t="shared" si="75"/>
        <v/>
      </c>
      <c r="L187" s="134" t="str">
        <f t="shared" si="63"/>
        <v/>
      </c>
      <c r="M187" s="134" t="str">
        <f t="shared" si="64"/>
        <v/>
      </c>
      <c r="N187" s="67"/>
      <c r="O187" s="71"/>
      <c r="P187" s="71"/>
      <c r="Q187" s="71"/>
      <c r="R187" s="71"/>
      <c r="S187" s="148"/>
      <c r="T187" s="71"/>
      <c r="U187" s="71"/>
      <c r="V187" s="71"/>
      <c r="W187" s="71"/>
      <c r="X187" s="77" t="str">
        <f t="shared" si="76"/>
        <v/>
      </c>
      <c r="Y187" s="26" t="str">
        <f t="shared" si="65"/>
        <v/>
      </c>
      <c r="Z187" s="26" t="str">
        <f t="shared" si="66"/>
        <v/>
      </c>
      <c r="AA187" s="77" t="str">
        <f t="shared" si="67"/>
        <v/>
      </c>
      <c r="AB187" s="26" t="str">
        <f t="shared" si="77"/>
        <v/>
      </c>
      <c r="AC187" s="26" t="str">
        <f t="shared" si="68"/>
        <v/>
      </c>
      <c r="AD187" s="26" t="str">
        <f t="shared" si="69"/>
        <v/>
      </c>
      <c r="AE187" s="26" t="str">
        <f t="shared" si="78"/>
        <v/>
      </c>
      <c r="AF187" s="26" t="str">
        <f t="shared" si="70"/>
        <v/>
      </c>
      <c r="AG187" s="26" t="str">
        <f>IF(OR(Z187&lt;&gt;TRUE,AB187&lt;&gt;TRUE,,ISBLANK(U187)),"",IF(INDEX(codeperskat,MATCH(P187,libperskat,0))=20,IF(OR(U187&lt;'Nomenklatur komplett'!W$4,U187&gt;'Nomenklatur komplett'!X$4),FALSE,TRUE),""))</f>
        <v/>
      </c>
      <c r="AH187" s="26" t="str">
        <f t="shared" si="71"/>
        <v/>
      </c>
      <c r="AI187" s="26" t="str">
        <f t="shared" si="72"/>
        <v/>
      </c>
      <c r="AJ187" s="26" t="str">
        <f t="shared" si="73"/>
        <v/>
      </c>
      <c r="AK187" s="72" t="str">
        <f t="shared" si="79"/>
        <v/>
      </c>
      <c r="AL187" s="26" t="str">
        <f t="shared" si="80"/>
        <v/>
      </c>
    </row>
    <row r="188" spans="1:38" x14ac:dyDescent="0.2">
      <c r="A188" s="129" t="str">
        <f t="shared" si="54"/>
        <v/>
      </c>
      <c r="B188" s="129" t="str">
        <f t="shared" si="55"/>
        <v/>
      </c>
      <c r="C188" s="78" t="str">
        <f t="shared" si="56"/>
        <v/>
      </c>
      <c r="D188" s="72" t="str">
        <f t="shared" si="57"/>
        <v/>
      </c>
      <c r="E188" s="72" t="str">
        <f t="shared" si="58"/>
        <v/>
      </c>
      <c r="F188" s="79" t="str">
        <f t="shared" si="59"/>
        <v/>
      </c>
      <c r="G188" s="73" t="str">
        <f t="shared" si="60"/>
        <v/>
      </c>
      <c r="H188" s="72" t="str">
        <f t="shared" si="61"/>
        <v/>
      </c>
      <c r="I188" s="72" t="str">
        <f t="shared" si="62"/>
        <v/>
      </c>
      <c r="J188" s="72" t="str">
        <f t="shared" si="74"/>
        <v/>
      </c>
      <c r="K188" s="76" t="str">
        <f t="shared" si="75"/>
        <v/>
      </c>
      <c r="L188" s="134" t="str">
        <f t="shared" si="63"/>
        <v/>
      </c>
      <c r="M188" s="134" t="str">
        <f t="shared" si="64"/>
        <v/>
      </c>
      <c r="N188" s="67"/>
      <c r="O188" s="71"/>
      <c r="P188" s="71"/>
      <c r="Q188" s="71"/>
      <c r="R188" s="71"/>
      <c r="S188" s="148"/>
      <c r="T188" s="71"/>
      <c r="U188" s="71"/>
      <c r="V188" s="71"/>
      <c r="W188" s="71"/>
      <c r="X188" s="77" t="str">
        <f t="shared" si="76"/>
        <v/>
      </c>
      <c r="Y188" s="26" t="str">
        <f t="shared" si="65"/>
        <v/>
      </c>
      <c r="Z188" s="26" t="str">
        <f t="shared" si="66"/>
        <v/>
      </c>
      <c r="AA188" s="77" t="str">
        <f t="shared" si="67"/>
        <v/>
      </c>
      <c r="AB188" s="26" t="str">
        <f t="shared" si="77"/>
        <v/>
      </c>
      <c r="AC188" s="26" t="str">
        <f t="shared" si="68"/>
        <v/>
      </c>
      <c r="AD188" s="26" t="str">
        <f t="shared" si="69"/>
        <v/>
      </c>
      <c r="AE188" s="26" t="str">
        <f t="shared" si="78"/>
        <v/>
      </c>
      <c r="AF188" s="26" t="str">
        <f t="shared" si="70"/>
        <v/>
      </c>
      <c r="AG188" s="26" t="str">
        <f>IF(OR(Z188&lt;&gt;TRUE,AB188&lt;&gt;TRUE,,ISBLANK(U188)),"",IF(INDEX(codeperskat,MATCH(P188,libperskat,0))=20,IF(OR(U188&lt;'Nomenklatur komplett'!W$4,U188&gt;'Nomenklatur komplett'!X$4),FALSE,TRUE),""))</f>
        <v/>
      </c>
      <c r="AH188" s="26" t="str">
        <f t="shared" si="71"/>
        <v/>
      </c>
      <c r="AI188" s="26" t="str">
        <f t="shared" si="72"/>
        <v/>
      </c>
      <c r="AJ188" s="26" t="str">
        <f t="shared" si="73"/>
        <v/>
      </c>
      <c r="AK188" s="72" t="str">
        <f t="shared" si="79"/>
        <v/>
      </c>
      <c r="AL188" s="26" t="str">
        <f t="shared" si="80"/>
        <v/>
      </c>
    </row>
    <row r="189" spans="1:38" x14ac:dyDescent="0.2">
      <c r="A189" s="129" t="str">
        <f t="shared" si="54"/>
        <v/>
      </c>
      <c r="B189" s="129" t="str">
        <f t="shared" si="55"/>
        <v/>
      </c>
      <c r="C189" s="78" t="str">
        <f t="shared" si="56"/>
        <v/>
      </c>
      <c r="D189" s="72" t="str">
        <f t="shared" si="57"/>
        <v/>
      </c>
      <c r="E189" s="72" t="str">
        <f t="shared" si="58"/>
        <v/>
      </c>
      <c r="F189" s="79" t="str">
        <f t="shared" si="59"/>
        <v/>
      </c>
      <c r="G189" s="73" t="str">
        <f t="shared" si="60"/>
        <v/>
      </c>
      <c r="H189" s="72" t="str">
        <f t="shared" si="61"/>
        <v/>
      </c>
      <c r="I189" s="72" t="str">
        <f t="shared" si="62"/>
        <v/>
      </c>
      <c r="J189" s="72" t="str">
        <f t="shared" si="74"/>
        <v/>
      </c>
      <c r="K189" s="76" t="str">
        <f t="shared" si="75"/>
        <v/>
      </c>
      <c r="L189" s="134" t="str">
        <f t="shared" si="63"/>
        <v/>
      </c>
      <c r="M189" s="134" t="str">
        <f t="shared" si="64"/>
        <v/>
      </c>
      <c r="N189" s="67"/>
      <c r="O189" s="71"/>
      <c r="P189" s="71"/>
      <c r="Q189" s="71"/>
      <c r="R189" s="71"/>
      <c r="S189" s="148"/>
      <c r="T189" s="71"/>
      <c r="U189" s="71"/>
      <c r="V189" s="71"/>
      <c r="W189" s="71"/>
      <c r="X189" s="77" t="str">
        <f t="shared" si="76"/>
        <v/>
      </c>
      <c r="Y189" s="26" t="str">
        <f t="shared" si="65"/>
        <v/>
      </c>
      <c r="Z189" s="26" t="str">
        <f t="shared" si="66"/>
        <v/>
      </c>
      <c r="AA189" s="77" t="str">
        <f t="shared" si="67"/>
        <v/>
      </c>
      <c r="AB189" s="26" t="str">
        <f t="shared" si="77"/>
        <v/>
      </c>
      <c r="AC189" s="26" t="str">
        <f t="shared" si="68"/>
        <v/>
      </c>
      <c r="AD189" s="26" t="str">
        <f t="shared" si="69"/>
        <v/>
      </c>
      <c r="AE189" s="26" t="str">
        <f t="shared" si="78"/>
        <v/>
      </c>
      <c r="AF189" s="26" t="str">
        <f t="shared" si="70"/>
        <v/>
      </c>
      <c r="AG189" s="26" t="str">
        <f>IF(OR(Z189&lt;&gt;TRUE,AB189&lt;&gt;TRUE,,ISBLANK(U189)),"",IF(INDEX(codeperskat,MATCH(P189,libperskat,0))=20,IF(OR(U189&lt;'Nomenklatur komplett'!W$4,U189&gt;'Nomenklatur komplett'!X$4),FALSE,TRUE),""))</f>
        <v/>
      </c>
      <c r="AH189" s="26" t="str">
        <f t="shared" si="71"/>
        <v/>
      </c>
      <c r="AI189" s="26" t="str">
        <f t="shared" si="72"/>
        <v/>
      </c>
      <c r="AJ189" s="26" t="str">
        <f t="shared" si="73"/>
        <v/>
      </c>
      <c r="AK189" s="72" t="str">
        <f t="shared" si="79"/>
        <v/>
      </c>
      <c r="AL189" s="26" t="str">
        <f t="shared" si="80"/>
        <v/>
      </c>
    </row>
    <row r="190" spans="1:38" x14ac:dyDescent="0.2">
      <c r="A190" s="129" t="str">
        <f t="shared" si="54"/>
        <v/>
      </c>
      <c r="B190" s="129" t="str">
        <f t="shared" si="55"/>
        <v/>
      </c>
      <c r="C190" s="78" t="str">
        <f t="shared" si="56"/>
        <v/>
      </c>
      <c r="D190" s="72" t="str">
        <f t="shared" si="57"/>
        <v/>
      </c>
      <c r="E190" s="72" t="str">
        <f t="shared" si="58"/>
        <v/>
      </c>
      <c r="F190" s="79" t="str">
        <f t="shared" si="59"/>
        <v/>
      </c>
      <c r="G190" s="73" t="str">
        <f t="shared" si="60"/>
        <v/>
      </c>
      <c r="H190" s="72" t="str">
        <f t="shared" si="61"/>
        <v/>
      </c>
      <c r="I190" s="72" t="str">
        <f t="shared" si="62"/>
        <v/>
      </c>
      <c r="J190" s="72" t="str">
        <f t="shared" si="74"/>
        <v/>
      </c>
      <c r="K190" s="76" t="str">
        <f t="shared" si="75"/>
        <v/>
      </c>
      <c r="L190" s="134" t="str">
        <f t="shared" si="63"/>
        <v/>
      </c>
      <c r="M190" s="134" t="str">
        <f t="shared" si="64"/>
        <v/>
      </c>
      <c r="N190" s="67"/>
      <c r="O190" s="71"/>
      <c r="P190" s="71"/>
      <c r="Q190" s="71"/>
      <c r="R190" s="71"/>
      <c r="S190" s="148"/>
      <c r="T190" s="71"/>
      <c r="U190" s="71"/>
      <c r="V190" s="71"/>
      <c r="W190" s="71"/>
      <c r="X190" s="77" t="str">
        <f t="shared" si="76"/>
        <v/>
      </c>
      <c r="Y190" s="26" t="str">
        <f t="shared" si="65"/>
        <v/>
      </c>
      <c r="Z190" s="26" t="str">
        <f t="shared" si="66"/>
        <v/>
      </c>
      <c r="AA190" s="77" t="str">
        <f t="shared" si="67"/>
        <v/>
      </c>
      <c r="AB190" s="26" t="str">
        <f t="shared" si="77"/>
        <v/>
      </c>
      <c r="AC190" s="26" t="str">
        <f t="shared" si="68"/>
        <v/>
      </c>
      <c r="AD190" s="26" t="str">
        <f t="shared" si="69"/>
        <v/>
      </c>
      <c r="AE190" s="26" t="str">
        <f t="shared" si="78"/>
        <v/>
      </c>
      <c r="AF190" s="26" t="str">
        <f t="shared" si="70"/>
        <v/>
      </c>
      <c r="AG190" s="26" t="str">
        <f>IF(OR(Z190&lt;&gt;TRUE,AB190&lt;&gt;TRUE,,ISBLANK(U190)),"",IF(INDEX(codeperskat,MATCH(P190,libperskat,0))=20,IF(OR(U190&lt;'Nomenklatur komplett'!W$4,U190&gt;'Nomenklatur komplett'!X$4),FALSE,TRUE),""))</f>
        <v/>
      </c>
      <c r="AH190" s="26" t="str">
        <f t="shared" si="71"/>
        <v/>
      </c>
      <c r="AI190" s="26" t="str">
        <f t="shared" si="72"/>
        <v/>
      </c>
      <c r="AJ190" s="26" t="str">
        <f t="shared" si="73"/>
        <v/>
      </c>
      <c r="AK190" s="72" t="str">
        <f t="shared" si="79"/>
        <v/>
      </c>
      <c r="AL190" s="26" t="str">
        <f t="shared" si="80"/>
        <v/>
      </c>
    </row>
    <row r="191" spans="1:38" x14ac:dyDescent="0.2">
      <c r="A191" s="129" t="str">
        <f t="shared" si="54"/>
        <v/>
      </c>
      <c r="B191" s="129" t="str">
        <f t="shared" si="55"/>
        <v/>
      </c>
      <c r="C191" s="78" t="str">
        <f t="shared" si="56"/>
        <v/>
      </c>
      <c r="D191" s="72" t="str">
        <f t="shared" si="57"/>
        <v/>
      </c>
      <c r="E191" s="72" t="str">
        <f t="shared" si="58"/>
        <v/>
      </c>
      <c r="F191" s="79" t="str">
        <f t="shared" si="59"/>
        <v/>
      </c>
      <c r="G191" s="73" t="str">
        <f t="shared" si="60"/>
        <v/>
      </c>
      <c r="H191" s="72" t="str">
        <f t="shared" si="61"/>
        <v/>
      </c>
      <c r="I191" s="72" t="str">
        <f t="shared" si="62"/>
        <v/>
      </c>
      <c r="J191" s="72" t="str">
        <f t="shared" si="74"/>
        <v/>
      </c>
      <c r="K191" s="76" t="str">
        <f t="shared" si="75"/>
        <v/>
      </c>
      <c r="L191" s="134" t="str">
        <f t="shared" si="63"/>
        <v/>
      </c>
      <c r="M191" s="134" t="str">
        <f t="shared" si="64"/>
        <v/>
      </c>
      <c r="N191" s="67"/>
      <c r="O191" s="71"/>
      <c r="P191" s="71"/>
      <c r="Q191" s="71"/>
      <c r="R191" s="71"/>
      <c r="S191" s="148"/>
      <c r="T191" s="71"/>
      <c r="U191" s="71"/>
      <c r="V191" s="71"/>
      <c r="W191" s="71"/>
      <c r="X191" s="77" t="str">
        <f t="shared" si="76"/>
        <v/>
      </c>
      <c r="Y191" s="26" t="str">
        <f t="shared" si="65"/>
        <v/>
      </c>
      <c r="Z191" s="26" t="str">
        <f t="shared" si="66"/>
        <v/>
      </c>
      <c r="AA191" s="77" t="str">
        <f t="shared" si="67"/>
        <v/>
      </c>
      <c r="AB191" s="26" t="str">
        <f t="shared" si="77"/>
        <v/>
      </c>
      <c r="AC191" s="26" t="str">
        <f t="shared" si="68"/>
        <v/>
      </c>
      <c r="AD191" s="26" t="str">
        <f t="shared" si="69"/>
        <v/>
      </c>
      <c r="AE191" s="26" t="str">
        <f t="shared" si="78"/>
        <v/>
      </c>
      <c r="AF191" s="26" t="str">
        <f t="shared" si="70"/>
        <v/>
      </c>
      <c r="AG191" s="26" t="str">
        <f>IF(OR(Z191&lt;&gt;TRUE,AB191&lt;&gt;TRUE,,ISBLANK(U191)),"",IF(INDEX(codeperskat,MATCH(P191,libperskat,0))=20,IF(OR(U191&lt;'Nomenklatur komplett'!W$4,U191&gt;'Nomenklatur komplett'!X$4),FALSE,TRUE),""))</f>
        <v/>
      </c>
      <c r="AH191" s="26" t="str">
        <f t="shared" si="71"/>
        <v/>
      </c>
      <c r="AI191" s="26" t="str">
        <f t="shared" si="72"/>
        <v/>
      </c>
      <c r="AJ191" s="26" t="str">
        <f t="shared" si="73"/>
        <v/>
      </c>
      <c r="AK191" s="72" t="str">
        <f t="shared" si="79"/>
        <v/>
      </c>
      <c r="AL191" s="26" t="str">
        <f t="shared" si="80"/>
        <v/>
      </c>
    </row>
    <row r="192" spans="1:38" x14ac:dyDescent="0.2">
      <c r="A192" s="129" t="str">
        <f t="shared" si="54"/>
        <v/>
      </c>
      <c r="B192" s="129" t="str">
        <f t="shared" si="55"/>
        <v/>
      </c>
      <c r="C192" s="78" t="str">
        <f t="shared" si="56"/>
        <v/>
      </c>
      <c r="D192" s="72" t="str">
        <f t="shared" si="57"/>
        <v/>
      </c>
      <c r="E192" s="72" t="str">
        <f t="shared" si="58"/>
        <v/>
      </c>
      <c r="F192" s="79" t="str">
        <f t="shared" si="59"/>
        <v/>
      </c>
      <c r="G192" s="73" t="str">
        <f t="shared" si="60"/>
        <v/>
      </c>
      <c r="H192" s="72" t="str">
        <f t="shared" si="61"/>
        <v/>
      </c>
      <c r="I192" s="72" t="str">
        <f t="shared" si="62"/>
        <v/>
      </c>
      <c r="J192" s="72" t="str">
        <f t="shared" si="74"/>
        <v/>
      </c>
      <c r="K192" s="76" t="str">
        <f t="shared" si="75"/>
        <v/>
      </c>
      <c r="L192" s="134" t="str">
        <f t="shared" si="63"/>
        <v/>
      </c>
      <c r="M192" s="134" t="str">
        <f t="shared" si="64"/>
        <v/>
      </c>
      <c r="N192" s="67"/>
      <c r="O192" s="71"/>
      <c r="P192" s="71"/>
      <c r="Q192" s="71"/>
      <c r="R192" s="71"/>
      <c r="S192" s="148"/>
      <c r="T192" s="71"/>
      <c r="U192" s="71"/>
      <c r="V192" s="71"/>
      <c r="W192" s="71"/>
      <c r="X192" s="77" t="str">
        <f t="shared" si="76"/>
        <v/>
      </c>
      <c r="Y192" s="26" t="str">
        <f t="shared" si="65"/>
        <v/>
      </c>
      <c r="Z192" s="26" t="str">
        <f t="shared" si="66"/>
        <v/>
      </c>
      <c r="AA192" s="77" t="str">
        <f t="shared" si="67"/>
        <v/>
      </c>
      <c r="AB192" s="26" t="str">
        <f t="shared" si="77"/>
        <v/>
      </c>
      <c r="AC192" s="26" t="str">
        <f t="shared" si="68"/>
        <v/>
      </c>
      <c r="AD192" s="26" t="str">
        <f t="shared" si="69"/>
        <v/>
      </c>
      <c r="AE192" s="26" t="str">
        <f t="shared" si="78"/>
        <v/>
      </c>
      <c r="AF192" s="26" t="str">
        <f t="shared" si="70"/>
        <v/>
      </c>
      <c r="AG192" s="26" t="str">
        <f>IF(OR(Z192&lt;&gt;TRUE,AB192&lt;&gt;TRUE,,ISBLANK(U192)),"",IF(INDEX(codeperskat,MATCH(P192,libperskat,0))=20,IF(OR(U192&lt;'Nomenklatur komplett'!W$4,U192&gt;'Nomenklatur komplett'!X$4),FALSE,TRUE),""))</f>
        <v/>
      </c>
      <c r="AH192" s="26" t="str">
        <f t="shared" si="71"/>
        <v/>
      </c>
      <c r="AI192" s="26" t="str">
        <f t="shared" si="72"/>
        <v/>
      </c>
      <c r="AJ192" s="26" t="str">
        <f t="shared" si="73"/>
        <v/>
      </c>
      <c r="AK192" s="72" t="str">
        <f t="shared" si="79"/>
        <v/>
      </c>
      <c r="AL192" s="26" t="str">
        <f t="shared" si="80"/>
        <v/>
      </c>
    </row>
    <row r="193" spans="1:38" x14ac:dyDescent="0.2">
      <c r="A193" s="129" t="str">
        <f t="shared" si="54"/>
        <v/>
      </c>
      <c r="B193" s="129" t="str">
        <f t="shared" si="55"/>
        <v/>
      </c>
      <c r="C193" s="78" t="str">
        <f t="shared" si="56"/>
        <v/>
      </c>
      <c r="D193" s="72" t="str">
        <f t="shared" si="57"/>
        <v/>
      </c>
      <c r="E193" s="72" t="str">
        <f t="shared" si="58"/>
        <v/>
      </c>
      <c r="F193" s="79" t="str">
        <f t="shared" si="59"/>
        <v/>
      </c>
      <c r="G193" s="73" t="str">
        <f t="shared" si="60"/>
        <v/>
      </c>
      <c r="H193" s="72" t="str">
        <f t="shared" si="61"/>
        <v/>
      </c>
      <c r="I193" s="72" t="str">
        <f t="shared" si="62"/>
        <v/>
      </c>
      <c r="J193" s="72" t="str">
        <f t="shared" si="74"/>
        <v/>
      </c>
      <c r="K193" s="76" t="str">
        <f t="shared" si="75"/>
        <v/>
      </c>
      <c r="L193" s="134" t="str">
        <f t="shared" si="63"/>
        <v/>
      </c>
      <c r="M193" s="134" t="str">
        <f t="shared" si="64"/>
        <v/>
      </c>
      <c r="N193" s="67"/>
      <c r="O193" s="71"/>
      <c r="P193" s="71"/>
      <c r="Q193" s="71"/>
      <c r="R193" s="71"/>
      <c r="S193" s="148"/>
      <c r="T193" s="71"/>
      <c r="U193" s="71"/>
      <c r="V193" s="71"/>
      <c r="W193" s="71"/>
      <c r="X193" s="77" t="str">
        <f t="shared" si="76"/>
        <v/>
      </c>
      <c r="Y193" s="26" t="str">
        <f t="shared" si="65"/>
        <v/>
      </c>
      <c r="Z193" s="26" t="str">
        <f t="shared" si="66"/>
        <v/>
      </c>
      <c r="AA193" s="77" t="str">
        <f t="shared" si="67"/>
        <v/>
      </c>
      <c r="AB193" s="26" t="str">
        <f t="shared" si="77"/>
        <v/>
      </c>
      <c r="AC193" s="26" t="str">
        <f t="shared" si="68"/>
        <v/>
      </c>
      <c r="AD193" s="26" t="str">
        <f t="shared" si="69"/>
        <v/>
      </c>
      <c r="AE193" s="26" t="str">
        <f t="shared" si="78"/>
        <v/>
      </c>
      <c r="AF193" s="26" t="str">
        <f t="shared" si="70"/>
        <v/>
      </c>
      <c r="AG193" s="26" t="str">
        <f>IF(OR(Z193&lt;&gt;TRUE,AB193&lt;&gt;TRUE,,ISBLANK(U193)),"",IF(INDEX(codeperskat,MATCH(P193,libperskat,0))=20,IF(OR(U193&lt;'Nomenklatur komplett'!W$4,U193&gt;'Nomenklatur komplett'!X$4),FALSE,TRUE),""))</f>
        <v/>
      </c>
      <c r="AH193" s="26" t="str">
        <f t="shared" si="71"/>
        <v/>
      </c>
      <c r="AI193" s="26" t="str">
        <f t="shared" si="72"/>
        <v/>
      </c>
      <c r="AJ193" s="26" t="str">
        <f t="shared" si="73"/>
        <v/>
      </c>
      <c r="AK193" s="72" t="str">
        <f t="shared" si="79"/>
        <v/>
      </c>
      <c r="AL193" s="26" t="str">
        <f t="shared" si="80"/>
        <v/>
      </c>
    </row>
    <row r="194" spans="1:38" x14ac:dyDescent="0.2">
      <c r="A194" s="129" t="str">
        <f t="shared" si="54"/>
        <v/>
      </c>
      <c r="B194" s="129" t="str">
        <f t="shared" si="55"/>
        <v/>
      </c>
      <c r="C194" s="78" t="str">
        <f t="shared" si="56"/>
        <v/>
      </c>
      <c r="D194" s="72" t="str">
        <f t="shared" si="57"/>
        <v/>
      </c>
      <c r="E194" s="72" t="str">
        <f t="shared" si="58"/>
        <v/>
      </c>
      <c r="F194" s="79" t="str">
        <f t="shared" si="59"/>
        <v/>
      </c>
      <c r="G194" s="73" t="str">
        <f t="shared" si="60"/>
        <v/>
      </c>
      <c r="H194" s="72" t="str">
        <f t="shared" si="61"/>
        <v/>
      </c>
      <c r="I194" s="72" t="str">
        <f t="shared" si="62"/>
        <v/>
      </c>
      <c r="J194" s="72" t="str">
        <f t="shared" si="74"/>
        <v/>
      </c>
      <c r="K194" s="76" t="str">
        <f t="shared" si="75"/>
        <v/>
      </c>
      <c r="L194" s="134" t="str">
        <f t="shared" si="63"/>
        <v/>
      </c>
      <c r="M194" s="134" t="str">
        <f t="shared" si="64"/>
        <v/>
      </c>
      <c r="N194" s="67"/>
      <c r="O194" s="71"/>
      <c r="P194" s="71"/>
      <c r="Q194" s="71"/>
      <c r="R194" s="71"/>
      <c r="S194" s="148"/>
      <c r="T194" s="71"/>
      <c r="U194" s="71"/>
      <c r="V194" s="71"/>
      <c r="W194" s="71"/>
      <c r="X194" s="77" t="str">
        <f t="shared" si="76"/>
        <v/>
      </c>
      <c r="Y194" s="26" t="str">
        <f t="shared" si="65"/>
        <v/>
      </c>
      <c r="Z194" s="26" t="str">
        <f t="shared" si="66"/>
        <v/>
      </c>
      <c r="AA194" s="77" t="str">
        <f t="shared" si="67"/>
        <v/>
      </c>
      <c r="AB194" s="26" t="str">
        <f t="shared" si="77"/>
        <v/>
      </c>
      <c r="AC194" s="26" t="str">
        <f t="shared" si="68"/>
        <v/>
      </c>
      <c r="AD194" s="26" t="str">
        <f t="shared" si="69"/>
        <v/>
      </c>
      <c r="AE194" s="26" t="str">
        <f t="shared" si="78"/>
        <v/>
      </c>
      <c r="AF194" s="26" t="str">
        <f t="shared" si="70"/>
        <v/>
      </c>
      <c r="AG194" s="26" t="str">
        <f>IF(OR(Z194&lt;&gt;TRUE,AB194&lt;&gt;TRUE,,ISBLANK(U194)),"",IF(INDEX(codeperskat,MATCH(P194,libperskat,0))=20,IF(OR(U194&lt;'Nomenklatur komplett'!W$4,U194&gt;'Nomenklatur komplett'!X$4),FALSE,TRUE),""))</f>
        <v/>
      </c>
      <c r="AH194" s="26" t="str">
        <f t="shared" si="71"/>
        <v/>
      </c>
      <c r="AI194" s="26" t="str">
        <f t="shared" si="72"/>
        <v/>
      </c>
      <c r="AJ194" s="26" t="str">
        <f t="shared" si="73"/>
        <v/>
      </c>
      <c r="AK194" s="72" t="str">
        <f t="shared" si="79"/>
        <v/>
      </c>
      <c r="AL194" s="26" t="str">
        <f t="shared" si="80"/>
        <v/>
      </c>
    </row>
    <row r="195" spans="1:38" x14ac:dyDescent="0.2">
      <c r="A195" s="129" t="str">
        <f t="shared" si="54"/>
        <v/>
      </c>
      <c r="B195" s="129" t="str">
        <f t="shared" si="55"/>
        <v/>
      </c>
      <c r="C195" s="78" t="str">
        <f t="shared" si="56"/>
        <v/>
      </c>
      <c r="D195" s="72" t="str">
        <f t="shared" si="57"/>
        <v/>
      </c>
      <c r="E195" s="72" t="str">
        <f t="shared" si="58"/>
        <v/>
      </c>
      <c r="F195" s="79" t="str">
        <f t="shared" si="59"/>
        <v/>
      </c>
      <c r="G195" s="73" t="str">
        <f t="shared" si="60"/>
        <v/>
      </c>
      <c r="H195" s="72" t="str">
        <f t="shared" si="61"/>
        <v/>
      </c>
      <c r="I195" s="72" t="str">
        <f t="shared" si="62"/>
        <v/>
      </c>
      <c r="J195" s="72" t="str">
        <f t="shared" si="74"/>
        <v/>
      </c>
      <c r="K195" s="76" t="str">
        <f t="shared" si="75"/>
        <v/>
      </c>
      <c r="L195" s="134" t="str">
        <f t="shared" si="63"/>
        <v/>
      </c>
      <c r="M195" s="134" t="str">
        <f t="shared" si="64"/>
        <v/>
      </c>
      <c r="N195" s="67"/>
      <c r="O195" s="71"/>
      <c r="P195" s="71"/>
      <c r="Q195" s="71"/>
      <c r="R195" s="71"/>
      <c r="S195" s="148"/>
      <c r="T195" s="71"/>
      <c r="U195" s="71"/>
      <c r="V195" s="71"/>
      <c r="W195" s="71"/>
      <c r="X195" s="77" t="str">
        <f t="shared" si="76"/>
        <v/>
      </c>
      <c r="Y195" s="26" t="str">
        <f t="shared" si="65"/>
        <v/>
      </c>
      <c r="Z195" s="26" t="str">
        <f t="shared" si="66"/>
        <v/>
      </c>
      <c r="AA195" s="77" t="str">
        <f t="shared" si="67"/>
        <v/>
      </c>
      <c r="AB195" s="26" t="str">
        <f t="shared" si="77"/>
        <v/>
      </c>
      <c r="AC195" s="26" t="str">
        <f t="shared" si="68"/>
        <v/>
      </c>
      <c r="AD195" s="26" t="str">
        <f t="shared" si="69"/>
        <v/>
      </c>
      <c r="AE195" s="26" t="str">
        <f t="shared" si="78"/>
        <v/>
      </c>
      <c r="AF195" s="26" t="str">
        <f t="shared" si="70"/>
        <v/>
      </c>
      <c r="AG195" s="26" t="str">
        <f>IF(OR(Z195&lt;&gt;TRUE,AB195&lt;&gt;TRUE,,ISBLANK(U195)),"",IF(INDEX(codeperskat,MATCH(P195,libperskat,0))=20,IF(OR(U195&lt;'Nomenklatur komplett'!W$4,U195&gt;'Nomenklatur komplett'!X$4),FALSE,TRUE),""))</f>
        <v/>
      </c>
      <c r="AH195" s="26" t="str">
        <f t="shared" si="71"/>
        <v/>
      </c>
      <c r="AI195" s="26" t="str">
        <f t="shared" si="72"/>
        <v/>
      </c>
      <c r="AJ195" s="26" t="str">
        <f t="shared" si="73"/>
        <v/>
      </c>
      <c r="AK195" s="72" t="str">
        <f t="shared" si="79"/>
        <v/>
      </c>
      <c r="AL195" s="26" t="str">
        <f t="shared" si="80"/>
        <v/>
      </c>
    </row>
    <row r="196" spans="1:38" x14ac:dyDescent="0.2">
      <c r="A196" s="129" t="str">
        <f t="shared" si="54"/>
        <v/>
      </c>
      <c r="B196" s="129" t="str">
        <f t="shared" si="55"/>
        <v/>
      </c>
      <c r="C196" s="78" t="str">
        <f t="shared" si="56"/>
        <v/>
      </c>
      <c r="D196" s="72" t="str">
        <f t="shared" si="57"/>
        <v/>
      </c>
      <c r="E196" s="72" t="str">
        <f t="shared" si="58"/>
        <v/>
      </c>
      <c r="F196" s="79" t="str">
        <f t="shared" si="59"/>
        <v/>
      </c>
      <c r="G196" s="73" t="str">
        <f t="shared" si="60"/>
        <v/>
      </c>
      <c r="H196" s="72" t="str">
        <f t="shared" si="61"/>
        <v/>
      </c>
      <c r="I196" s="72" t="str">
        <f t="shared" si="62"/>
        <v/>
      </c>
      <c r="J196" s="72" t="str">
        <f t="shared" si="74"/>
        <v/>
      </c>
      <c r="K196" s="76" t="str">
        <f t="shared" si="75"/>
        <v/>
      </c>
      <c r="L196" s="134" t="str">
        <f t="shared" si="63"/>
        <v/>
      </c>
      <c r="M196" s="134" t="str">
        <f t="shared" si="64"/>
        <v/>
      </c>
      <c r="N196" s="67"/>
      <c r="O196" s="71"/>
      <c r="P196" s="71"/>
      <c r="Q196" s="71"/>
      <c r="R196" s="71"/>
      <c r="S196" s="148"/>
      <c r="T196" s="71"/>
      <c r="U196" s="71"/>
      <c r="V196" s="71"/>
      <c r="W196" s="71"/>
      <c r="X196" s="77" t="str">
        <f t="shared" si="76"/>
        <v/>
      </c>
      <c r="Y196" s="26" t="str">
        <f t="shared" si="65"/>
        <v/>
      </c>
      <c r="Z196" s="26" t="str">
        <f t="shared" si="66"/>
        <v/>
      </c>
      <c r="AA196" s="77" t="str">
        <f t="shared" si="67"/>
        <v/>
      </c>
      <c r="AB196" s="26" t="str">
        <f t="shared" si="77"/>
        <v/>
      </c>
      <c r="AC196" s="26" t="str">
        <f t="shared" si="68"/>
        <v/>
      </c>
      <c r="AD196" s="26" t="str">
        <f t="shared" si="69"/>
        <v/>
      </c>
      <c r="AE196" s="26" t="str">
        <f t="shared" si="78"/>
        <v/>
      </c>
      <c r="AF196" s="26" t="str">
        <f t="shared" si="70"/>
        <v/>
      </c>
      <c r="AG196" s="26" t="str">
        <f>IF(OR(Z196&lt;&gt;TRUE,AB196&lt;&gt;TRUE,,ISBLANK(U196)),"",IF(INDEX(codeperskat,MATCH(P196,libperskat,0))=20,IF(OR(U196&lt;'Nomenklatur komplett'!W$4,U196&gt;'Nomenklatur komplett'!X$4),FALSE,TRUE),""))</f>
        <v/>
      </c>
      <c r="AH196" s="26" t="str">
        <f t="shared" si="71"/>
        <v/>
      </c>
      <c r="AI196" s="26" t="str">
        <f t="shared" si="72"/>
        <v/>
      </c>
      <c r="AJ196" s="26" t="str">
        <f t="shared" si="73"/>
        <v/>
      </c>
      <c r="AK196" s="72" t="str">
        <f t="shared" si="79"/>
        <v/>
      </c>
      <c r="AL196" s="26" t="str">
        <f t="shared" si="80"/>
        <v/>
      </c>
    </row>
    <row r="197" spans="1:38" x14ac:dyDescent="0.2">
      <c r="A197" s="129" t="str">
        <f t="shared" si="54"/>
        <v/>
      </c>
      <c r="B197" s="129" t="str">
        <f t="shared" si="55"/>
        <v/>
      </c>
      <c r="C197" s="78" t="str">
        <f t="shared" si="56"/>
        <v/>
      </c>
      <c r="D197" s="72" t="str">
        <f t="shared" si="57"/>
        <v/>
      </c>
      <c r="E197" s="72" t="str">
        <f t="shared" si="58"/>
        <v/>
      </c>
      <c r="F197" s="79" t="str">
        <f t="shared" si="59"/>
        <v/>
      </c>
      <c r="G197" s="73" t="str">
        <f t="shared" si="60"/>
        <v/>
      </c>
      <c r="H197" s="72" t="str">
        <f t="shared" si="61"/>
        <v/>
      </c>
      <c r="I197" s="72" t="str">
        <f t="shared" si="62"/>
        <v/>
      </c>
      <c r="J197" s="72" t="str">
        <f t="shared" si="74"/>
        <v/>
      </c>
      <c r="K197" s="76" t="str">
        <f t="shared" si="75"/>
        <v/>
      </c>
      <c r="L197" s="134" t="str">
        <f t="shared" si="63"/>
        <v/>
      </c>
      <c r="M197" s="134" t="str">
        <f t="shared" si="64"/>
        <v/>
      </c>
      <c r="N197" s="67"/>
      <c r="O197" s="71"/>
      <c r="P197" s="71"/>
      <c r="Q197" s="71"/>
      <c r="R197" s="71"/>
      <c r="S197" s="148"/>
      <c r="T197" s="71"/>
      <c r="U197" s="71"/>
      <c r="V197" s="71"/>
      <c r="W197" s="71"/>
      <c r="X197" s="77" t="str">
        <f t="shared" si="76"/>
        <v/>
      </c>
      <c r="Y197" s="26" t="str">
        <f t="shared" si="65"/>
        <v/>
      </c>
      <c r="Z197" s="26" t="str">
        <f t="shared" si="66"/>
        <v/>
      </c>
      <c r="AA197" s="77" t="str">
        <f t="shared" si="67"/>
        <v/>
      </c>
      <c r="AB197" s="26" t="str">
        <f t="shared" si="77"/>
        <v/>
      </c>
      <c r="AC197" s="26" t="str">
        <f t="shared" si="68"/>
        <v/>
      </c>
      <c r="AD197" s="26" t="str">
        <f t="shared" si="69"/>
        <v/>
      </c>
      <c r="AE197" s="26" t="str">
        <f t="shared" si="78"/>
        <v/>
      </c>
      <c r="AF197" s="26" t="str">
        <f t="shared" si="70"/>
        <v/>
      </c>
      <c r="AG197" s="26" t="str">
        <f>IF(OR(Z197&lt;&gt;TRUE,AB197&lt;&gt;TRUE,,ISBLANK(U197)),"",IF(INDEX(codeperskat,MATCH(P197,libperskat,0))=20,IF(OR(U197&lt;'Nomenklatur komplett'!W$4,U197&gt;'Nomenklatur komplett'!X$4),FALSE,TRUE),""))</f>
        <v/>
      </c>
      <c r="AH197" s="26" t="str">
        <f t="shared" si="71"/>
        <v/>
      </c>
      <c r="AI197" s="26" t="str">
        <f t="shared" si="72"/>
        <v/>
      </c>
      <c r="AJ197" s="26" t="str">
        <f t="shared" si="73"/>
        <v/>
      </c>
      <c r="AK197" s="72" t="str">
        <f t="shared" si="79"/>
        <v/>
      </c>
      <c r="AL197" s="26" t="str">
        <f t="shared" si="80"/>
        <v/>
      </c>
    </row>
    <row r="198" spans="1:38" x14ac:dyDescent="0.2">
      <c r="A198" s="129" t="str">
        <f t="shared" si="54"/>
        <v/>
      </c>
      <c r="B198" s="129" t="str">
        <f t="shared" si="55"/>
        <v/>
      </c>
      <c r="C198" s="78" t="str">
        <f t="shared" si="56"/>
        <v/>
      </c>
      <c r="D198" s="72" t="str">
        <f t="shared" si="57"/>
        <v/>
      </c>
      <c r="E198" s="72" t="str">
        <f t="shared" si="58"/>
        <v/>
      </c>
      <c r="F198" s="79" t="str">
        <f t="shared" si="59"/>
        <v/>
      </c>
      <c r="G198" s="73" t="str">
        <f t="shared" si="60"/>
        <v/>
      </c>
      <c r="H198" s="72" t="str">
        <f t="shared" si="61"/>
        <v/>
      </c>
      <c r="I198" s="72" t="str">
        <f t="shared" si="62"/>
        <v/>
      </c>
      <c r="J198" s="72" t="str">
        <f t="shared" si="74"/>
        <v/>
      </c>
      <c r="K198" s="76" t="str">
        <f t="shared" si="75"/>
        <v/>
      </c>
      <c r="L198" s="134" t="str">
        <f t="shared" si="63"/>
        <v/>
      </c>
      <c r="M198" s="134" t="str">
        <f t="shared" si="64"/>
        <v/>
      </c>
      <c r="N198" s="67"/>
      <c r="O198" s="71"/>
      <c r="P198" s="71"/>
      <c r="Q198" s="71"/>
      <c r="R198" s="71"/>
      <c r="S198" s="148"/>
      <c r="T198" s="71"/>
      <c r="U198" s="71"/>
      <c r="V198" s="71"/>
      <c r="W198" s="71"/>
      <c r="X198" s="77" t="str">
        <f t="shared" si="76"/>
        <v/>
      </c>
      <c r="Y198" s="26" t="str">
        <f t="shared" si="65"/>
        <v/>
      </c>
      <c r="Z198" s="26" t="str">
        <f t="shared" si="66"/>
        <v/>
      </c>
      <c r="AA198" s="77" t="str">
        <f t="shared" si="67"/>
        <v/>
      </c>
      <c r="AB198" s="26" t="str">
        <f t="shared" si="77"/>
        <v/>
      </c>
      <c r="AC198" s="26" t="str">
        <f t="shared" si="68"/>
        <v/>
      </c>
      <c r="AD198" s="26" t="str">
        <f t="shared" si="69"/>
        <v/>
      </c>
      <c r="AE198" s="26" t="str">
        <f t="shared" si="78"/>
        <v/>
      </c>
      <c r="AF198" s="26" t="str">
        <f t="shared" si="70"/>
        <v/>
      </c>
      <c r="AG198" s="26" t="str">
        <f>IF(OR(Z198&lt;&gt;TRUE,AB198&lt;&gt;TRUE,,ISBLANK(U198)),"",IF(INDEX(codeperskat,MATCH(P198,libperskat,0))=20,IF(OR(U198&lt;'Nomenklatur komplett'!W$4,U198&gt;'Nomenklatur komplett'!X$4),FALSE,TRUE),""))</f>
        <v/>
      </c>
      <c r="AH198" s="26" t="str">
        <f t="shared" si="71"/>
        <v/>
      </c>
      <c r="AI198" s="26" t="str">
        <f t="shared" si="72"/>
        <v/>
      </c>
      <c r="AJ198" s="26" t="str">
        <f t="shared" si="73"/>
        <v/>
      </c>
      <c r="AK198" s="72" t="str">
        <f t="shared" si="79"/>
        <v/>
      </c>
      <c r="AL198" s="26" t="str">
        <f t="shared" si="80"/>
        <v/>
      </c>
    </row>
    <row r="199" spans="1:38" x14ac:dyDescent="0.2">
      <c r="A199" s="129" t="str">
        <f t="shared" si="54"/>
        <v/>
      </c>
      <c r="B199" s="129" t="str">
        <f t="shared" si="55"/>
        <v/>
      </c>
      <c r="C199" s="78" t="str">
        <f t="shared" si="56"/>
        <v/>
      </c>
      <c r="D199" s="72" t="str">
        <f t="shared" si="57"/>
        <v/>
      </c>
      <c r="E199" s="72" t="str">
        <f t="shared" si="58"/>
        <v/>
      </c>
      <c r="F199" s="79" t="str">
        <f t="shared" si="59"/>
        <v/>
      </c>
      <c r="G199" s="73" t="str">
        <f t="shared" si="60"/>
        <v/>
      </c>
      <c r="H199" s="72" t="str">
        <f t="shared" si="61"/>
        <v/>
      </c>
      <c r="I199" s="72" t="str">
        <f t="shared" si="62"/>
        <v/>
      </c>
      <c r="J199" s="72" t="str">
        <f t="shared" si="74"/>
        <v/>
      </c>
      <c r="K199" s="76" t="str">
        <f t="shared" si="75"/>
        <v/>
      </c>
      <c r="L199" s="134" t="str">
        <f t="shared" si="63"/>
        <v/>
      </c>
      <c r="M199" s="134" t="str">
        <f t="shared" si="64"/>
        <v/>
      </c>
      <c r="N199" s="67"/>
      <c r="O199" s="71"/>
      <c r="P199" s="71"/>
      <c r="Q199" s="71"/>
      <c r="R199" s="71"/>
      <c r="S199" s="148"/>
      <c r="T199" s="71"/>
      <c r="U199" s="71"/>
      <c r="V199" s="71"/>
      <c r="W199" s="71"/>
      <c r="X199" s="77" t="str">
        <f t="shared" si="76"/>
        <v/>
      </c>
      <c r="Y199" s="26" t="str">
        <f t="shared" si="65"/>
        <v/>
      </c>
      <c r="Z199" s="26" t="str">
        <f t="shared" si="66"/>
        <v/>
      </c>
      <c r="AA199" s="77" t="str">
        <f t="shared" si="67"/>
        <v/>
      </c>
      <c r="AB199" s="26" t="str">
        <f t="shared" si="77"/>
        <v/>
      </c>
      <c r="AC199" s="26" t="str">
        <f t="shared" si="68"/>
        <v/>
      </c>
      <c r="AD199" s="26" t="str">
        <f t="shared" si="69"/>
        <v/>
      </c>
      <c r="AE199" s="26" t="str">
        <f t="shared" si="78"/>
        <v/>
      </c>
      <c r="AF199" s="26" t="str">
        <f t="shared" si="70"/>
        <v/>
      </c>
      <c r="AG199" s="26" t="str">
        <f>IF(OR(Z199&lt;&gt;TRUE,AB199&lt;&gt;TRUE,,ISBLANK(U199)),"",IF(INDEX(codeperskat,MATCH(P199,libperskat,0))=20,IF(OR(U199&lt;'Nomenklatur komplett'!W$4,U199&gt;'Nomenklatur komplett'!X$4),FALSE,TRUE),""))</f>
        <v/>
      </c>
      <c r="AH199" s="26" t="str">
        <f t="shared" si="71"/>
        <v/>
      </c>
      <c r="AI199" s="26" t="str">
        <f t="shared" si="72"/>
        <v/>
      </c>
      <c r="AJ199" s="26" t="str">
        <f t="shared" si="73"/>
        <v/>
      </c>
      <c r="AK199" s="72" t="str">
        <f t="shared" si="79"/>
        <v/>
      </c>
      <c r="AL199" s="26" t="str">
        <f t="shared" si="80"/>
        <v/>
      </c>
    </row>
    <row r="200" spans="1:38" x14ac:dyDescent="0.2">
      <c r="A200" s="129" t="str">
        <f t="shared" si="54"/>
        <v/>
      </c>
      <c r="B200" s="129" t="str">
        <f t="shared" si="55"/>
        <v/>
      </c>
      <c r="C200" s="78" t="str">
        <f t="shared" si="56"/>
        <v/>
      </c>
      <c r="D200" s="72" t="str">
        <f t="shared" si="57"/>
        <v/>
      </c>
      <c r="E200" s="72" t="str">
        <f t="shared" si="58"/>
        <v/>
      </c>
      <c r="F200" s="79" t="str">
        <f t="shared" si="59"/>
        <v/>
      </c>
      <c r="G200" s="73" t="str">
        <f t="shared" si="60"/>
        <v/>
      </c>
      <c r="H200" s="72" t="str">
        <f t="shared" si="61"/>
        <v/>
      </c>
      <c r="I200" s="72" t="str">
        <f t="shared" si="62"/>
        <v/>
      </c>
      <c r="J200" s="72" t="str">
        <f t="shared" si="74"/>
        <v/>
      </c>
      <c r="K200" s="76" t="str">
        <f t="shared" si="75"/>
        <v/>
      </c>
      <c r="L200" s="134" t="str">
        <f t="shared" si="63"/>
        <v/>
      </c>
      <c r="M200" s="134" t="str">
        <f t="shared" si="64"/>
        <v/>
      </c>
      <c r="N200" s="67"/>
      <c r="O200" s="71"/>
      <c r="P200" s="71"/>
      <c r="Q200" s="71"/>
      <c r="R200" s="71"/>
      <c r="S200" s="148"/>
      <c r="T200" s="71"/>
      <c r="U200" s="71"/>
      <c r="V200" s="71"/>
      <c r="W200" s="71"/>
      <c r="X200" s="77" t="str">
        <f t="shared" si="76"/>
        <v/>
      </c>
      <c r="Y200" s="26" t="str">
        <f t="shared" si="65"/>
        <v/>
      </c>
      <c r="Z200" s="26" t="str">
        <f t="shared" si="66"/>
        <v/>
      </c>
      <c r="AA200" s="77" t="str">
        <f t="shared" si="67"/>
        <v/>
      </c>
      <c r="AB200" s="26" t="str">
        <f t="shared" si="77"/>
        <v/>
      </c>
      <c r="AC200" s="26" t="str">
        <f t="shared" si="68"/>
        <v/>
      </c>
      <c r="AD200" s="26" t="str">
        <f t="shared" si="69"/>
        <v/>
      </c>
      <c r="AE200" s="26" t="str">
        <f t="shared" si="78"/>
        <v/>
      </c>
      <c r="AF200" s="26" t="str">
        <f t="shared" si="70"/>
        <v/>
      </c>
      <c r="AG200" s="26" t="str">
        <f>IF(OR(Z200&lt;&gt;TRUE,AB200&lt;&gt;TRUE,,ISBLANK(U200)),"",IF(INDEX(codeperskat,MATCH(P200,libperskat,0))=20,IF(OR(U200&lt;'Nomenklatur komplett'!W$4,U200&gt;'Nomenklatur komplett'!X$4),FALSE,TRUE),""))</f>
        <v/>
      </c>
      <c r="AH200" s="26" t="str">
        <f t="shared" si="71"/>
        <v/>
      </c>
      <c r="AI200" s="26" t="str">
        <f t="shared" si="72"/>
        <v/>
      </c>
      <c r="AJ200" s="26" t="str">
        <f t="shared" si="73"/>
        <v/>
      </c>
      <c r="AK200" s="72" t="str">
        <f t="shared" si="79"/>
        <v/>
      </c>
      <c r="AL200" s="26" t="str">
        <f t="shared" si="80"/>
        <v/>
      </c>
    </row>
    <row r="201" spans="1:38" x14ac:dyDescent="0.2">
      <c r="A201" s="129" t="str">
        <f t="shared" si="54"/>
        <v/>
      </c>
      <c r="B201" s="129" t="str">
        <f t="shared" si="55"/>
        <v/>
      </c>
      <c r="C201" s="78" t="str">
        <f t="shared" si="56"/>
        <v/>
      </c>
      <c r="D201" s="72" t="str">
        <f t="shared" si="57"/>
        <v/>
      </c>
      <c r="E201" s="72" t="str">
        <f t="shared" si="58"/>
        <v/>
      </c>
      <c r="F201" s="79" t="str">
        <f t="shared" si="59"/>
        <v/>
      </c>
      <c r="G201" s="73" t="str">
        <f t="shared" si="60"/>
        <v/>
      </c>
      <c r="H201" s="72" t="str">
        <f t="shared" si="61"/>
        <v/>
      </c>
      <c r="I201" s="72" t="str">
        <f t="shared" si="62"/>
        <v/>
      </c>
      <c r="J201" s="72" t="str">
        <f t="shared" si="74"/>
        <v/>
      </c>
      <c r="K201" s="76" t="str">
        <f t="shared" si="75"/>
        <v/>
      </c>
      <c r="L201" s="134" t="str">
        <f t="shared" si="63"/>
        <v/>
      </c>
      <c r="M201" s="134" t="str">
        <f t="shared" si="64"/>
        <v/>
      </c>
      <c r="N201" s="67"/>
      <c r="O201" s="71"/>
      <c r="P201" s="71"/>
      <c r="Q201" s="71"/>
      <c r="R201" s="71"/>
      <c r="S201" s="148"/>
      <c r="T201" s="71"/>
      <c r="U201" s="71"/>
      <c r="V201" s="71"/>
      <c r="W201" s="71"/>
      <c r="X201" s="77" t="str">
        <f t="shared" si="76"/>
        <v/>
      </c>
      <c r="Y201" s="26" t="str">
        <f t="shared" si="65"/>
        <v/>
      </c>
      <c r="Z201" s="26" t="str">
        <f t="shared" si="66"/>
        <v/>
      </c>
      <c r="AA201" s="77" t="str">
        <f t="shared" si="67"/>
        <v/>
      </c>
      <c r="AB201" s="26" t="str">
        <f t="shared" si="77"/>
        <v/>
      </c>
      <c r="AC201" s="26" t="str">
        <f t="shared" si="68"/>
        <v/>
      </c>
      <c r="AD201" s="26" t="str">
        <f t="shared" si="69"/>
        <v/>
      </c>
      <c r="AE201" s="26" t="str">
        <f t="shared" si="78"/>
        <v/>
      </c>
      <c r="AF201" s="26" t="str">
        <f t="shared" si="70"/>
        <v/>
      </c>
      <c r="AG201" s="26" t="str">
        <f>IF(OR(Z201&lt;&gt;TRUE,AB201&lt;&gt;TRUE,,ISBLANK(U201)),"",IF(INDEX(codeperskat,MATCH(P201,libperskat,0))=20,IF(OR(U201&lt;'Nomenklatur komplett'!W$4,U201&gt;'Nomenklatur komplett'!X$4),FALSE,TRUE),""))</f>
        <v/>
      </c>
      <c r="AH201" s="26" t="str">
        <f t="shared" si="71"/>
        <v/>
      </c>
      <c r="AI201" s="26" t="str">
        <f t="shared" si="72"/>
        <v/>
      </c>
      <c r="AJ201" s="26" t="str">
        <f t="shared" si="73"/>
        <v/>
      </c>
      <c r="AK201" s="72" t="str">
        <f t="shared" si="79"/>
        <v/>
      </c>
      <c r="AL201" s="26" t="str">
        <f t="shared" si="80"/>
        <v/>
      </c>
    </row>
    <row r="202" spans="1:38" x14ac:dyDescent="0.2">
      <c r="A202" s="129" t="str">
        <f t="shared" si="54"/>
        <v/>
      </c>
      <c r="B202" s="129" t="str">
        <f t="shared" si="55"/>
        <v/>
      </c>
      <c r="C202" s="78" t="str">
        <f t="shared" si="56"/>
        <v/>
      </c>
      <c r="D202" s="72" t="str">
        <f t="shared" si="57"/>
        <v/>
      </c>
      <c r="E202" s="72" t="str">
        <f t="shared" si="58"/>
        <v/>
      </c>
      <c r="F202" s="79" t="str">
        <f t="shared" si="59"/>
        <v/>
      </c>
      <c r="G202" s="73" t="str">
        <f t="shared" si="60"/>
        <v/>
      </c>
      <c r="H202" s="72" t="str">
        <f t="shared" si="61"/>
        <v/>
      </c>
      <c r="I202" s="72" t="str">
        <f t="shared" si="62"/>
        <v/>
      </c>
      <c r="J202" s="72" t="str">
        <f t="shared" si="74"/>
        <v/>
      </c>
      <c r="K202" s="76" t="str">
        <f t="shared" si="75"/>
        <v/>
      </c>
      <c r="L202" s="134" t="str">
        <f t="shared" si="63"/>
        <v/>
      </c>
      <c r="M202" s="134" t="str">
        <f t="shared" si="64"/>
        <v/>
      </c>
      <c r="N202" s="67"/>
      <c r="O202" s="71"/>
      <c r="P202" s="71"/>
      <c r="Q202" s="71"/>
      <c r="R202" s="71"/>
      <c r="S202" s="148"/>
      <c r="T202" s="71"/>
      <c r="U202" s="71"/>
      <c r="V202" s="71"/>
      <c r="W202" s="71"/>
      <c r="X202" s="77" t="str">
        <f t="shared" si="76"/>
        <v/>
      </c>
      <c r="Y202" s="26" t="str">
        <f t="shared" si="65"/>
        <v/>
      </c>
      <c r="Z202" s="26" t="str">
        <f t="shared" si="66"/>
        <v/>
      </c>
      <c r="AA202" s="77" t="str">
        <f t="shared" si="67"/>
        <v/>
      </c>
      <c r="AB202" s="26" t="str">
        <f t="shared" si="77"/>
        <v/>
      </c>
      <c r="AC202" s="26" t="str">
        <f t="shared" si="68"/>
        <v/>
      </c>
      <c r="AD202" s="26" t="str">
        <f t="shared" si="69"/>
        <v/>
      </c>
      <c r="AE202" s="26" t="str">
        <f t="shared" si="78"/>
        <v/>
      </c>
      <c r="AF202" s="26" t="str">
        <f t="shared" si="70"/>
        <v/>
      </c>
      <c r="AG202" s="26" t="str">
        <f>IF(OR(Z202&lt;&gt;TRUE,AB202&lt;&gt;TRUE,,ISBLANK(U202)),"",IF(INDEX(codeperskat,MATCH(P202,libperskat,0))=20,IF(OR(U202&lt;'Nomenklatur komplett'!W$4,U202&gt;'Nomenklatur komplett'!X$4),FALSE,TRUE),""))</f>
        <v/>
      </c>
      <c r="AH202" s="26" t="str">
        <f t="shared" si="71"/>
        <v/>
      </c>
      <c r="AI202" s="26" t="str">
        <f t="shared" si="72"/>
        <v/>
      </c>
      <c r="AJ202" s="26" t="str">
        <f t="shared" si="73"/>
        <v/>
      </c>
      <c r="AK202" s="72" t="str">
        <f t="shared" si="79"/>
        <v/>
      </c>
      <c r="AL202" s="26" t="str">
        <f t="shared" si="80"/>
        <v/>
      </c>
    </row>
    <row r="203" spans="1:38" x14ac:dyDescent="0.2">
      <c r="A203" s="129" t="str">
        <f t="shared" si="54"/>
        <v/>
      </c>
      <c r="B203" s="129" t="str">
        <f t="shared" si="55"/>
        <v/>
      </c>
      <c r="C203" s="78" t="str">
        <f t="shared" si="56"/>
        <v/>
      </c>
      <c r="D203" s="72" t="str">
        <f t="shared" si="57"/>
        <v/>
      </c>
      <c r="E203" s="72" t="str">
        <f t="shared" si="58"/>
        <v/>
      </c>
      <c r="F203" s="79" t="str">
        <f t="shared" si="59"/>
        <v/>
      </c>
      <c r="G203" s="73" t="str">
        <f t="shared" si="60"/>
        <v/>
      </c>
      <c r="H203" s="72" t="str">
        <f t="shared" si="61"/>
        <v/>
      </c>
      <c r="I203" s="72" t="str">
        <f t="shared" si="62"/>
        <v/>
      </c>
      <c r="J203" s="72" t="str">
        <f t="shared" si="74"/>
        <v/>
      </c>
      <c r="K203" s="76" t="str">
        <f t="shared" si="75"/>
        <v/>
      </c>
      <c r="L203" s="134" t="str">
        <f t="shared" si="63"/>
        <v/>
      </c>
      <c r="M203" s="134" t="str">
        <f t="shared" si="64"/>
        <v/>
      </c>
      <c r="N203" s="67"/>
      <c r="O203" s="71"/>
      <c r="P203" s="71"/>
      <c r="Q203" s="71"/>
      <c r="R203" s="71"/>
      <c r="S203" s="148"/>
      <c r="T203" s="71"/>
      <c r="U203" s="71"/>
      <c r="V203" s="71"/>
      <c r="W203" s="71"/>
      <c r="X203" s="77" t="str">
        <f t="shared" si="76"/>
        <v/>
      </c>
      <c r="Y203" s="26" t="str">
        <f t="shared" si="65"/>
        <v/>
      </c>
      <c r="Z203" s="26" t="str">
        <f t="shared" si="66"/>
        <v/>
      </c>
      <c r="AA203" s="77" t="str">
        <f t="shared" si="67"/>
        <v/>
      </c>
      <c r="AB203" s="26" t="str">
        <f t="shared" si="77"/>
        <v/>
      </c>
      <c r="AC203" s="26" t="str">
        <f t="shared" si="68"/>
        <v/>
      </c>
      <c r="AD203" s="26" t="str">
        <f t="shared" si="69"/>
        <v/>
      </c>
      <c r="AE203" s="26" t="str">
        <f t="shared" si="78"/>
        <v/>
      </c>
      <c r="AF203" s="26" t="str">
        <f t="shared" si="70"/>
        <v/>
      </c>
      <c r="AG203" s="26" t="str">
        <f>IF(OR(Z203&lt;&gt;TRUE,AB203&lt;&gt;TRUE,,ISBLANK(U203)),"",IF(INDEX(codeperskat,MATCH(P203,libperskat,0))=20,IF(OR(U203&lt;'Nomenklatur komplett'!W$4,U203&gt;'Nomenklatur komplett'!X$4),FALSE,TRUE),""))</f>
        <v/>
      </c>
      <c r="AH203" s="26" t="str">
        <f t="shared" si="71"/>
        <v/>
      </c>
      <c r="AI203" s="26" t="str">
        <f t="shared" si="72"/>
        <v/>
      </c>
      <c r="AJ203" s="26" t="str">
        <f t="shared" si="73"/>
        <v/>
      </c>
      <c r="AK203" s="72" t="str">
        <f t="shared" si="79"/>
        <v/>
      </c>
      <c r="AL203" s="26" t="str">
        <f t="shared" si="80"/>
        <v/>
      </c>
    </row>
    <row r="204" spans="1:38" x14ac:dyDescent="0.2">
      <c r="A204" s="129" t="str">
        <f t="shared" ref="A204:A267" si="81">IF(ISBLANK(N204),"",IF(ISNA(MATCH(P204,libperskat,0)),"Unvollständig",IF((COUNTA(N204:V204)+(INDEX(codeperskat,MATCH(P204,libperskat,0))=20)+AND(U204="",AJ204=TRUE))&lt;9,"Unvollständig",IF(OR(COUNTIF(X204:AE204,FALSE)&gt;0,COUNTIF(AH204:AI204,FALSE)&gt;0,COUNTIF(X204:AI204,#N/A)&gt;0),"Fehler",IF(COUNTIF(AF204:AG204,FALSE)&gt;0,"Achtung","OK")))))</f>
        <v/>
      </c>
      <c r="B204" s="129" t="str">
        <f t="shared" ref="B204:B267" si="82">IF(N204&lt;&gt;"",IF(ISNA(MATCH(TRIM(N204),persid,0)),"",IF(MATCH(TRIM(N204),persid,0)=0,"",MATCH(TRIM(N204),persid,0))),"")</f>
        <v/>
      </c>
      <c r="C204" s="78" t="str">
        <f t="shared" ref="C204:C267" si="83">IF(B204&lt;&gt;"",INDEX(pkatid,B204),"")</f>
        <v/>
      </c>
      <c r="D204" s="72" t="str">
        <f t="shared" ref="D204:D267" si="84">IF(B204&lt;&gt;"",IF(INDEX(psex,B204)&lt;&gt;"",INDEX(psex,B204),""),"")</f>
        <v/>
      </c>
      <c r="E204" s="72" t="str">
        <f t="shared" ref="E204:E267" si="85">IF(B204&lt;&gt;"",INDEX(ctrlsex,B204),"")</f>
        <v/>
      </c>
      <c r="F204" s="79" t="str">
        <f t="shared" ref="F204:F267" si="86">IF(B204&lt;&gt;"",IF(INDEX(pgebdat,B204)&lt;&gt;"",INDEX(pgebdat,B204),""),"")</f>
        <v/>
      </c>
      <c r="G204" s="73" t="str">
        <f t="shared" ref="G204:G267" si="87">IF(B204&lt;&gt;"",IF(INDEX(pnat,B204)&gt;0,INDEX(pnat,B204),""),"")</f>
        <v/>
      </c>
      <c r="H204" s="72" t="str">
        <f t="shared" ref="H204:H267" si="88">IF(B204&lt;&gt;"",INDEX(ctrlnat,B204),"")</f>
        <v/>
      </c>
      <c r="I204" s="72" t="str">
        <f t="shared" ref="I204:I267" si="89">IF(B204&lt;&gt;"",IF(INDEX(pjis,B204)&lt;&gt;"",INDEX(pjis,B204),""),"")</f>
        <v/>
      </c>
      <c r="J204" s="72" t="str">
        <f t="shared" si="74"/>
        <v/>
      </c>
      <c r="K204" s="76" t="str">
        <f t="shared" si="75"/>
        <v/>
      </c>
      <c r="L204" s="134" t="str">
        <f t="shared" ref="L204:L267" si="90">IF(B204&lt;&gt;"",IF(INDEX(pname,B204)&gt;0,INDEX(pname,B204),""),"")</f>
        <v/>
      </c>
      <c r="M204" s="134" t="str">
        <f t="shared" ref="M204:M267" si="91">IF(B204&lt;&gt;"",IF(INDEX(psurname,B204)&gt;0,INDEX(psurname,B204),""),"")</f>
        <v/>
      </c>
      <c r="N204" s="67"/>
      <c r="O204" s="71"/>
      <c r="P204" s="71"/>
      <c r="Q204" s="71"/>
      <c r="R204" s="71"/>
      <c r="S204" s="148"/>
      <c r="T204" s="71"/>
      <c r="U204" s="71"/>
      <c r="V204" s="71"/>
      <c r="W204" s="71"/>
      <c r="X204" s="77" t="str">
        <f t="shared" si="76"/>
        <v/>
      </c>
      <c r="Y204" s="26" t="str">
        <f t="shared" ref="Y204:Y267" si="92">IF(ISBLANK(N204),"",IF(OR(ISNA(MATCH(TRIM(N204),persid,0)),N204="-"),FALSE,TRUE))</f>
        <v/>
      </c>
      <c r="Z204" s="26" t="str">
        <f t="shared" ref="Z204:Z267" si="93">IF(ISBLANK(P204),"",IF(OR(ISNA(MATCH(P204,libperskat,0)),P204="-"),FALSE,TRUE))</f>
        <v/>
      </c>
      <c r="AA204" s="77" t="str">
        <f t="shared" ref="AA204:AA267" si="94">IF(ISBLANK(Q204),"",IF(OR(ISNA(MATCH(Q204,libaav,0)),Q204="-"),FALSE,TRUE))</f>
        <v/>
      </c>
      <c r="AB204" s="26" t="str">
        <f t="shared" si="77"/>
        <v/>
      </c>
      <c r="AC204" s="26" t="str">
        <f t="shared" ref="AC204:AC267" si="95">IF(ISBLANK(S204),"",IF(OR(ISNA(MATCH(S204,libinst,0)),S204="-"),FALSE,TRUE))</f>
        <v/>
      </c>
      <c r="AD204" s="26" t="str">
        <f t="shared" ref="AD204:AD267" si="96">IF(ISBLANK(V204),"",IF(OR(ISNA(MATCH(V204,libschartkla,0)),V204="-",INDEX(codeschartkla,MATCH(V204,libschartkla,0))=0),FALSE,TRUE))</f>
        <v/>
      </c>
      <c r="AE204" s="26" t="str">
        <f t="shared" si="78"/>
        <v/>
      </c>
      <c r="AF204" s="26" t="str">
        <f t="shared" ref="AF204:AF267" si="97">IF(OR(AD204&lt;&gt;TRUE,ISBLANK(U204)),"",IF(INDEX(codeperskat,MATCH(P204,libperskat,0))=20,"",IF(OR(INDEX(valbvzmin,MATCH(V204,libschartkla,0))="-",INDEX(valbvzmax,MATCH(V204,libschartkla,0))="-",AND(U204&gt;=INDEX(valbvzmin,MATCH(V204,libschartkla,0)),U204&lt;=INDEX(valbvzmax,MATCH(V204,libschartkla,0)))),TRUE,FALSE)))</f>
        <v/>
      </c>
      <c r="AG204" s="26" t="str">
        <f>IF(OR(Z204&lt;&gt;TRUE,AB204&lt;&gt;TRUE,,ISBLANK(U204)),"",IF(INDEX(codeperskat,MATCH(P204,libperskat,0))=20,IF(OR(U204&lt;'Nomenklatur komplett'!W$4,U204&gt;'Nomenklatur komplett'!X$4),FALSE,TRUE),""))</f>
        <v/>
      </c>
      <c r="AH204" s="26" t="str">
        <f t="shared" ref="AH204:AH267" si="98">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6" t="str">
        <f t="shared" ref="AI204:AI267" si="99">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6" t="str">
        <f t="shared" ref="AJ204:AJ267" si="100">IF(V204&lt;&gt;"",IF(NOT(ISNA(V204)),IF(AND(INDEX(codeschartkla,MATCH(V204,libschartkla,0))&gt;=55000000,INDEX(codeschartkla,MATCH(V204,libschartkla,0))&lt;55100000),TRUE,FALSE),""),"")</f>
        <v/>
      </c>
      <c r="AK204" s="72" t="str">
        <f t="shared" si="79"/>
        <v/>
      </c>
      <c r="AL204" s="26" t="str">
        <f t="shared" si="80"/>
        <v/>
      </c>
    </row>
    <row r="205" spans="1:38" x14ac:dyDescent="0.2">
      <c r="A205" s="129" t="str">
        <f t="shared" si="81"/>
        <v/>
      </c>
      <c r="B205" s="129" t="str">
        <f t="shared" si="82"/>
        <v/>
      </c>
      <c r="C205" s="78" t="str">
        <f t="shared" si="83"/>
        <v/>
      </c>
      <c r="D205" s="72" t="str">
        <f t="shared" si="84"/>
        <v/>
      </c>
      <c r="E205" s="72" t="str">
        <f t="shared" si="85"/>
        <v/>
      </c>
      <c r="F205" s="79" t="str">
        <f t="shared" si="86"/>
        <v/>
      </c>
      <c r="G205" s="73" t="str">
        <f t="shared" si="87"/>
        <v/>
      </c>
      <c r="H205" s="72" t="str">
        <f t="shared" si="88"/>
        <v/>
      </c>
      <c r="I205" s="72" t="str">
        <f t="shared" si="89"/>
        <v/>
      </c>
      <c r="J205" s="72" t="str">
        <f t="shared" ref="J205:J268" si="101">IF(B205&lt;&gt;"",IF(INDEX(pid,B205)&gt;0,INDEX(pid,B205),""),"")</f>
        <v/>
      </c>
      <c r="K205" s="76" t="str">
        <f t="shared" ref="K205:K268" si="102">CONCATENATE(N205,O205)</f>
        <v/>
      </c>
      <c r="L205" s="134" t="str">
        <f t="shared" si="90"/>
        <v/>
      </c>
      <c r="M205" s="134" t="str">
        <f t="shared" si="91"/>
        <v/>
      </c>
      <c r="N205" s="67"/>
      <c r="O205" s="71"/>
      <c r="P205" s="71"/>
      <c r="Q205" s="71"/>
      <c r="R205" s="71"/>
      <c r="S205" s="148"/>
      <c r="T205" s="71"/>
      <c r="U205" s="71"/>
      <c r="V205" s="71"/>
      <c r="W205" s="71"/>
      <c r="X205" s="77" t="str">
        <f t="shared" ref="X205:X268" si="103">IF(K205="","",NOT(COUNTIF($K$12:$K$611,$K205)&gt;1))</f>
        <v/>
      </c>
      <c r="Y205" s="26" t="str">
        <f t="shared" si="92"/>
        <v/>
      </c>
      <c r="Z205" s="26" t="str">
        <f t="shared" si="93"/>
        <v/>
      </c>
      <c r="AA205" s="77" t="str">
        <f t="shared" si="94"/>
        <v/>
      </c>
      <c r="AB205" s="26" t="str">
        <f t="shared" ref="AB205:AB268" si="104">IF(ISBLANK(R205),"",IF(OR(ISNA(MATCH(R205,libdipqual,0)),R205="-"),FALSE,IF(INDEX(codedipqual,MATCH(R205,libdipqual,0))=0,FALSE,TRUE)))</f>
        <v/>
      </c>
      <c r="AC205" s="26" t="str">
        <f t="shared" si="95"/>
        <v/>
      </c>
      <c r="AD205" s="26" t="str">
        <f t="shared" si="96"/>
        <v/>
      </c>
      <c r="AE205" s="26" t="str">
        <f t="shared" ref="AE205:AE268" si="105">IF(OR(ISBLANK(T205),ISBLANK(U205)),"",IF(T205&lt;=U205,TRUE,FALSE))</f>
        <v/>
      </c>
      <c r="AF205" s="26" t="str">
        <f t="shared" si="97"/>
        <v/>
      </c>
      <c r="AG205" s="26" t="str">
        <f>IF(OR(Z205&lt;&gt;TRUE,AB205&lt;&gt;TRUE,,ISBLANK(U205)),"",IF(INDEX(codeperskat,MATCH(P205,libperskat,0))=20,IF(OR(U205&lt;'Nomenklatur komplett'!W$4,U205&gt;'Nomenklatur komplett'!X$4),FALSE,TRUE),""))</f>
        <v/>
      </c>
      <c r="AH205" s="26" t="str">
        <f t="shared" si="98"/>
        <v/>
      </c>
      <c r="AI205" s="26" t="str">
        <f t="shared" si="99"/>
        <v/>
      </c>
      <c r="AJ205" s="26" t="str">
        <f t="shared" si="100"/>
        <v/>
      </c>
      <c r="AK205" s="72" t="str">
        <f t="shared" ref="AK205:AK268" si="106">IF(A205="","",1)</f>
        <v/>
      </c>
      <c r="AL205" s="26" t="str">
        <f t="shared" ref="AL205:AL268" si="107">IF(AE205&lt;&gt;TRUE,"",T205/U205)</f>
        <v/>
      </c>
    </row>
    <row r="206" spans="1:38" x14ac:dyDescent="0.2">
      <c r="A206" s="129" t="str">
        <f t="shared" si="81"/>
        <v/>
      </c>
      <c r="B206" s="129" t="str">
        <f t="shared" si="82"/>
        <v/>
      </c>
      <c r="C206" s="78" t="str">
        <f t="shared" si="83"/>
        <v/>
      </c>
      <c r="D206" s="72" t="str">
        <f t="shared" si="84"/>
        <v/>
      </c>
      <c r="E206" s="72" t="str">
        <f t="shared" si="85"/>
        <v/>
      </c>
      <c r="F206" s="79" t="str">
        <f t="shared" si="86"/>
        <v/>
      </c>
      <c r="G206" s="73" t="str">
        <f t="shared" si="87"/>
        <v/>
      </c>
      <c r="H206" s="72" t="str">
        <f t="shared" si="88"/>
        <v/>
      </c>
      <c r="I206" s="72" t="str">
        <f t="shared" si="89"/>
        <v/>
      </c>
      <c r="J206" s="72" t="str">
        <f t="shared" si="101"/>
        <v/>
      </c>
      <c r="K206" s="76" t="str">
        <f t="shared" si="102"/>
        <v/>
      </c>
      <c r="L206" s="134" t="str">
        <f t="shared" si="90"/>
        <v/>
      </c>
      <c r="M206" s="134" t="str">
        <f t="shared" si="91"/>
        <v/>
      </c>
      <c r="N206" s="67"/>
      <c r="O206" s="71"/>
      <c r="P206" s="71"/>
      <c r="Q206" s="71"/>
      <c r="R206" s="71"/>
      <c r="S206" s="148"/>
      <c r="T206" s="71"/>
      <c r="U206" s="71"/>
      <c r="V206" s="71"/>
      <c r="W206" s="71"/>
      <c r="X206" s="77" t="str">
        <f t="shared" si="103"/>
        <v/>
      </c>
      <c r="Y206" s="26" t="str">
        <f t="shared" si="92"/>
        <v/>
      </c>
      <c r="Z206" s="26" t="str">
        <f t="shared" si="93"/>
        <v/>
      </c>
      <c r="AA206" s="77" t="str">
        <f t="shared" si="94"/>
        <v/>
      </c>
      <c r="AB206" s="26" t="str">
        <f t="shared" si="104"/>
        <v/>
      </c>
      <c r="AC206" s="26" t="str">
        <f t="shared" si="95"/>
        <v/>
      </c>
      <c r="AD206" s="26" t="str">
        <f t="shared" si="96"/>
        <v/>
      </c>
      <c r="AE206" s="26" t="str">
        <f t="shared" si="105"/>
        <v/>
      </c>
      <c r="AF206" s="26" t="str">
        <f t="shared" si="97"/>
        <v/>
      </c>
      <c r="AG206" s="26" t="str">
        <f>IF(OR(Z206&lt;&gt;TRUE,AB206&lt;&gt;TRUE,,ISBLANK(U206)),"",IF(INDEX(codeperskat,MATCH(P206,libperskat,0))=20,IF(OR(U206&lt;'Nomenklatur komplett'!W$4,U206&gt;'Nomenklatur komplett'!X$4),FALSE,TRUE),""))</f>
        <v/>
      </c>
      <c r="AH206" s="26" t="str">
        <f t="shared" si="98"/>
        <v/>
      </c>
      <c r="AI206" s="26" t="str">
        <f t="shared" si="99"/>
        <v/>
      </c>
      <c r="AJ206" s="26" t="str">
        <f t="shared" si="100"/>
        <v/>
      </c>
      <c r="AK206" s="72" t="str">
        <f t="shared" si="106"/>
        <v/>
      </c>
      <c r="AL206" s="26" t="str">
        <f t="shared" si="107"/>
        <v/>
      </c>
    </row>
    <row r="207" spans="1:38" x14ac:dyDescent="0.2">
      <c r="A207" s="129" t="str">
        <f t="shared" si="81"/>
        <v/>
      </c>
      <c r="B207" s="129" t="str">
        <f t="shared" si="82"/>
        <v/>
      </c>
      <c r="C207" s="78" t="str">
        <f t="shared" si="83"/>
        <v/>
      </c>
      <c r="D207" s="72" t="str">
        <f t="shared" si="84"/>
        <v/>
      </c>
      <c r="E207" s="72" t="str">
        <f t="shared" si="85"/>
        <v/>
      </c>
      <c r="F207" s="79" t="str">
        <f t="shared" si="86"/>
        <v/>
      </c>
      <c r="G207" s="73" t="str">
        <f t="shared" si="87"/>
        <v/>
      </c>
      <c r="H207" s="72" t="str">
        <f t="shared" si="88"/>
        <v/>
      </c>
      <c r="I207" s="72" t="str">
        <f t="shared" si="89"/>
        <v/>
      </c>
      <c r="J207" s="72" t="str">
        <f t="shared" si="101"/>
        <v/>
      </c>
      <c r="K207" s="76" t="str">
        <f t="shared" si="102"/>
        <v/>
      </c>
      <c r="L207" s="134" t="str">
        <f t="shared" si="90"/>
        <v/>
      </c>
      <c r="M207" s="134" t="str">
        <f t="shared" si="91"/>
        <v/>
      </c>
      <c r="N207" s="67"/>
      <c r="O207" s="71"/>
      <c r="P207" s="71"/>
      <c r="Q207" s="71"/>
      <c r="R207" s="71"/>
      <c r="S207" s="148"/>
      <c r="T207" s="71"/>
      <c r="U207" s="71"/>
      <c r="V207" s="71"/>
      <c r="W207" s="71"/>
      <c r="X207" s="77" t="str">
        <f t="shared" si="103"/>
        <v/>
      </c>
      <c r="Y207" s="26" t="str">
        <f t="shared" si="92"/>
        <v/>
      </c>
      <c r="Z207" s="26" t="str">
        <f t="shared" si="93"/>
        <v/>
      </c>
      <c r="AA207" s="77" t="str">
        <f t="shared" si="94"/>
        <v/>
      </c>
      <c r="AB207" s="26" t="str">
        <f t="shared" si="104"/>
        <v/>
      </c>
      <c r="AC207" s="26" t="str">
        <f t="shared" si="95"/>
        <v/>
      </c>
      <c r="AD207" s="26" t="str">
        <f t="shared" si="96"/>
        <v/>
      </c>
      <c r="AE207" s="26" t="str">
        <f t="shared" si="105"/>
        <v/>
      </c>
      <c r="AF207" s="26" t="str">
        <f t="shared" si="97"/>
        <v/>
      </c>
      <c r="AG207" s="26" t="str">
        <f>IF(OR(Z207&lt;&gt;TRUE,AB207&lt;&gt;TRUE,,ISBLANK(U207)),"",IF(INDEX(codeperskat,MATCH(P207,libperskat,0))=20,IF(OR(U207&lt;'Nomenklatur komplett'!W$4,U207&gt;'Nomenklatur komplett'!X$4),FALSE,TRUE),""))</f>
        <v/>
      </c>
      <c r="AH207" s="26" t="str">
        <f t="shared" si="98"/>
        <v/>
      </c>
      <c r="AI207" s="26" t="str">
        <f t="shared" si="99"/>
        <v/>
      </c>
      <c r="AJ207" s="26" t="str">
        <f t="shared" si="100"/>
        <v/>
      </c>
      <c r="AK207" s="72" t="str">
        <f t="shared" si="106"/>
        <v/>
      </c>
      <c r="AL207" s="26" t="str">
        <f t="shared" si="107"/>
        <v/>
      </c>
    </row>
    <row r="208" spans="1:38" x14ac:dyDescent="0.2">
      <c r="A208" s="129" t="str">
        <f t="shared" si="81"/>
        <v/>
      </c>
      <c r="B208" s="129" t="str">
        <f t="shared" si="82"/>
        <v/>
      </c>
      <c r="C208" s="78" t="str">
        <f t="shared" si="83"/>
        <v/>
      </c>
      <c r="D208" s="72" t="str">
        <f t="shared" si="84"/>
        <v/>
      </c>
      <c r="E208" s="72" t="str">
        <f t="shared" si="85"/>
        <v/>
      </c>
      <c r="F208" s="79" t="str">
        <f t="shared" si="86"/>
        <v/>
      </c>
      <c r="G208" s="73" t="str">
        <f t="shared" si="87"/>
        <v/>
      </c>
      <c r="H208" s="72" t="str">
        <f t="shared" si="88"/>
        <v/>
      </c>
      <c r="I208" s="72" t="str">
        <f t="shared" si="89"/>
        <v/>
      </c>
      <c r="J208" s="72" t="str">
        <f t="shared" si="101"/>
        <v/>
      </c>
      <c r="K208" s="76" t="str">
        <f t="shared" si="102"/>
        <v/>
      </c>
      <c r="L208" s="134" t="str">
        <f t="shared" si="90"/>
        <v/>
      </c>
      <c r="M208" s="134" t="str">
        <f t="shared" si="91"/>
        <v/>
      </c>
      <c r="N208" s="67"/>
      <c r="O208" s="71"/>
      <c r="P208" s="71"/>
      <c r="Q208" s="71"/>
      <c r="R208" s="71"/>
      <c r="S208" s="148"/>
      <c r="T208" s="71"/>
      <c r="U208" s="71"/>
      <c r="V208" s="71"/>
      <c r="W208" s="71"/>
      <c r="X208" s="77" t="str">
        <f t="shared" si="103"/>
        <v/>
      </c>
      <c r="Y208" s="26" t="str">
        <f t="shared" si="92"/>
        <v/>
      </c>
      <c r="Z208" s="26" t="str">
        <f t="shared" si="93"/>
        <v/>
      </c>
      <c r="AA208" s="77" t="str">
        <f t="shared" si="94"/>
        <v/>
      </c>
      <c r="AB208" s="26" t="str">
        <f t="shared" si="104"/>
        <v/>
      </c>
      <c r="AC208" s="26" t="str">
        <f t="shared" si="95"/>
        <v/>
      </c>
      <c r="AD208" s="26" t="str">
        <f t="shared" si="96"/>
        <v/>
      </c>
      <c r="AE208" s="26" t="str">
        <f t="shared" si="105"/>
        <v/>
      </c>
      <c r="AF208" s="26" t="str">
        <f t="shared" si="97"/>
        <v/>
      </c>
      <c r="AG208" s="26" t="str">
        <f>IF(OR(Z208&lt;&gt;TRUE,AB208&lt;&gt;TRUE,,ISBLANK(U208)),"",IF(INDEX(codeperskat,MATCH(P208,libperskat,0))=20,IF(OR(U208&lt;'Nomenklatur komplett'!W$4,U208&gt;'Nomenklatur komplett'!X$4),FALSE,TRUE),""))</f>
        <v/>
      </c>
      <c r="AH208" s="26" t="str">
        <f t="shared" si="98"/>
        <v/>
      </c>
      <c r="AI208" s="26" t="str">
        <f t="shared" si="99"/>
        <v/>
      </c>
      <c r="AJ208" s="26" t="str">
        <f t="shared" si="100"/>
        <v/>
      </c>
      <c r="AK208" s="72" t="str">
        <f t="shared" si="106"/>
        <v/>
      </c>
      <c r="AL208" s="26" t="str">
        <f t="shared" si="107"/>
        <v/>
      </c>
    </row>
    <row r="209" spans="1:38" x14ac:dyDescent="0.2">
      <c r="A209" s="129" t="str">
        <f t="shared" si="81"/>
        <v/>
      </c>
      <c r="B209" s="129" t="str">
        <f t="shared" si="82"/>
        <v/>
      </c>
      <c r="C209" s="78" t="str">
        <f t="shared" si="83"/>
        <v/>
      </c>
      <c r="D209" s="72" t="str">
        <f t="shared" si="84"/>
        <v/>
      </c>
      <c r="E209" s="72" t="str">
        <f t="shared" si="85"/>
        <v/>
      </c>
      <c r="F209" s="79" t="str">
        <f t="shared" si="86"/>
        <v/>
      </c>
      <c r="G209" s="73" t="str">
        <f t="shared" si="87"/>
        <v/>
      </c>
      <c r="H209" s="72" t="str">
        <f t="shared" si="88"/>
        <v/>
      </c>
      <c r="I209" s="72" t="str">
        <f t="shared" si="89"/>
        <v/>
      </c>
      <c r="J209" s="72" t="str">
        <f t="shared" si="101"/>
        <v/>
      </c>
      <c r="K209" s="76" t="str">
        <f t="shared" si="102"/>
        <v/>
      </c>
      <c r="L209" s="134" t="str">
        <f t="shared" si="90"/>
        <v/>
      </c>
      <c r="M209" s="134" t="str">
        <f t="shared" si="91"/>
        <v/>
      </c>
      <c r="N209" s="67"/>
      <c r="O209" s="71"/>
      <c r="P209" s="71"/>
      <c r="Q209" s="71"/>
      <c r="R209" s="71"/>
      <c r="S209" s="148"/>
      <c r="T209" s="71"/>
      <c r="U209" s="71"/>
      <c r="V209" s="71"/>
      <c r="W209" s="71"/>
      <c r="X209" s="77" t="str">
        <f t="shared" si="103"/>
        <v/>
      </c>
      <c r="Y209" s="26" t="str">
        <f t="shared" si="92"/>
        <v/>
      </c>
      <c r="Z209" s="26" t="str">
        <f t="shared" si="93"/>
        <v/>
      </c>
      <c r="AA209" s="77" t="str">
        <f t="shared" si="94"/>
        <v/>
      </c>
      <c r="AB209" s="26" t="str">
        <f t="shared" si="104"/>
        <v/>
      </c>
      <c r="AC209" s="26" t="str">
        <f t="shared" si="95"/>
        <v/>
      </c>
      <c r="AD209" s="26" t="str">
        <f t="shared" si="96"/>
        <v/>
      </c>
      <c r="AE209" s="26" t="str">
        <f t="shared" si="105"/>
        <v/>
      </c>
      <c r="AF209" s="26" t="str">
        <f t="shared" si="97"/>
        <v/>
      </c>
      <c r="AG209" s="26" t="str">
        <f>IF(OR(Z209&lt;&gt;TRUE,AB209&lt;&gt;TRUE,,ISBLANK(U209)),"",IF(INDEX(codeperskat,MATCH(P209,libperskat,0))=20,IF(OR(U209&lt;'Nomenklatur komplett'!W$4,U209&gt;'Nomenklatur komplett'!X$4),FALSE,TRUE),""))</f>
        <v/>
      </c>
      <c r="AH209" s="26" t="str">
        <f t="shared" si="98"/>
        <v/>
      </c>
      <c r="AI209" s="26" t="str">
        <f t="shared" si="99"/>
        <v/>
      </c>
      <c r="AJ209" s="26" t="str">
        <f t="shared" si="100"/>
        <v/>
      </c>
      <c r="AK209" s="72" t="str">
        <f t="shared" si="106"/>
        <v/>
      </c>
      <c r="AL209" s="26" t="str">
        <f t="shared" si="107"/>
        <v/>
      </c>
    </row>
    <row r="210" spans="1:38" x14ac:dyDescent="0.2">
      <c r="A210" s="129" t="str">
        <f t="shared" si="81"/>
        <v/>
      </c>
      <c r="B210" s="129" t="str">
        <f t="shared" si="82"/>
        <v/>
      </c>
      <c r="C210" s="78" t="str">
        <f t="shared" si="83"/>
        <v/>
      </c>
      <c r="D210" s="72" t="str">
        <f t="shared" si="84"/>
        <v/>
      </c>
      <c r="E210" s="72" t="str">
        <f t="shared" si="85"/>
        <v/>
      </c>
      <c r="F210" s="79" t="str">
        <f t="shared" si="86"/>
        <v/>
      </c>
      <c r="G210" s="73" t="str">
        <f t="shared" si="87"/>
        <v/>
      </c>
      <c r="H210" s="72" t="str">
        <f t="shared" si="88"/>
        <v/>
      </c>
      <c r="I210" s="72" t="str">
        <f t="shared" si="89"/>
        <v/>
      </c>
      <c r="J210" s="72" t="str">
        <f t="shared" si="101"/>
        <v/>
      </c>
      <c r="K210" s="76" t="str">
        <f t="shared" si="102"/>
        <v/>
      </c>
      <c r="L210" s="134" t="str">
        <f t="shared" si="90"/>
        <v/>
      </c>
      <c r="M210" s="134" t="str">
        <f t="shared" si="91"/>
        <v/>
      </c>
      <c r="N210" s="67"/>
      <c r="O210" s="71"/>
      <c r="P210" s="71"/>
      <c r="Q210" s="71"/>
      <c r="R210" s="71"/>
      <c r="S210" s="148"/>
      <c r="T210" s="71"/>
      <c r="U210" s="71"/>
      <c r="V210" s="71"/>
      <c r="W210" s="71"/>
      <c r="X210" s="77" t="str">
        <f t="shared" si="103"/>
        <v/>
      </c>
      <c r="Y210" s="26" t="str">
        <f t="shared" si="92"/>
        <v/>
      </c>
      <c r="Z210" s="26" t="str">
        <f t="shared" si="93"/>
        <v/>
      </c>
      <c r="AA210" s="77" t="str">
        <f t="shared" si="94"/>
        <v/>
      </c>
      <c r="AB210" s="26" t="str">
        <f t="shared" si="104"/>
        <v/>
      </c>
      <c r="AC210" s="26" t="str">
        <f t="shared" si="95"/>
        <v/>
      </c>
      <c r="AD210" s="26" t="str">
        <f t="shared" si="96"/>
        <v/>
      </c>
      <c r="AE210" s="26" t="str">
        <f t="shared" si="105"/>
        <v/>
      </c>
      <c r="AF210" s="26" t="str">
        <f t="shared" si="97"/>
        <v/>
      </c>
      <c r="AG210" s="26" t="str">
        <f>IF(OR(Z210&lt;&gt;TRUE,AB210&lt;&gt;TRUE,,ISBLANK(U210)),"",IF(INDEX(codeperskat,MATCH(P210,libperskat,0))=20,IF(OR(U210&lt;'Nomenklatur komplett'!W$4,U210&gt;'Nomenklatur komplett'!X$4),FALSE,TRUE),""))</f>
        <v/>
      </c>
      <c r="AH210" s="26" t="str">
        <f t="shared" si="98"/>
        <v/>
      </c>
      <c r="AI210" s="26" t="str">
        <f t="shared" si="99"/>
        <v/>
      </c>
      <c r="AJ210" s="26" t="str">
        <f t="shared" si="100"/>
        <v/>
      </c>
      <c r="AK210" s="72" t="str">
        <f t="shared" si="106"/>
        <v/>
      </c>
      <c r="AL210" s="26" t="str">
        <f t="shared" si="107"/>
        <v/>
      </c>
    </row>
    <row r="211" spans="1:38" x14ac:dyDescent="0.2">
      <c r="A211" s="129" t="str">
        <f t="shared" si="81"/>
        <v/>
      </c>
      <c r="B211" s="129" t="str">
        <f t="shared" si="82"/>
        <v/>
      </c>
      <c r="C211" s="78" t="str">
        <f t="shared" si="83"/>
        <v/>
      </c>
      <c r="D211" s="72" t="str">
        <f t="shared" si="84"/>
        <v/>
      </c>
      <c r="E211" s="72" t="str">
        <f t="shared" si="85"/>
        <v/>
      </c>
      <c r="F211" s="79" t="str">
        <f t="shared" si="86"/>
        <v/>
      </c>
      <c r="G211" s="73" t="str">
        <f t="shared" si="87"/>
        <v/>
      </c>
      <c r="H211" s="72" t="str">
        <f t="shared" si="88"/>
        <v/>
      </c>
      <c r="I211" s="72" t="str">
        <f t="shared" si="89"/>
        <v/>
      </c>
      <c r="J211" s="72" t="str">
        <f t="shared" si="101"/>
        <v/>
      </c>
      <c r="K211" s="76" t="str">
        <f t="shared" si="102"/>
        <v/>
      </c>
      <c r="L211" s="134" t="str">
        <f t="shared" si="90"/>
        <v/>
      </c>
      <c r="M211" s="134" t="str">
        <f t="shared" si="91"/>
        <v/>
      </c>
      <c r="N211" s="67"/>
      <c r="O211" s="71"/>
      <c r="P211" s="71"/>
      <c r="Q211" s="71"/>
      <c r="R211" s="71"/>
      <c r="S211" s="148"/>
      <c r="T211" s="71"/>
      <c r="U211" s="71"/>
      <c r="V211" s="71"/>
      <c r="W211" s="71"/>
      <c r="X211" s="77" t="str">
        <f t="shared" si="103"/>
        <v/>
      </c>
      <c r="Y211" s="26" t="str">
        <f t="shared" si="92"/>
        <v/>
      </c>
      <c r="Z211" s="26" t="str">
        <f t="shared" si="93"/>
        <v/>
      </c>
      <c r="AA211" s="77" t="str">
        <f t="shared" si="94"/>
        <v/>
      </c>
      <c r="AB211" s="26" t="str">
        <f t="shared" si="104"/>
        <v/>
      </c>
      <c r="AC211" s="26" t="str">
        <f t="shared" si="95"/>
        <v/>
      </c>
      <c r="AD211" s="26" t="str">
        <f t="shared" si="96"/>
        <v/>
      </c>
      <c r="AE211" s="26" t="str">
        <f t="shared" si="105"/>
        <v/>
      </c>
      <c r="AF211" s="26" t="str">
        <f t="shared" si="97"/>
        <v/>
      </c>
      <c r="AG211" s="26" t="str">
        <f>IF(OR(Z211&lt;&gt;TRUE,AB211&lt;&gt;TRUE,,ISBLANK(U211)),"",IF(INDEX(codeperskat,MATCH(P211,libperskat,0))=20,IF(OR(U211&lt;'Nomenklatur komplett'!W$4,U211&gt;'Nomenklatur komplett'!X$4),FALSE,TRUE),""))</f>
        <v/>
      </c>
      <c r="AH211" s="26" t="str">
        <f t="shared" si="98"/>
        <v/>
      </c>
      <c r="AI211" s="26" t="str">
        <f t="shared" si="99"/>
        <v/>
      </c>
      <c r="AJ211" s="26" t="str">
        <f t="shared" si="100"/>
        <v/>
      </c>
      <c r="AK211" s="72" t="str">
        <f t="shared" si="106"/>
        <v/>
      </c>
      <c r="AL211" s="26" t="str">
        <f t="shared" si="107"/>
        <v/>
      </c>
    </row>
    <row r="212" spans="1:38" x14ac:dyDescent="0.2">
      <c r="A212" s="129" t="str">
        <f t="shared" si="81"/>
        <v/>
      </c>
      <c r="B212" s="129" t="str">
        <f t="shared" si="82"/>
        <v/>
      </c>
      <c r="C212" s="78" t="str">
        <f t="shared" si="83"/>
        <v/>
      </c>
      <c r="D212" s="72" t="str">
        <f t="shared" si="84"/>
        <v/>
      </c>
      <c r="E212" s="72" t="str">
        <f t="shared" si="85"/>
        <v/>
      </c>
      <c r="F212" s="79" t="str">
        <f t="shared" si="86"/>
        <v/>
      </c>
      <c r="G212" s="73" t="str">
        <f t="shared" si="87"/>
        <v/>
      </c>
      <c r="H212" s="72" t="str">
        <f t="shared" si="88"/>
        <v/>
      </c>
      <c r="I212" s="72" t="str">
        <f t="shared" si="89"/>
        <v/>
      </c>
      <c r="J212" s="72" t="str">
        <f t="shared" si="101"/>
        <v/>
      </c>
      <c r="K212" s="76" t="str">
        <f t="shared" si="102"/>
        <v/>
      </c>
      <c r="L212" s="134" t="str">
        <f t="shared" si="90"/>
        <v/>
      </c>
      <c r="M212" s="134" t="str">
        <f t="shared" si="91"/>
        <v/>
      </c>
      <c r="N212" s="67"/>
      <c r="O212" s="71"/>
      <c r="P212" s="71"/>
      <c r="Q212" s="71"/>
      <c r="R212" s="71"/>
      <c r="S212" s="148"/>
      <c r="T212" s="71"/>
      <c r="U212" s="71"/>
      <c r="V212" s="71"/>
      <c r="W212" s="71"/>
      <c r="X212" s="77" t="str">
        <f t="shared" si="103"/>
        <v/>
      </c>
      <c r="Y212" s="26" t="str">
        <f t="shared" si="92"/>
        <v/>
      </c>
      <c r="Z212" s="26" t="str">
        <f t="shared" si="93"/>
        <v/>
      </c>
      <c r="AA212" s="77" t="str">
        <f t="shared" si="94"/>
        <v/>
      </c>
      <c r="AB212" s="26" t="str">
        <f t="shared" si="104"/>
        <v/>
      </c>
      <c r="AC212" s="26" t="str">
        <f t="shared" si="95"/>
        <v/>
      </c>
      <c r="AD212" s="26" t="str">
        <f t="shared" si="96"/>
        <v/>
      </c>
      <c r="AE212" s="26" t="str">
        <f t="shared" si="105"/>
        <v/>
      </c>
      <c r="AF212" s="26" t="str">
        <f t="shared" si="97"/>
        <v/>
      </c>
      <c r="AG212" s="26" t="str">
        <f>IF(OR(Z212&lt;&gt;TRUE,AB212&lt;&gt;TRUE,,ISBLANK(U212)),"",IF(INDEX(codeperskat,MATCH(P212,libperskat,0))=20,IF(OR(U212&lt;'Nomenklatur komplett'!W$4,U212&gt;'Nomenklatur komplett'!X$4),FALSE,TRUE),""))</f>
        <v/>
      </c>
      <c r="AH212" s="26" t="str">
        <f t="shared" si="98"/>
        <v/>
      </c>
      <c r="AI212" s="26" t="str">
        <f t="shared" si="99"/>
        <v/>
      </c>
      <c r="AJ212" s="26" t="str">
        <f t="shared" si="100"/>
        <v/>
      </c>
      <c r="AK212" s="72" t="str">
        <f t="shared" si="106"/>
        <v/>
      </c>
      <c r="AL212" s="26" t="str">
        <f t="shared" si="107"/>
        <v/>
      </c>
    </row>
    <row r="213" spans="1:38" x14ac:dyDescent="0.2">
      <c r="A213" s="129" t="str">
        <f t="shared" si="81"/>
        <v/>
      </c>
      <c r="B213" s="129" t="str">
        <f t="shared" si="82"/>
        <v/>
      </c>
      <c r="C213" s="78" t="str">
        <f t="shared" si="83"/>
        <v/>
      </c>
      <c r="D213" s="72" t="str">
        <f t="shared" si="84"/>
        <v/>
      </c>
      <c r="E213" s="72" t="str">
        <f t="shared" si="85"/>
        <v/>
      </c>
      <c r="F213" s="79" t="str">
        <f t="shared" si="86"/>
        <v/>
      </c>
      <c r="G213" s="73" t="str">
        <f t="shared" si="87"/>
        <v/>
      </c>
      <c r="H213" s="72" t="str">
        <f t="shared" si="88"/>
        <v/>
      </c>
      <c r="I213" s="72" t="str">
        <f t="shared" si="89"/>
        <v/>
      </c>
      <c r="J213" s="72" t="str">
        <f t="shared" si="101"/>
        <v/>
      </c>
      <c r="K213" s="76" t="str">
        <f t="shared" si="102"/>
        <v/>
      </c>
      <c r="L213" s="134" t="str">
        <f t="shared" si="90"/>
        <v/>
      </c>
      <c r="M213" s="134" t="str">
        <f t="shared" si="91"/>
        <v/>
      </c>
      <c r="N213" s="67"/>
      <c r="O213" s="71"/>
      <c r="P213" s="71"/>
      <c r="Q213" s="71"/>
      <c r="R213" s="71"/>
      <c r="S213" s="148"/>
      <c r="T213" s="71"/>
      <c r="U213" s="71"/>
      <c r="V213" s="71"/>
      <c r="W213" s="71"/>
      <c r="X213" s="77" t="str">
        <f t="shared" si="103"/>
        <v/>
      </c>
      <c r="Y213" s="26" t="str">
        <f t="shared" si="92"/>
        <v/>
      </c>
      <c r="Z213" s="26" t="str">
        <f t="shared" si="93"/>
        <v/>
      </c>
      <c r="AA213" s="77" t="str">
        <f t="shared" si="94"/>
        <v/>
      </c>
      <c r="AB213" s="26" t="str">
        <f t="shared" si="104"/>
        <v/>
      </c>
      <c r="AC213" s="26" t="str">
        <f t="shared" si="95"/>
        <v/>
      </c>
      <c r="AD213" s="26" t="str">
        <f t="shared" si="96"/>
        <v/>
      </c>
      <c r="AE213" s="26" t="str">
        <f t="shared" si="105"/>
        <v/>
      </c>
      <c r="AF213" s="26" t="str">
        <f t="shared" si="97"/>
        <v/>
      </c>
      <c r="AG213" s="26" t="str">
        <f>IF(OR(Z213&lt;&gt;TRUE,AB213&lt;&gt;TRUE,,ISBLANK(U213)),"",IF(INDEX(codeperskat,MATCH(P213,libperskat,0))=20,IF(OR(U213&lt;'Nomenklatur komplett'!W$4,U213&gt;'Nomenklatur komplett'!X$4),FALSE,TRUE),""))</f>
        <v/>
      </c>
      <c r="AH213" s="26" t="str">
        <f t="shared" si="98"/>
        <v/>
      </c>
      <c r="AI213" s="26" t="str">
        <f t="shared" si="99"/>
        <v/>
      </c>
      <c r="AJ213" s="26" t="str">
        <f t="shared" si="100"/>
        <v/>
      </c>
      <c r="AK213" s="72" t="str">
        <f t="shared" si="106"/>
        <v/>
      </c>
      <c r="AL213" s="26" t="str">
        <f t="shared" si="107"/>
        <v/>
      </c>
    </row>
    <row r="214" spans="1:38" x14ac:dyDescent="0.2">
      <c r="A214" s="129" t="str">
        <f t="shared" si="81"/>
        <v/>
      </c>
      <c r="B214" s="129" t="str">
        <f t="shared" si="82"/>
        <v/>
      </c>
      <c r="C214" s="78" t="str">
        <f t="shared" si="83"/>
        <v/>
      </c>
      <c r="D214" s="72" t="str">
        <f t="shared" si="84"/>
        <v/>
      </c>
      <c r="E214" s="72" t="str">
        <f t="shared" si="85"/>
        <v/>
      </c>
      <c r="F214" s="79" t="str">
        <f t="shared" si="86"/>
        <v/>
      </c>
      <c r="G214" s="73" t="str">
        <f t="shared" si="87"/>
        <v/>
      </c>
      <c r="H214" s="72" t="str">
        <f t="shared" si="88"/>
        <v/>
      </c>
      <c r="I214" s="72" t="str">
        <f t="shared" si="89"/>
        <v/>
      </c>
      <c r="J214" s="72" t="str">
        <f t="shared" si="101"/>
        <v/>
      </c>
      <c r="K214" s="76" t="str">
        <f t="shared" si="102"/>
        <v/>
      </c>
      <c r="L214" s="134" t="str">
        <f t="shared" si="90"/>
        <v/>
      </c>
      <c r="M214" s="134" t="str">
        <f t="shared" si="91"/>
        <v/>
      </c>
      <c r="N214" s="67"/>
      <c r="O214" s="71"/>
      <c r="P214" s="71"/>
      <c r="Q214" s="71"/>
      <c r="R214" s="71"/>
      <c r="S214" s="148"/>
      <c r="T214" s="71"/>
      <c r="U214" s="71"/>
      <c r="V214" s="71"/>
      <c r="W214" s="71"/>
      <c r="X214" s="77" t="str">
        <f t="shared" si="103"/>
        <v/>
      </c>
      <c r="Y214" s="26" t="str">
        <f t="shared" si="92"/>
        <v/>
      </c>
      <c r="Z214" s="26" t="str">
        <f t="shared" si="93"/>
        <v/>
      </c>
      <c r="AA214" s="77" t="str">
        <f t="shared" si="94"/>
        <v/>
      </c>
      <c r="AB214" s="26" t="str">
        <f t="shared" si="104"/>
        <v/>
      </c>
      <c r="AC214" s="26" t="str">
        <f t="shared" si="95"/>
        <v/>
      </c>
      <c r="AD214" s="26" t="str">
        <f t="shared" si="96"/>
        <v/>
      </c>
      <c r="AE214" s="26" t="str">
        <f t="shared" si="105"/>
        <v/>
      </c>
      <c r="AF214" s="26" t="str">
        <f t="shared" si="97"/>
        <v/>
      </c>
      <c r="AG214" s="26" t="str">
        <f>IF(OR(Z214&lt;&gt;TRUE,AB214&lt;&gt;TRUE,,ISBLANK(U214)),"",IF(INDEX(codeperskat,MATCH(P214,libperskat,0))=20,IF(OR(U214&lt;'Nomenklatur komplett'!W$4,U214&gt;'Nomenklatur komplett'!X$4),FALSE,TRUE),""))</f>
        <v/>
      </c>
      <c r="AH214" s="26" t="str">
        <f t="shared" si="98"/>
        <v/>
      </c>
      <c r="AI214" s="26" t="str">
        <f t="shared" si="99"/>
        <v/>
      </c>
      <c r="AJ214" s="26" t="str">
        <f t="shared" si="100"/>
        <v/>
      </c>
      <c r="AK214" s="72" t="str">
        <f t="shared" si="106"/>
        <v/>
      </c>
      <c r="AL214" s="26" t="str">
        <f t="shared" si="107"/>
        <v/>
      </c>
    </row>
    <row r="215" spans="1:38" x14ac:dyDescent="0.2">
      <c r="A215" s="129" t="str">
        <f t="shared" si="81"/>
        <v/>
      </c>
      <c r="B215" s="129" t="str">
        <f t="shared" si="82"/>
        <v/>
      </c>
      <c r="C215" s="78" t="str">
        <f t="shared" si="83"/>
        <v/>
      </c>
      <c r="D215" s="72" t="str">
        <f t="shared" si="84"/>
        <v/>
      </c>
      <c r="E215" s="72" t="str">
        <f t="shared" si="85"/>
        <v/>
      </c>
      <c r="F215" s="79" t="str">
        <f t="shared" si="86"/>
        <v/>
      </c>
      <c r="G215" s="73" t="str">
        <f t="shared" si="87"/>
        <v/>
      </c>
      <c r="H215" s="72" t="str">
        <f t="shared" si="88"/>
        <v/>
      </c>
      <c r="I215" s="72" t="str">
        <f t="shared" si="89"/>
        <v/>
      </c>
      <c r="J215" s="72" t="str">
        <f t="shared" si="101"/>
        <v/>
      </c>
      <c r="K215" s="76" t="str">
        <f t="shared" si="102"/>
        <v/>
      </c>
      <c r="L215" s="134" t="str">
        <f t="shared" si="90"/>
        <v/>
      </c>
      <c r="M215" s="134" t="str">
        <f t="shared" si="91"/>
        <v/>
      </c>
      <c r="N215" s="67"/>
      <c r="O215" s="71"/>
      <c r="P215" s="71"/>
      <c r="Q215" s="71"/>
      <c r="R215" s="71"/>
      <c r="S215" s="148"/>
      <c r="T215" s="71"/>
      <c r="U215" s="71"/>
      <c r="V215" s="71"/>
      <c r="W215" s="71"/>
      <c r="X215" s="77" t="str">
        <f t="shared" si="103"/>
        <v/>
      </c>
      <c r="Y215" s="26" t="str">
        <f t="shared" si="92"/>
        <v/>
      </c>
      <c r="Z215" s="26" t="str">
        <f t="shared" si="93"/>
        <v/>
      </c>
      <c r="AA215" s="77" t="str">
        <f t="shared" si="94"/>
        <v/>
      </c>
      <c r="AB215" s="26" t="str">
        <f t="shared" si="104"/>
        <v/>
      </c>
      <c r="AC215" s="26" t="str">
        <f t="shared" si="95"/>
        <v/>
      </c>
      <c r="AD215" s="26" t="str">
        <f t="shared" si="96"/>
        <v/>
      </c>
      <c r="AE215" s="26" t="str">
        <f t="shared" si="105"/>
        <v/>
      </c>
      <c r="AF215" s="26" t="str">
        <f t="shared" si="97"/>
        <v/>
      </c>
      <c r="AG215" s="26" t="str">
        <f>IF(OR(Z215&lt;&gt;TRUE,AB215&lt;&gt;TRUE,,ISBLANK(U215)),"",IF(INDEX(codeperskat,MATCH(P215,libperskat,0))=20,IF(OR(U215&lt;'Nomenklatur komplett'!W$4,U215&gt;'Nomenklatur komplett'!X$4),FALSE,TRUE),""))</f>
        <v/>
      </c>
      <c r="AH215" s="26" t="str">
        <f t="shared" si="98"/>
        <v/>
      </c>
      <c r="AI215" s="26" t="str">
        <f t="shared" si="99"/>
        <v/>
      </c>
      <c r="AJ215" s="26" t="str">
        <f t="shared" si="100"/>
        <v/>
      </c>
      <c r="AK215" s="72" t="str">
        <f t="shared" si="106"/>
        <v/>
      </c>
      <c r="AL215" s="26" t="str">
        <f t="shared" si="107"/>
        <v/>
      </c>
    </row>
    <row r="216" spans="1:38" x14ac:dyDescent="0.2">
      <c r="A216" s="129" t="str">
        <f t="shared" si="81"/>
        <v/>
      </c>
      <c r="B216" s="129" t="str">
        <f t="shared" si="82"/>
        <v/>
      </c>
      <c r="C216" s="78" t="str">
        <f t="shared" si="83"/>
        <v/>
      </c>
      <c r="D216" s="72" t="str">
        <f t="shared" si="84"/>
        <v/>
      </c>
      <c r="E216" s="72" t="str">
        <f t="shared" si="85"/>
        <v/>
      </c>
      <c r="F216" s="79" t="str">
        <f t="shared" si="86"/>
        <v/>
      </c>
      <c r="G216" s="73" t="str">
        <f t="shared" si="87"/>
        <v/>
      </c>
      <c r="H216" s="72" t="str">
        <f t="shared" si="88"/>
        <v/>
      </c>
      <c r="I216" s="72" t="str">
        <f t="shared" si="89"/>
        <v/>
      </c>
      <c r="J216" s="72" t="str">
        <f t="shared" si="101"/>
        <v/>
      </c>
      <c r="K216" s="76" t="str">
        <f t="shared" si="102"/>
        <v/>
      </c>
      <c r="L216" s="134" t="str">
        <f t="shared" si="90"/>
        <v/>
      </c>
      <c r="M216" s="134" t="str">
        <f t="shared" si="91"/>
        <v/>
      </c>
      <c r="N216" s="67"/>
      <c r="O216" s="71"/>
      <c r="P216" s="71"/>
      <c r="Q216" s="71"/>
      <c r="R216" s="71"/>
      <c r="S216" s="148"/>
      <c r="T216" s="71"/>
      <c r="U216" s="71"/>
      <c r="V216" s="71"/>
      <c r="W216" s="71"/>
      <c r="X216" s="77" t="str">
        <f t="shared" si="103"/>
        <v/>
      </c>
      <c r="Y216" s="26" t="str">
        <f t="shared" si="92"/>
        <v/>
      </c>
      <c r="Z216" s="26" t="str">
        <f t="shared" si="93"/>
        <v/>
      </c>
      <c r="AA216" s="77" t="str">
        <f t="shared" si="94"/>
        <v/>
      </c>
      <c r="AB216" s="26" t="str">
        <f t="shared" si="104"/>
        <v/>
      </c>
      <c r="AC216" s="26" t="str">
        <f t="shared" si="95"/>
        <v/>
      </c>
      <c r="AD216" s="26" t="str">
        <f t="shared" si="96"/>
        <v/>
      </c>
      <c r="AE216" s="26" t="str">
        <f t="shared" si="105"/>
        <v/>
      </c>
      <c r="AF216" s="26" t="str">
        <f t="shared" si="97"/>
        <v/>
      </c>
      <c r="AG216" s="26" t="str">
        <f>IF(OR(Z216&lt;&gt;TRUE,AB216&lt;&gt;TRUE,,ISBLANK(U216)),"",IF(INDEX(codeperskat,MATCH(P216,libperskat,0))=20,IF(OR(U216&lt;'Nomenklatur komplett'!W$4,U216&gt;'Nomenklatur komplett'!X$4),FALSE,TRUE),""))</f>
        <v/>
      </c>
      <c r="AH216" s="26" t="str">
        <f t="shared" si="98"/>
        <v/>
      </c>
      <c r="AI216" s="26" t="str">
        <f t="shared" si="99"/>
        <v/>
      </c>
      <c r="AJ216" s="26" t="str">
        <f t="shared" si="100"/>
        <v/>
      </c>
      <c r="AK216" s="72" t="str">
        <f t="shared" si="106"/>
        <v/>
      </c>
      <c r="AL216" s="26" t="str">
        <f t="shared" si="107"/>
        <v/>
      </c>
    </row>
    <row r="217" spans="1:38" x14ac:dyDescent="0.2">
      <c r="A217" s="129" t="str">
        <f t="shared" si="81"/>
        <v/>
      </c>
      <c r="B217" s="129" t="str">
        <f t="shared" si="82"/>
        <v/>
      </c>
      <c r="C217" s="78" t="str">
        <f t="shared" si="83"/>
        <v/>
      </c>
      <c r="D217" s="72" t="str">
        <f t="shared" si="84"/>
        <v/>
      </c>
      <c r="E217" s="72" t="str">
        <f t="shared" si="85"/>
        <v/>
      </c>
      <c r="F217" s="79" t="str">
        <f t="shared" si="86"/>
        <v/>
      </c>
      <c r="G217" s="73" t="str">
        <f t="shared" si="87"/>
        <v/>
      </c>
      <c r="H217" s="72" t="str">
        <f t="shared" si="88"/>
        <v/>
      </c>
      <c r="I217" s="72" t="str">
        <f t="shared" si="89"/>
        <v/>
      </c>
      <c r="J217" s="72" t="str">
        <f t="shared" si="101"/>
        <v/>
      </c>
      <c r="K217" s="76" t="str">
        <f t="shared" si="102"/>
        <v/>
      </c>
      <c r="L217" s="134" t="str">
        <f t="shared" si="90"/>
        <v/>
      </c>
      <c r="M217" s="134" t="str">
        <f t="shared" si="91"/>
        <v/>
      </c>
      <c r="N217" s="67"/>
      <c r="O217" s="71"/>
      <c r="P217" s="71"/>
      <c r="Q217" s="71"/>
      <c r="R217" s="71"/>
      <c r="S217" s="148"/>
      <c r="T217" s="71"/>
      <c r="U217" s="71"/>
      <c r="V217" s="71"/>
      <c r="W217" s="71"/>
      <c r="X217" s="77" t="str">
        <f t="shared" si="103"/>
        <v/>
      </c>
      <c r="Y217" s="26" t="str">
        <f t="shared" si="92"/>
        <v/>
      </c>
      <c r="Z217" s="26" t="str">
        <f t="shared" si="93"/>
        <v/>
      </c>
      <c r="AA217" s="77" t="str">
        <f t="shared" si="94"/>
        <v/>
      </c>
      <c r="AB217" s="26" t="str">
        <f t="shared" si="104"/>
        <v/>
      </c>
      <c r="AC217" s="26" t="str">
        <f t="shared" si="95"/>
        <v/>
      </c>
      <c r="AD217" s="26" t="str">
        <f t="shared" si="96"/>
        <v/>
      </c>
      <c r="AE217" s="26" t="str">
        <f t="shared" si="105"/>
        <v/>
      </c>
      <c r="AF217" s="26" t="str">
        <f t="shared" si="97"/>
        <v/>
      </c>
      <c r="AG217" s="26" t="str">
        <f>IF(OR(Z217&lt;&gt;TRUE,AB217&lt;&gt;TRUE,,ISBLANK(U217)),"",IF(INDEX(codeperskat,MATCH(P217,libperskat,0))=20,IF(OR(U217&lt;'Nomenklatur komplett'!W$4,U217&gt;'Nomenklatur komplett'!X$4),FALSE,TRUE),""))</f>
        <v/>
      </c>
      <c r="AH217" s="26" t="str">
        <f t="shared" si="98"/>
        <v/>
      </c>
      <c r="AI217" s="26" t="str">
        <f t="shared" si="99"/>
        <v/>
      </c>
      <c r="AJ217" s="26" t="str">
        <f t="shared" si="100"/>
        <v/>
      </c>
      <c r="AK217" s="72" t="str">
        <f t="shared" si="106"/>
        <v/>
      </c>
      <c r="AL217" s="26" t="str">
        <f t="shared" si="107"/>
        <v/>
      </c>
    </row>
    <row r="218" spans="1:38" x14ac:dyDescent="0.2">
      <c r="A218" s="129" t="str">
        <f t="shared" si="81"/>
        <v/>
      </c>
      <c r="B218" s="129" t="str">
        <f t="shared" si="82"/>
        <v/>
      </c>
      <c r="C218" s="78" t="str">
        <f t="shared" si="83"/>
        <v/>
      </c>
      <c r="D218" s="72" t="str">
        <f t="shared" si="84"/>
        <v/>
      </c>
      <c r="E218" s="72" t="str">
        <f t="shared" si="85"/>
        <v/>
      </c>
      <c r="F218" s="79" t="str">
        <f t="shared" si="86"/>
        <v/>
      </c>
      <c r="G218" s="73" t="str">
        <f t="shared" si="87"/>
        <v/>
      </c>
      <c r="H218" s="72" t="str">
        <f t="shared" si="88"/>
        <v/>
      </c>
      <c r="I218" s="72" t="str">
        <f t="shared" si="89"/>
        <v/>
      </c>
      <c r="J218" s="72" t="str">
        <f t="shared" si="101"/>
        <v/>
      </c>
      <c r="K218" s="76" t="str">
        <f t="shared" si="102"/>
        <v/>
      </c>
      <c r="L218" s="134" t="str">
        <f t="shared" si="90"/>
        <v/>
      </c>
      <c r="M218" s="134" t="str">
        <f t="shared" si="91"/>
        <v/>
      </c>
      <c r="N218" s="67"/>
      <c r="O218" s="71"/>
      <c r="P218" s="71"/>
      <c r="Q218" s="71"/>
      <c r="R218" s="71"/>
      <c r="S218" s="148"/>
      <c r="T218" s="71"/>
      <c r="U218" s="71"/>
      <c r="V218" s="71"/>
      <c r="W218" s="71"/>
      <c r="X218" s="77" t="str">
        <f t="shared" si="103"/>
        <v/>
      </c>
      <c r="Y218" s="26" t="str">
        <f t="shared" si="92"/>
        <v/>
      </c>
      <c r="Z218" s="26" t="str">
        <f t="shared" si="93"/>
        <v/>
      </c>
      <c r="AA218" s="77" t="str">
        <f t="shared" si="94"/>
        <v/>
      </c>
      <c r="AB218" s="26" t="str">
        <f t="shared" si="104"/>
        <v/>
      </c>
      <c r="AC218" s="26" t="str">
        <f t="shared" si="95"/>
        <v/>
      </c>
      <c r="AD218" s="26" t="str">
        <f t="shared" si="96"/>
        <v/>
      </c>
      <c r="AE218" s="26" t="str">
        <f t="shared" si="105"/>
        <v/>
      </c>
      <c r="AF218" s="26" t="str">
        <f t="shared" si="97"/>
        <v/>
      </c>
      <c r="AG218" s="26" t="str">
        <f>IF(OR(Z218&lt;&gt;TRUE,AB218&lt;&gt;TRUE,,ISBLANK(U218)),"",IF(INDEX(codeperskat,MATCH(P218,libperskat,0))=20,IF(OR(U218&lt;'Nomenklatur komplett'!W$4,U218&gt;'Nomenklatur komplett'!X$4),FALSE,TRUE),""))</f>
        <v/>
      </c>
      <c r="AH218" s="26" t="str">
        <f t="shared" si="98"/>
        <v/>
      </c>
      <c r="AI218" s="26" t="str">
        <f t="shared" si="99"/>
        <v/>
      </c>
      <c r="AJ218" s="26" t="str">
        <f t="shared" si="100"/>
        <v/>
      </c>
      <c r="AK218" s="72" t="str">
        <f t="shared" si="106"/>
        <v/>
      </c>
      <c r="AL218" s="26" t="str">
        <f t="shared" si="107"/>
        <v/>
      </c>
    </row>
    <row r="219" spans="1:38" x14ac:dyDescent="0.2">
      <c r="A219" s="129" t="str">
        <f t="shared" si="81"/>
        <v/>
      </c>
      <c r="B219" s="129" t="str">
        <f t="shared" si="82"/>
        <v/>
      </c>
      <c r="C219" s="78" t="str">
        <f t="shared" si="83"/>
        <v/>
      </c>
      <c r="D219" s="72" t="str">
        <f t="shared" si="84"/>
        <v/>
      </c>
      <c r="E219" s="72" t="str">
        <f t="shared" si="85"/>
        <v/>
      </c>
      <c r="F219" s="79" t="str">
        <f t="shared" si="86"/>
        <v/>
      </c>
      <c r="G219" s="73" t="str">
        <f t="shared" si="87"/>
        <v/>
      </c>
      <c r="H219" s="72" t="str">
        <f t="shared" si="88"/>
        <v/>
      </c>
      <c r="I219" s="72" t="str">
        <f t="shared" si="89"/>
        <v/>
      </c>
      <c r="J219" s="72" t="str">
        <f t="shared" si="101"/>
        <v/>
      </c>
      <c r="K219" s="76" t="str">
        <f t="shared" si="102"/>
        <v/>
      </c>
      <c r="L219" s="134" t="str">
        <f t="shared" si="90"/>
        <v/>
      </c>
      <c r="M219" s="134" t="str">
        <f t="shared" si="91"/>
        <v/>
      </c>
      <c r="N219" s="67"/>
      <c r="O219" s="71"/>
      <c r="P219" s="71"/>
      <c r="Q219" s="71"/>
      <c r="R219" s="71"/>
      <c r="S219" s="148"/>
      <c r="T219" s="71"/>
      <c r="U219" s="71"/>
      <c r="V219" s="71"/>
      <c r="W219" s="71"/>
      <c r="X219" s="77" t="str">
        <f t="shared" si="103"/>
        <v/>
      </c>
      <c r="Y219" s="26" t="str">
        <f t="shared" si="92"/>
        <v/>
      </c>
      <c r="Z219" s="26" t="str">
        <f t="shared" si="93"/>
        <v/>
      </c>
      <c r="AA219" s="77" t="str">
        <f t="shared" si="94"/>
        <v/>
      </c>
      <c r="AB219" s="26" t="str">
        <f t="shared" si="104"/>
        <v/>
      </c>
      <c r="AC219" s="26" t="str">
        <f t="shared" si="95"/>
        <v/>
      </c>
      <c r="AD219" s="26" t="str">
        <f t="shared" si="96"/>
        <v/>
      </c>
      <c r="AE219" s="26" t="str">
        <f t="shared" si="105"/>
        <v/>
      </c>
      <c r="AF219" s="26" t="str">
        <f t="shared" si="97"/>
        <v/>
      </c>
      <c r="AG219" s="26" t="str">
        <f>IF(OR(Z219&lt;&gt;TRUE,AB219&lt;&gt;TRUE,,ISBLANK(U219)),"",IF(INDEX(codeperskat,MATCH(P219,libperskat,0))=20,IF(OR(U219&lt;'Nomenklatur komplett'!W$4,U219&gt;'Nomenklatur komplett'!X$4),FALSE,TRUE),""))</f>
        <v/>
      </c>
      <c r="AH219" s="26" t="str">
        <f t="shared" si="98"/>
        <v/>
      </c>
      <c r="AI219" s="26" t="str">
        <f t="shared" si="99"/>
        <v/>
      </c>
      <c r="AJ219" s="26" t="str">
        <f t="shared" si="100"/>
        <v/>
      </c>
      <c r="AK219" s="72" t="str">
        <f t="shared" si="106"/>
        <v/>
      </c>
      <c r="AL219" s="26" t="str">
        <f t="shared" si="107"/>
        <v/>
      </c>
    </row>
    <row r="220" spans="1:38" x14ac:dyDescent="0.2">
      <c r="A220" s="129" t="str">
        <f t="shared" si="81"/>
        <v/>
      </c>
      <c r="B220" s="129" t="str">
        <f t="shared" si="82"/>
        <v/>
      </c>
      <c r="C220" s="78" t="str">
        <f t="shared" si="83"/>
        <v/>
      </c>
      <c r="D220" s="72" t="str">
        <f t="shared" si="84"/>
        <v/>
      </c>
      <c r="E220" s="72" t="str">
        <f t="shared" si="85"/>
        <v/>
      </c>
      <c r="F220" s="79" t="str">
        <f t="shared" si="86"/>
        <v/>
      </c>
      <c r="G220" s="73" t="str">
        <f t="shared" si="87"/>
        <v/>
      </c>
      <c r="H220" s="72" t="str">
        <f t="shared" si="88"/>
        <v/>
      </c>
      <c r="I220" s="72" t="str">
        <f t="shared" si="89"/>
        <v/>
      </c>
      <c r="J220" s="72" t="str">
        <f t="shared" si="101"/>
        <v/>
      </c>
      <c r="K220" s="76" t="str">
        <f t="shared" si="102"/>
        <v/>
      </c>
      <c r="L220" s="134" t="str">
        <f t="shared" si="90"/>
        <v/>
      </c>
      <c r="M220" s="134" t="str">
        <f t="shared" si="91"/>
        <v/>
      </c>
      <c r="N220" s="67"/>
      <c r="O220" s="71"/>
      <c r="P220" s="71"/>
      <c r="Q220" s="71"/>
      <c r="R220" s="71"/>
      <c r="S220" s="148"/>
      <c r="T220" s="71"/>
      <c r="U220" s="71"/>
      <c r="V220" s="71"/>
      <c r="W220" s="71"/>
      <c r="X220" s="77" t="str">
        <f t="shared" si="103"/>
        <v/>
      </c>
      <c r="Y220" s="26" t="str">
        <f t="shared" si="92"/>
        <v/>
      </c>
      <c r="Z220" s="26" t="str">
        <f t="shared" si="93"/>
        <v/>
      </c>
      <c r="AA220" s="77" t="str">
        <f t="shared" si="94"/>
        <v/>
      </c>
      <c r="AB220" s="26" t="str">
        <f t="shared" si="104"/>
        <v/>
      </c>
      <c r="AC220" s="26" t="str">
        <f t="shared" si="95"/>
        <v/>
      </c>
      <c r="AD220" s="26" t="str">
        <f t="shared" si="96"/>
        <v/>
      </c>
      <c r="AE220" s="26" t="str">
        <f t="shared" si="105"/>
        <v/>
      </c>
      <c r="AF220" s="26" t="str">
        <f t="shared" si="97"/>
        <v/>
      </c>
      <c r="AG220" s="26" t="str">
        <f>IF(OR(Z220&lt;&gt;TRUE,AB220&lt;&gt;TRUE,,ISBLANK(U220)),"",IF(INDEX(codeperskat,MATCH(P220,libperskat,0))=20,IF(OR(U220&lt;'Nomenklatur komplett'!W$4,U220&gt;'Nomenklatur komplett'!X$4),FALSE,TRUE),""))</f>
        <v/>
      </c>
      <c r="AH220" s="26" t="str">
        <f t="shared" si="98"/>
        <v/>
      </c>
      <c r="AI220" s="26" t="str">
        <f t="shared" si="99"/>
        <v/>
      </c>
      <c r="AJ220" s="26" t="str">
        <f t="shared" si="100"/>
        <v/>
      </c>
      <c r="AK220" s="72" t="str">
        <f t="shared" si="106"/>
        <v/>
      </c>
      <c r="AL220" s="26" t="str">
        <f t="shared" si="107"/>
        <v/>
      </c>
    </row>
    <row r="221" spans="1:38" x14ac:dyDescent="0.2">
      <c r="A221" s="129" t="str">
        <f t="shared" si="81"/>
        <v/>
      </c>
      <c r="B221" s="129" t="str">
        <f t="shared" si="82"/>
        <v/>
      </c>
      <c r="C221" s="78" t="str">
        <f t="shared" si="83"/>
        <v/>
      </c>
      <c r="D221" s="72" t="str">
        <f t="shared" si="84"/>
        <v/>
      </c>
      <c r="E221" s="72" t="str">
        <f t="shared" si="85"/>
        <v/>
      </c>
      <c r="F221" s="79" t="str">
        <f t="shared" si="86"/>
        <v/>
      </c>
      <c r="G221" s="73" t="str">
        <f t="shared" si="87"/>
        <v/>
      </c>
      <c r="H221" s="72" t="str">
        <f t="shared" si="88"/>
        <v/>
      </c>
      <c r="I221" s="72" t="str">
        <f t="shared" si="89"/>
        <v/>
      </c>
      <c r="J221" s="72" t="str">
        <f t="shared" si="101"/>
        <v/>
      </c>
      <c r="K221" s="76" t="str">
        <f t="shared" si="102"/>
        <v/>
      </c>
      <c r="L221" s="134" t="str">
        <f t="shared" si="90"/>
        <v/>
      </c>
      <c r="M221" s="134" t="str">
        <f t="shared" si="91"/>
        <v/>
      </c>
      <c r="N221" s="67"/>
      <c r="O221" s="71"/>
      <c r="P221" s="71"/>
      <c r="Q221" s="71"/>
      <c r="R221" s="71"/>
      <c r="S221" s="148"/>
      <c r="T221" s="71"/>
      <c r="U221" s="71"/>
      <c r="V221" s="71"/>
      <c r="W221" s="71"/>
      <c r="X221" s="77" t="str">
        <f t="shared" si="103"/>
        <v/>
      </c>
      <c r="Y221" s="26" t="str">
        <f t="shared" si="92"/>
        <v/>
      </c>
      <c r="Z221" s="26" t="str">
        <f t="shared" si="93"/>
        <v/>
      </c>
      <c r="AA221" s="77" t="str">
        <f t="shared" si="94"/>
        <v/>
      </c>
      <c r="AB221" s="26" t="str">
        <f t="shared" si="104"/>
        <v/>
      </c>
      <c r="AC221" s="26" t="str">
        <f t="shared" si="95"/>
        <v/>
      </c>
      <c r="AD221" s="26" t="str">
        <f t="shared" si="96"/>
        <v/>
      </c>
      <c r="AE221" s="26" t="str">
        <f t="shared" si="105"/>
        <v/>
      </c>
      <c r="AF221" s="26" t="str">
        <f t="shared" si="97"/>
        <v/>
      </c>
      <c r="AG221" s="26" t="str">
        <f>IF(OR(Z221&lt;&gt;TRUE,AB221&lt;&gt;TRUE,,ISBLANK(U221)),"",IF(INDEX(codeperskat,MATCH(P221,libperskat,0))=20,IF(OR(U221&lt;'Nomenklatur komplett'!W$4,U221&gt;'Nomenklatur komplett'!X$4),FALSE,TRUE),""))</f>
        <v/>
      </c>
      <c r="AH221" s="26" t="str">
        <f t="shared" si="98"/>
        <v/>
      </c>
      <c r="AI221" s="26" t="str">
        <f t="shared" si="99"/>
        <v/>
      </c>
      <c r="AJ221" s="26" t="str">
        <f t="shared" si="100"/>
        <v/>
      </c>
      <c r="AK221" s="72" t="str">
        <f t="shared" si="106"/>
        <v/>
      </c>
      <c r="AL221" s="26" t="str">
        <f t="shared" si="107"/>
        <v/>
      </c>
    </row>
    <row r="222" spans="1:38" x14ac:dyDescent="0.2">
      <c r="A222" s="129" t="str">
        <f t="shared" si="81"/>
        <v/>
      </c>
      <c r="B222" s="129" t="str">
        <f t="shared" si="82"/>
        <v/>
      </c>
      <c r="C222" s="78" t="str">
        <f t="shared" si="83"/>
        <v/>
      </c>
      <c r="D222" s="72" t="str">
        <f t="shared" si="84"/>
        <v/>
      </c>
      <c r="E222" s="72" t="str">
        <f t="shared" si="85"/>
        <v/>
      </c>
      <c r="F222" s="79" t="str">
        <f t="shared" si="86"/>
        <v/>
      </c>
      <c r="G222" s="73" t="str">
        <f t="shared" si="87"/>
        <v/>
      </c>
      <c r="H222" s="72" t="str">
        <f t="shared" si="88"/>
        <v/>
      </c>
      <c r="I222" s="72" t="str">
        <f t="shared" si="89"/>
        <v/>
      </c>
      <c r="J222" s="72" t="str">
        <f t="shared" si="101"/>
        <v/>
      </c>
      <c r="K222" s="76" t="str">
        <f t="shared" si="102"/>
        <v/>
      </c>
      <c r="L222" s="134" t="str">
        <f t="shared" si="90"/>
        <v/>
      </c>
      <c r="M222" s="134" t="str">
        <f t="shared" si="91"/>
        <v/>
      </c>
      <c r="N222" s="67"/>
      <c r="O222" s="71"/>
      <c r="P222" s="71"/>
      <c r="Q222" s="71"/>
      <c r="R222" s="71"/>
      <c r="S222" s="148"/>
      <c r="T222" s="71"/>
      <c r="U222" s="71"/>
      <c r="V222" s="71"/>
      <c r="W222" s="71"/>
      <c r="X222" s="77" t="str">
        <f t="shared" si="103"/>
        <v/>
      </c>
      <c r="Y222" s="26" t="str">
        <f t="shared" si="92"/>
        <v/>
      </c>
      <c r="Z222" s="26" t="str">
        <f t="shared" si="93"/>
        <v/>
      </c>
      <c r="AA222" s="77" t="str">
        <f t="shared" si="94"/>
        <v/>
      </c>
      <c r="AB222" s="26" t="str">
        <f t="shared" si="104"/>
        <v/>
      </c>
      <c r="AC222" s="26" t="str">
        <f t="shared" si="95"/>
        <v/>
      </c>
      <c r="AD222" s="26" t="str">
        <f t="shared" si="96"/>
        <v/>
      </c>
      <c r="AE222" s="26" t="str">
        <f t="shared" si="105"/>
        <v/>
      </c>
      <c r="AF222" s="26" t="str">
        <f t="shared" si="97"/>
        <v/>
      </c>
      <c r="AG222" s="26" t="str">
        <f>IF(OR(Z222&lt;&gt;TRUE,AB222&lt;&gt;TRUE,,ISBLANK(U222)),"",IF(INDEX(codeperskat,MATCH(P222,libperskat,0))=20,IF(OR(U222&lt;'Nomenklatur komplett'!W$4,U222&gt;'Nomenklatur komplett'!X$4),FALSE,TRUE),""))</f>
        <v/>
      </c>
      <c r="AH222" s="26" t="str">
        <f t="shared" si="98"/>
        <v/>
      </c>
      <c r="AI222" s="26" t="str">
        <f t="shared" si="99"/>
        <v/>
      </c>
      <c r="AJ222" s="26" t="str">
        <f t="shared" si="100"/>
        <v/>
      </c>
      <c r="AK222" s="72" t="str">
        <f t="shared" si="106"/>
        <v/>
      </c>
      <c r="AL222" s="26" t="str">
        <f t="shared" si="107"/>
        <v/>
      </c>
    </row>
    <row r="223" spans="1:38" x14ac:dyDescent="0.2">
      <c r="A223" s="129" t="str">
        <f t="shared" si="81"/>
        <v/>
      </c>
      <c r="B223" s="129" t="str">
        <f t="shared" si="82"/>
        <v/>
      </c>
      <c r="C223" s="78" t="str">
        <f t="shared" si="83"/>
        <v/>
      </c>
      <c r="D223" s="72" t="str">
        <f t="shared" si="84"/>
        <v/>
      </c>
      <c r="E223" s="72" t="str">
        <f t="shared" si="85"/>
        <v/>
      </c>
      <c r="F223" s="79" t="str">
        <f t="shared" si="86"/>
        <v/>
      </c>
      <c r="G223" s="73" t="str">
        <f t="shared" si="87"/>
        <v/>
      </c>
      <c r="H223" s="72" t="str">
        <f t="shared" si="88"/>
        <v/>
      </c>
      <c r="I223" s="72" t="str">
        <f t="shared" si="89"/>
        <v/>
      </c>
      <c r="J223" s="72" t="str">
        <f t="shared" si="101"/>
        <v/>
      </c>
      <c r="K223" s="76" t="str">
        <f t="shared" si="102"/>
        <v/>
      </c>
      <c r="L223" s="134" t="str">
        <f t="shared" si="90"/>
        <v/>
      </c>
      <c r="M223" s="134" t="str">
        <f t="shared" si="91"/>
        <v/>
      </c>
      <c r="N223" s="67"/>
      <c r="O223" s="71"/>
      <c r="P223" s="71"/>
      <c r="Q223" s="71"/>
      <c r="R223" s="71"/>
      <c r="S223" s="148"/>
      <c r="T223" s="71"/>
      <c r="U223" s="71"/>
      <c r="V223" s="71"/>
      <c r="W223" s="71"/>
      <c r="X223" s="77" t="str">
        <f t="shared" si="103"/>
        <v/>
      </c>
      <c r="Y223" s="26" t="str">
        <f t="shared" si="92"/>
        <v/>
      </c>
      <c r="Z223" s="26" t="str">
        <f t="shared" si="93"/>
        <v/>
      </c>
      <c r="AA223" s="77" t="str">
        <f t="shared" si="94"/>
        <v/>
      </c>
      <c r="AB223" s="26" t="str">
        <f t="shared" si="104"/>
        <v/>
      </c>
      <c r="AC223" s="26" t="str">
        <f t="shared" si="95"/>
        <v/>
      </c>
      <c r="AD223" s="26" t="str">
        <f t="shared" si="96"/>
        <v/>
      </c>
      <c r="AE223" s="26" t="str">
        <f t="shared" si="105"/>
        <v/>
      </c>
      <c r="AF223" s="26" t="str">
        <f t="shared" si="97"/>
        <v/>
      </c>
      <c r="AG223" s="26" t="str">
        <f>IF(OR(Z223&lt;&gt;TRUE,AB223&lt;&gt;TRUE,,ISBLANK(U223)),"",IF(INDEX(codeperskat,MATCH(P223,libperskat,0))=20,IF(OR(U223&lt;'Nomenklatur komplett'!W$4,U223&gt;'Nomenklatur komplett'!X$4),FALSE,TRUE),""))</f>
        <v/>
      </c>
      <c r="AH223" s="26" t="str">
        <f t="shared" si="98"/>
        <v/>
      </c>
      <c r="AI223" s="26" t="str">
        <f t="shared" si="99"/>
        <v/>
      </c>
      <c r="AJ223" s="26" t="str">
        <f t="shared" si="100"/>
        <v/>
      </c>
      <c r="AK223" s="72" t="str">
        <f t="shared" si="106"/>
        <v/>
      </c>
      <c r="AL223" s="26" t="str">
        <f t="shared" si="107"/>
        <v/>
      </c>
    </row>
    <row r="224" spans="1:38" x14ac:dyDescent="0.2">
      <c r="A224" s="129" t="str">
        <f t="shared" si="81"/>
        <v/>
      </c>
      <c r="B224" s="129" t="str">
        <f t="shared" si="82"/>
        <v/>
      </c>
      <c r="C224" s="78" t="str">
        <f t="shared" si="83"/>
        <v/>
      </c>
      <c r="D224" s="72" t="str">
        <f t="shared" si="84"/>
        <v/>
      </c>
      <c r="E224" s="72" t="str">
        <f t="shared" si="85"/>
        <v/>
      </c>
      <c r="F224" s="79" t="str">
        <f t="shared" si="86"/>
        <v/>
      </c>
      <c r="G224" s="73" t="str">
        <f t="shared" si="87"/>
        <v/>
      </c>
      <c r="H224" s="72" t="str">
        <f t="shared" si="88"/>
        <v/>
      </c>
      <c r="I224" s="72" t="str">
        <f t="shared" si="89"/>
        <v/>
      </c>
      <c r="J224" s="72" t="str">
        <f t="shared" si="101"/>
        <v/>
      </c>
      <c r="K224" s="76" t="str">
        <f t="shared" si="102"/>
        <v/>
      </c>
      <c r="L224" s="134" t="str">
        <f t="shared" si="90"/>
        <v/>
      </c>
      <c r="M224" s="134" t="str">
        <f t="shared" si="91"/>
        <v/>
      </c>
      <c r="N224" s="67"/>
      <c r="O224" s="71"/>
      <c r="P224" s="71"/>
      <c r="Q224" s="71"/>
      <c r="R224" s="71"/>
      <c r="S224" s="148"/>
      <c r="T224" s="71"/>
      <c r="U224" s="71"/>
      <c r="V224" s="71"/>
      <c r="W224" s="71"/>
      <c r="X224" s="77" t="str">
        <f t="shared" si="103"/>
        <v/>
      </c>
      <c r="Y224" s="26" t="str">
        <f t="shared" si="92"/>
        <v/>
      </c>
      <c r="Z224" s="26" t="str">
        <f t="shared" si="93"/>
        <v/>
      </c>
      <c r="AA224" s="77" t="str">
        <f t="shared" si="94"/>
        <v/>
      </c>
      <c r="AB224" s="26" t="str">
        <f t="shared" si="104"/>
        <v/>
      </c>
      <c r="AC224" s="26" t="str">
        <f t="shared" si="95"/>
        <v/>
      </c>
      <c r="AD224" s="26" t="str">
        <f t="shared" si="96"/>
        <v/>
      </c>
      <c r="AE224" s="26" t="str">
        <f t="shared" si="105"/>
        <v/>
      </c>
      <c r="AF224" s="26" t="str">
        <f t="shared" si="97"/>
        <v/>
      </c>
      <c r="AG224" s="26" t="str">
        <f>IF(OR(Z224&lt;&gt;TRUE,AB224&lt;&gt;TRUE,,ISBLANK(U224)),"",IF(INDEX(codeperskat,MATCH(P224,libperskat,0))=20,IF(OR(U224&lt;'Nomenklatur komplett'!W$4,U224&gt;'Nomenklatur komplett'!X$4),FALSE,TRUE),""))</f>
        <v/>
      </c>
      <c r="AH224" s="26" t="str">
        <f t="shared" si="98"/>
        <v/>
      </c>
      <c r="AI224" s="26" t="str">
        <f t="shared" si="99"/>
        <v/>
      </c>
      <c r="AJ224" s="26" t="str">
        <f t="shared" si="100"/>
        <v/>
      </c>
      <c r="AK224" s="72" t="str">
        <f t="shared" si="106"/>
        <v/>
      </c>
      <c r="AL224" s="26" t="str">
        <f t="shared" si="107"/>
        <v/>
      </c>
    </row>
    <row r="225" spans="1:38" x14ac:dyDescent="0.2">
      <c r="A225" s="129" t="str">
        <f t="shared" si="81"/>
        <v/>
      </c>
      <c r="B225" s="129" t="str">
        <f t="shared" si="82"/>
        <v/>
      </c>
      <c r="C225" s="78" t="str">
        <f t="shared" si="83"/>
        <v/>
      </c>
      <c r="D225" s="72" t="str">
        <f t="shared" si="84"/>
        <v/>
      </c>
      <c r="E225" s="72" t="str">
        <f t="shared" si="85"/>
        <v/>
      </c>
      <c r="F225" s="79" t="str">
        <f t="shared" si="86"/>
        <v/>
      </c>
      <c r="G225" s="73" t="str">
        <f t="shared" si="87"/>
        <v/>
      </c>
      <c r="H225" s="72" t="str">
        <f t="shared" si="88"/>
        <v/>
      </c>
      <c r="I225" s="72" t="str">
        <f t="shared" si="89"/>
        <v/>
      </c>
      <c r="J225" s="72" t="str">
        <f t="shared" si="101"/>
        <v/>
      </c>
      <c r="K225" s="76" t="str">
        <f t="shared" si="102"/>
        <v/>
      </c>
      <c r="L225" s="134" t="str">
        <f t="shared" si="90"/>
        <v/>
      </c>
      <c r="M225" s="134" t="str">
        <f t="shared" si="91"/>
        <v/>
      </c>
      <c r="N225" s="67"/>
      <c r="O225" s="71"/>
      <c r="P225" s="71"/>
      <c r="Q225" s="71"/>
      <c r="R225" s="71"/>
      <c r="S225" s="148"/>
      <c r="T225" s="71"/>
      <c r="U225" s="71"/>
      <c r="V225" s="71"/>
      <c r="W225" s="71"/>
      <c r="X225" s="77" t="str">
        <f t="shared" si="103"/>
        <v/>
      </c>
      <c r="Y225" s="26" t="str">
        <f t="shared" si="92"/>
        <v/>
      </c>
      <c r="Z225" s="26" t="str">
        <f t="shared" si="93"/>
        <v/>
      </c>
      <c r="AA225" s="77" t="str">
        <f t="shared" si="94"/>
        <v/>
      </c>
      <c r="AB225" s="26" t="str">
        <f t="shared" si="104"/>
        <v/>
      </c>
      <c r="AC225" s="26" t="str">
        <f t="shared" si="95"/>
        <v/>
      </c>
      <c r="AD225" s="26" t="str">
        <f t="shared" si="96"/>
        <v/>
      </c>
      <c r="AE225" s="26" t="str">
        <f t="shared" si="105"/>
        <v/>
      </c>
      <c r="AF225" s="26" t="str">
        <f t="shared" si="97"/>
        <v/>
      </c>
      <c r="AG225" s="26" t="str">
        <f>IF(OR(Z225&lt;&gt;TRUE,AB225&lt;&gt;TRUE,,ISBLANK(U225)),"",IF(INDEX(codeperskat,MATCH(P225,libperskat,0))=20,IF(OR(U225&lt;'Nomenklatur komplett'!W$4,U225&gt;'Nomenklatur komplett'!X$4),FALSE,TRUE),""))</f>
        <v/>
      </c>
      <c r="AH225" s="26" t="str">
        <f t="shared" si="98"/>
        <v/>
      </c>
      <c r="AI225" s="26" t="str">
        <f t="shared" si="99"/>
        <v/>
      </c>
      <c r="AJ225" s="26" t="str">
        <f t="shared" si="100"/>
        <v/>
      </c>
      <c r="AK225" s="72" t="str">
        <f t="shared" si="106"/>
        <v/>
      </c>
      <c r="AL225" s="26" t="str">
        <f t="shared" si="107"/>
        <v/>
      </c>
    </row>
    <row r="226" spans="1:38" x14ac:dyDescent="0.2">
      <c r="A226" s="129" t="str">
        <f t="shared" si="81"/>
        <v/>
      </c>
      <c r="B226" s="129" t="str">
        <f t="shared" si="82"/>
        <v/>
      </c>
      <c r="C226" s="78" t="str">
        <f t="shared" si="83"/>
        <v/>
      </c>
      <c r="D226" s="72" t="str">
        <f t="shared" si="84"/>
        <v/>
      </c>
      <c r="E226" s="72" t="str">
        <f t="shared" si="85"/>
        <v/>
      </c>
      <c r="F226" s="79" t="str">
        <f t="shared" si="86"/>
        <v/>
      </c>
      <c r="G226" s="73" t="str">
        <f t="shared" si="87"/>
        <v/>
      </c>
      <c r="H226" s="72" t="str">
        <f t="shared" si="88"/>
        <v/>
      </c>
      <c r="I226" s="72" t="str">
        <f t="shared" si="89"/>
        <v/>
      </c>
      <c r="J226" s="72" t="str">
        <f t="shared" si="101"/>
        <v/>
      </c>
      <c r="K226" s="76" t="str">
        <f t="shared" si="102"/>
        <v/>
      </c>
      <c r="L226" s="134" t="str">
        <f t="shared" si="90"/>
        <v/>
      </c>
      <c r="M226" s="134" t="str">
        <f t="shared" si="91"/>
        <v/>
      </c>
      <c r="N226" s="67"/>
      <c r="O226" s="71"/>
      <c r="P226" s="71"/>
      <c r="Q226" s="71"/>
      <c r="R226" s="71"/>
      <c r="S226" s="148"/>
      <c r="T226" s="71"/>
      <c r="U226" s="71"/>
      <c r="V226" s="71"/>
      <c r="W226" s="71"/>
      <c r="X226" s="77" t="str">
        <f t="shared" si="103"/>
        <v/>
      </c>
      <c r="Y226" s="26" t="str">
        <f t="shared" si="92"/>
        <v/>
      </c>
      <c r="Z226" s="26" t="str">
        <f t="shared" si="93"/>
        <v/>
      </c>
      <c r="AA226" s="77" t="str">
        <f t="shared" si="94"/>
        <v/>
      </c>
      <c r="AB226" s="26" t="str">
        <f t="shared" si="104"/>
        <v/>
      </c>
      <c r="AC226" s="26" t="str">
        <f t="shared" si="95"/>
        <v/>
      </c>
      <c r="AD226" s="26" t="str">
        <f t="shared" si="96"/>
        <v/>
      </c>
      <c r="AE226" s="26" t="str">
        <f t="shared" si="105"/>
        <v/>
      </c>
      <c r="AF226" s="26" t="str">
        <f t="shared" si="97"/>
        <v/>
      </c>
      <c r="AG226" s="26" t="str">
        <f>IF(OR(Z226&lt;&gt;TRUE,AB226&lt;&gt;TRUE,,ISBLANK(U226)),"",IF(INDEX(codeperskat,MATCH(P226,libperskat,0))=20,IF(OR(U226&lt;'Nomenklatur komplett'!W$4,U226&gt;'Nomenklatur komplett'!X$4),FALSE,TRUE),""))</f>
        <v/>
      </c>
      <c r="AH226" s="26" t="str">
        <f t="shared" si="98"/>
        <v/>
      </c>
      <c r="AI226" s="26" t="str">
        <f t="shared" si="99"/>
        <v/>
      </c>
      <c r="AJ226" s="26" t="str">
        <f t="shared" si="100"/>
        <v/>
      </c>
      <c r="AK226" s="72" t="str">
        <f t="shared" si="106"/>
        <v/>
      </c>
      <c r="AL226" s="26" t="str">
        <f t="shared" si="107"/>
        <v/>
      </c>
    </row>
    <row r="227" spans="1:38" x14ac:dyDescent="0.2">
      <c r="A227" s="129" t="str">
        <f t="shared" si="81"/>
        <v/>
      </c>
      <c r="B227" s="129" t="str">
        <f t="shared" si="82"/>
        <v/>
      </c>
      <c r="C227" s="78" t="str">
        <f t="shared" si="83"/>
        <v/>
      </c>
      <c r="D227" s="72" t="str">
        <f t="shared" si="84"/>
        <v/>
      </c>
      <c r="E227" s="72" t="str">
        <f t="shared" si="85"/>
        <v/>
      </c>
      <c r="F227" s="79" t="str">
        <f t="shared" si="86"/>
        <v/>
      </c>
      <c r="G227" s="73" t="str">
        <f t="shared" si="87"/>
        <v/>
      </c>
      <c r="H227" s="72" t="str">
        <f t="shared" si="88"/>
        <v/>
      </c>
      <c r="I227" s="72" t="str">
        <f t="shared" si="89"/>
        <v/>
      </c>
      <c r="J227" s="72" t="str">
        <f t="shared" si="101"/>
        <v/>
      </c>
      <c r="K227" s="76" t="str">
        <f t="shared" si="102"/>
        <v/>
      </c>
      <c r="L227" s="134" t="str">
        <f t="shared" si="90"/>
        <v/>
      </c>
      <c r="M227" s="134" t="str">
        <f t="shared" si="91"/>
        <v/>
      </c>
      <c r="N227" s="67"/>
      <c r="O227" s="71"/>
      <c r="P227" s="71"/>
      <c r="Q227" s="71"/>
      <c r="R227" s="71"/>
      <c r="S227" s="148"/>
      <c r="T227" s="71"/>
      <c r="U227" s="71"/>
      <c r="V227" s="71"/>
      <c r="W227" s="71"/>
      <c r="X227" s="77" t="str">
        <f t="shared" si="103"/>
        <v/>
      </c>
      <c r="Y227" s="26" t="str">
        <f t="shared" si="92"/>
        <v/>
      </c>
      <c r="Z227" s="26" t="str">
        <f t="shared" si="93"/>
        <v/>
      </c>
      <c r="AA227" s="77" t="str">
        <f t="shared" si="94"/>
        <v/>
      </c>
      <c r="AB227" s="26" t="str">
        <f t="shared" si="104"/>
        <v/>
      </c>
      <c r="AC227" s="26" t="str">
        <f t="shared" si="95"/>
        <v/>
      </c>
      <c r="AD227" s="26" t="str">
        <f t="shared" si="96"/>
        <v/>
      </c>
      <c r="AE227" s="26" t="str">
        <f t="shared" si="105"/>
        <v/>
      </c>
      <c r="AF227" s="26" t="str">
        <f t="shared" si="97"/>
        <v/>
      </c>
      <c r="AG227" s="26" t="str">
        <f>IF(OR(Z227&lt;&gt;TRUE,AB227&lt;&gt;TRUE,,ISBLANK(U227)),"",IF(INDEX(codeperskat,MATCH(P227,libperskat,0))=20,IF(OR(U227&lt;'Nomenklatur komplett'!W$4,U227&gt;'Nomenklatur komplett'!X$4),FALSE,TRUE),""))</f>
        <v/>
      </c>
      <c r="AH227" s="26" t="str">
        <f t="shared" si="98"/>
        <v/>
      </c>
      <c r="AI227" s="26" t="str">
        <f t="shared" si="99"/>
        <v/>
      </c>
      <c r="AJ227" s="26" t="str">
        <f t="shared" si="100"/>
        <v/>
      </c>
      <c r="AK227" s="72" t="str">
        <f t="shared" si="106"/>
        <v/>
      </c>
      <c r="AL227" s="26" t="str">
        <f t="shared" si="107"/>
        <v/>
      </c>
    </row>
    <row r="228" spans="1:38" x14ac:dyDescent="0.2">
      <c r="A228" s="129" t="str">
        <f t="shared" si="81"/>
        <v/>
      </c>
      <c r="B228" s="129" t="str">
        <f t="shared" si="82"/>
        <v/>
      </c>
      <c r="C228" s="78" t="str">
        <f t="shared" si="83"/>
        <v/>
      </c>
      <c r="D228" s="72" t="str">
        <f t="shared" si="84"/>
        <v/>
      </c>
      <c r="E228" s="72" t="str">
        <f t="shared" si="85"/>
        <v/>
      </c>
      <c r="F228" s="79" t="str">
        <f t="shared" si="86"/>
        <v/>
      </c>
      <c r="G228" s="73" t="str">
        <f t="shared" si="87"/>
        <v/>
      </c>
      <c r="H228" s="72" t="str">
        <f t="shared" si="88"/>
        <v/>
      </c>
      <c r="I228" s="72" t="str">
        <f t="shared" si="89"/>
        <v/>
      </c>
      <c r="J228" s="72" t="str">
        <f t="shared" si="101"/>
        <v/>
      </c>
      <c r="K228" s="76" t="str">
        <f t="shared" si="102"/>
        <v/>
      </c>
      <c r="L228" s="134" t="str">
        <f t="shared" si="90"/>
        <v/>
      </c>
      <c r="M228" s="134" t="str">
        <f t="shared" si="91"/>
        <v/>
      </c>
      <c r="N228" s="67"/>
      <c r="O228" s="71"/>
      <c r="P228" s="71"/>
      <c r="Q228" s="71"/>
      <c r="R228" s="71"/>
      <c r="S228" s="148"/>
      <c r="T228" s="71"/>
      <c r="U228" s="71"/>
      <c r="V228" s="71"/>
      <c r="W228" s="71"/>
      <c r="X228" s="77" t="str">
        <f t="shared" si="103"/>
        <v/>
      </c>
      <c r="Y228" s="26" t="str">
        <f t="shared" si="92"/>
        <v/>
      </c>
      <c r="Z228" s="26" t="str">
        <f t="shared" si="93"/>
        <v/>
      </c>
      <c r="AA228" s="77" t="str">
        <f t="shared" si="94"/>
        <v/>
      </c>
      <c r="AB228" s="26" t="str">
        <f t="shared" si="104"/>
        <v/>
      </c>
      <c r="AC228" s="26" t="str">
        <f t="shared" si="95"/>
        <v/>
      </c>
      <c r="AD228" s="26" t="str">
        <f t="shared" si="96"/>
        <v/>
      </c>
      <c r="AE228" s="26" t="str">
        <f t="shared" si="105"/>
        <v/>
      </c>
      <c r="AF228" s="26" t="str">
        <f t="shared" si="97"/>
        <v/>
      </c>
      <c r="AG228" s="26" t="str">
        <f>IF(OR(Z228&lt;&gt;TRUE,AB228&lt;&gt;TRUE,,ISBLANK(U228)),"",IF(INDEX(codeperskat,MATCH(P228,libperskat,0))=20,IF(OR(U228&lt;'Nomenklatur komplett'!W$4,U228&gt;'Nomenklatur komplett'!X$4),FALSE,TRUE),""))</f>
        <v/>
      </c>
      <c r="AH228" s="26" t="str">
        <f t="shared" si="98"/>
        <v/>
      </c>
      <c r="AI228" s="26" t="str">
        <f t="shared" si="99"/>
        <v/>
      </c>
      <c r="AJ228" s="26" t="str">
        <f t="shared" si="100"/>
        <v/>
      </c>
      <c r="AK228" s="72" t="str">
        <f t="shared" si="106"/>
        <v/>
      </c>
      <c r="AL228" s="26" t="str">
        <f t="shared" si="107"/>
        <v/>
      </c>
    </row>
    <row r="229" spans="1:38" x14ac:dyDescent="0.2">
      <c r="A229" s="129" t="str">
        <f t="shared" si="81"/>
        <v/>
      </c>
      <c r="B229" s="129" t="str">
        <f t="shared" si="82"/>
        <v/>
      </c>
      <c r="C229" s="78" t="str">
        <f t="shared" si="83"/>
        <v/>
      </c>
      <c r="D229" s="72" t="str">
        <f t="shared" si="84"/>
        <v/>
      </c>
      <c r="E229" s="72" t="str">
        <f t="shared" si="85"/>
        <v/>
      </c>
      <c r="F229" s="79" t="str">
        <f t="shared" si="86"/>
        <v/>
      </c>
      <c r="G229" s="73" t="str">
        <f t="shared" si="87"/>
        <v/>
      </c>
      <c r="H229" s="72" t="str">
        <f t="shared" si="88"/>
        <v/>
      </c>
      <c r="I229" s="72" t="str">
        <f t="shared" si="89"/>
        <v/>
      </c>
      <c r="J229" s="72" t="str">
        <f t="shared" si="101"/>
        <v/>
      </c>
      <c r="K229" s="76" t="str">
        <f t="shared" si="102"/>
        <v/>
      </c>
      <c r="L229" s="134" t="str">
        <f t="shared" si="90"/>
        <v/>
      </c>
      <c r="M229" s="134" t="str">
        <f t="shared" si="91"/>
        <v/>
      </c>
      <c r="N229" s="67"/>
      <c r="O229" s="71"/>
      <c r="P229" s="71"/>
      <c r="Q229" s="71"/>
      <c r="R229" s="71"/>
      <c r="S229" s="148"/>
      <c r="T229" s="71"/>
      <c r="U229" s="71"/>
      <c r="V229" s="71"/>
      <c r="W229" s="71"/>
      <c r="X229" s="77" t="str">
        <f t="shared" si="103"/>
        <v/>
      </c>
      <c r="Y229" s="26" t="str">
        <f t="shared" si="92"/>
        <v/>
      </c>
      <c r="Z229" s="26" t="str">
        <f t="shared" si="93"/>
        <v/>
      </c>
      <c r="AA229" s="77" t="str">
        <f t="shared" si="94"/>
        <v/>
      </c>
      <c r="AB229" s="26" t="str">
        <f t="shared" si="104"/>
        <v/>
      </c>
      <c r="AC229" s="26" t="str">
        <f t="shared" si="95"/>
        <v/>
      </c>
      <c r="AD229" s="26" t="str">
        <f t="shared" si="96"/>
        <v/>
      </c>
      <c r="AE229" s="26" t="str">
        <f t="shared" si="105"/>
        <v/>
      </c>
      <c r="AF229" s="26" t="str">
        <f t="shared" si="97"/>
        <v/>
      </c>
      <c r="AG229" s="26" t="str">
        <f>IF(OR(Z229&lt;&gt;TRUE,AB229&lt;&gt;TRUE,,ISBLANK(U229)),"",IF(INDEX(codeperskat,MATCH(P229,libperskat,0))=20,IF(OR(U229&lt;'Nomenklatur komplett'!W$4,U229&gt;'Nomenklatur komplett'!X$4),FALSE,TRUE),""))</f>
        <v/>
      </c>
      <c r="AH229" s="26" t="str">
        <f t="shared" si="98"/>
        <v/>
      </c>
      <c r="AI229" s="26" t="str">
        <f t="shared" si="99"/>
        <v/>
      </c>
      <c r="AJ229" s="26" t="str">
        <f t="shared" si="100"/>
        <v/>
      </c>
      <c r="AK229" s="72" t="str">
        <f t="shared" si="106"/>
        <v/>
      </c>
      <c r="AL229" s="26" t="str">
        <f t="shared" si="107"/>
        <v/>
      </c>
    </row>
    <row r="230" spans="1:38" x14ac:dyDescent="0.2">
      <c r="A230" s="129" t="str">
        <f t="shared" si="81"/>
        <v/>
      </c>
      <c r="B230" s="129" t="str">
        <f t="shared" si="82"/>
        <v/>
      </c>
      <c r="C230" s="78" t="str">
        <f t="shared" si="83"/>
        <v/>
      </c>
      <c r="D230" s="72" t="str">
        <f t="shared" si="84"/>
        <v/>
      </c>
      <c r="E230" s="72" t="str">
        <f t="shared" si="85"/>
        <v/>
      </c>
      <c r="F230" s="79" t="str">
        <f t="shared" si="86"/>
        <v/>
      </c>
      <c r="G230" s="73" t="str">
        <f t="shared" si="87"/>
        <v/>
      </c>
      <c r="H230" s="72" t="str">
        <f t="shared" si="88"/>
        <v/>
      </c>
      <c r="I230" s="72" t="str">
        <f t="shared" si="89"/>
        <v/>
      </c>
      <c r="J230" s="72" t="str">
        <f t="shared" si="101"/>
        <v/>
      </c>
      <c r="K230" s="76" t="str">
        <f t="shared" si="102"/>
        <v/>
      </c>
      <c r="L230" s="134" t="str">
        <f t="shared" si="90"/>
        <v/>
      </c>
      <c r="M230" s="134" t="str">
        <f t="shared" si="91"/>
        <v/>
      </c>
      <c r="N230" s="67"/>
      <c r="O230" s="71"/>
      <c r="P230" s="71"/>
      <c r="Q230" s="71"/>
      <c r="R230" s="71"/>
      <c r="S230" s="148"/>
      <c r="T230" s="71"/>
      <c r="U230" s="71"/>
      <c r="V230" s="71"/>
      <c r="W230" s="71"/>
      <c r="X230" s="77" t="str">
        <f t="shared" si="103"/>
        <v/>
      </c>
      <c r="Y230" s="26" t="str">
        <f t="shared" si="92"/>
        <v/>
      </c>
      <c r="Z230" s="26" t="str">
        <f t="shared" si="93"/>
        <v/>
      </c>
      <c r="AA230" s="77" t="str">
        <f t="shared" si="94"/>
        <v/>
      </c>
      <c r="AB230" s="26" t="str">
        <f t="shared" si="104"/>
        <v/>
      </c>
      <c r="AC230" s="26" t="str">
        <f t="shared" si="95"/>
        <v/>
      </c>
      <c r="AD230" s="26" t="str">
        <f t="shared" si="96"/>
        <v/>
      </c>
      <c r="AE230" s="26" t="str">
        <f t="shared" si="105"/>
        <v/>
      </c>
      <c r="AF230" s="26" t="str">
        <f t="shared" si="97"/>
        <v/>
      </c>
      <c r="AG230" s="26" t="str">
        <f>IF(OR(Z230&lt;&gt;TRUE,AB230&lt;&gt;TRUE,,ISBLANK(U230)),"",IF(INDEX(codeperskat,MATCH(P230,libperskat,0))=20,IF(OR(U230&lt;'Nomenklatur komplett'!W$4,U230&gt;'Nomenklatur komplett'!X$4),FALSE,TRUE),""))</f>
        <v/>
      </c>
      <c r="AH230" s="26" t="str">
        <f t="shared" si="98"/>
        <v/>
      </c>
      <c r="AI230" s="26" t="str">
        <f t="shared" si="99"/>
        <v/>
      </c>
      <c r="AJ230" s="26" t="str">
        <f t="shared" si="100"/>
        <v/>
      </c>
      <c r="AK230" s="72" t="str">
        <f t="shared" si="106"/>
        <v/>
      </c>
      <c r="AL230" s="26" t="str">
        <f t="shared" si="107"/>
        <v/>
      </c>
    </row>
    <row r="231" spans="1:38" x14ac:dyDescent="0.2">
      <c r="A231" s="129" t="str">
        <f t="shared" si="81"/>
        <v/>
      </c>
      <c r="B231" s="129" t="str">
        <f t="shared" si="82"/>
        <v/>
      </c>
      <c r="C231" s="78" t="str">
        <f t="shared" si="83"/>
        <v/>
      </c>
      <c r="D231" s="72" t="str">
        <f t="shared" si="84"/>
        <v/>
      </c>
      <c r="E231" s="72" t="str">
        <f t="shared" si="85"/>
        <v/>
      </c>
      <c r="F231" s="79" t="str">
        <f t="shared" si="86"/>
        <v/>
      </c>
      <c r="G231" s="73" t="str">
        <f t="shared" si="87"/>
        <v/>
      </c>
      <c r="H231" s="72" t="str">
        <f t="shared" si="88"/>
        <v/>
      </c>
      <c r="I231" s="72" t="str">
        <f t="shared" si="89"/>
        <v/>
      </c>
      <c r="J231" s="72" t="str">
        <f t="shared" si="101"/>
        <v/>
      </c>
      <c r="K231" s="76" t="str">
        <f t="shared" si="102"/>
        <v/>
      </c>
      <c r="L231" s="134" t="str">
        <f t="shared" si="90"/>
        <v/>
      </c>
      <c r="M231" s="134" t="str">
        <f t="shared" si="91"/>
        <v/>
      </c>
      <c r="N231" s="67"/>
      <c r="O231" s="71"/>
      <c r="P231" s="71"/>
      <c r="Q231" s="71"/>
      <c r="R231" s="71"/>
      <c r="S231" s="148"/>
      <c r="T231" s="71"/>
      <c r="U231" s="71"/>
      <c r="V231" s="71"/>
      <c r="W231" s="71"/>
      <c r="X231" s="77" t="str">
        <f t="shared" si="103"/>
        <v/>
      </c>
      <c r="Y231" s="26" t="str">
        <f t="shared" si="92"/>
        <v/>
      </c>
      <c r="Z231" s="26" t="str">
        <f t="shared" si="93"/>
        <v/>
      </c>
      <c r="AA231" s="77" t="str">
        <f t="shared" si="94"/>
        <v/>
      </c>
      <c r="AB231" s="26" t="str">
        <f t="shared" si="104"/>
        <v/>
      </c>
      <c r="AC231" s="26" t="str">
        <f t="shared" si="95"/>
        <v/>
      </c>
      <c r="AD231" s="26" t="str">
        <f t="shared" si="96"/>
        <v/>
      </c>
      <c r="AE231" s="26" t="str">
        <f t="shared" si="105"/>
        <v/>
      </c>
      <c r="AF231" s="26" t="str">
        <f t="shared" si="97"/>
        <v/>
      </c>
      <c r="AG231" s="26" t="str">
        <f>IF(OR(Z231&lt;&gt;TRUE,AB231&lt;&gt;TRUE,,ISBLANK(U231)),"",IF(INDEX(codeperskat,MATCH(P231,libperskat,0))=20,IF(OR(U231&lt;'Nomenklatur komplett'!W$4,U231&gt;'Nomenklatur komplett'!X$4),FALSE,TRUE),""))</f>
        <v/>
      </c>
      <c r="AH231" s="26" t="str">
        <f t="shared" si="98"/>
        <v/>
      </c>
      <c r="AI231" s="26" t="str">
        <f t="shared" si="99"/>
        <v/>
      </c>
      <c r="AJ231" s="26" t="str">
        <f t="shared" si="100"/>
        <v/>
      </c>
      <c r="AK231" s="72" t="str">
        <f t="shared" si="106"/>
        <v/>
      </c>
      <c r="AL231" s="26" t="str">
        <f t="shared" si="107"/>
        <v/>
      </c>
    </row>
    <row r="232" spans="1:38" x14ac:dyDescent="0.2">
      <c r="A232" s="129" t="str">
        <f t="shared" si="81"/>
        <v/>
      </c>
      <c r="B232" s="129" t="str">
        <f t="shared" si="82"/>
        <v/>
      </c>
      <c r="C232" s="78" t="str">
        <f t="shared" si="83"/>
        <v/>
      </c>
      <c r="D232" s="72" t="str">
        <f t="shared" si="84"/>
        <v/>
      </c>
      <c r="E232" s="72" t="str">
        <f t="shared" si="85"/>
        <v/>
      </c>
      <c r="F232" s="79" t="str">
        <f t="shared" si="86"/>
        <v/>
      </c>
      <c r="G232" s="73" t="str">
        <f t="shared" si="87"/>
        <v/>
      </c>
      <c r="H232" s="72" t="str">
        <f t="shared" si="88"/>
        <v/>
      </c>
      <c r="I232" s="72" t="str">
        <f t="shared" si="89"/>
        <v/>
      </c>
      <c r="J232" s="72" t="str">
        <f t="shared" si="101"/>
        <v/>
      </c>
      <c r="K232" s="76" t="str">
        <f t="shared" si="102"/>
        <v/>
      </c>
      <c r="L232" s="134" t="str">
        <f t="shared" si="90"/>
        <v/>
      </c>
      <c r="M232" s="134" t="str">
        <f t="shared" si="91"/>
        <v/>
      </c>
      <c r="N232" s="67"/>
      <c r="O232" s="71"/>
      <c r="P232" s="71"/>
      <c r="Q232" s="71"/>
      <c r="R232" s="71"/>
      <c r="S232" s="148"/>
      <c r="T232" s="71"/>
      <c r="U232" s="71"/>
      <c r="V232" s="71"/>
      <c r="W232" s="71"/>
      <c r="X232" s="77" t="str">
        <f t="shared" si="103"/>
        <v/>
      </c>
      <c r="Y232" s="26" t="str">
        <f t="shared" si="92"/>
        <v/>
      </c>
      <c r="Z232" s="26" t="str">
        <f t="shared" si="93"/>
        <v/>
      </c>
      <c r="AA232" s="77" t="str">
        <f t="shared" si="94"/>
        <v/>
      </c>
      <c r="AB232" s="26" t="str">
        <f t="shared" si="104"/>
        <v/>
      </c>
      <c r="AC232" s="26" t="str">
        <f t="shared" si="95"/>
        <v/>
      </c>
      <c r="AD232" s="26" t="str">
        <f t="shared" si="96"/>
        <v/>
      </c>
      <c r="AE232" s="26" t="str">
        <f t="shared" si="105"/>
        <v/>
      </c>
      <c r="AF232" s="26" t="str">
        <f t="shared" si="97"/>
        <v/>
      </c>
      <c r="AG232" s="26" t="str">
        <f>IF(OR(Z232&lt;&gt;TRUE,AB232&lt;&gt;TRUE,,ISBLANK(U232)),"",IF(INDEX(codeperskat,MATCH(P232,libperskat,0))=20,IF(OR(U232&lt;'Nomenklatur komplett'!W$4,U232&gt;'Nomenklatur komplett'!X$4),FALSE,TRUE),""))</f>
        <v/>
      </c>
      <c r="AH232" s="26" t="str">
        <f t="shared" si="98"/>
        <v/>
      </c>
      <c r="AI232" s="26" t="str">
        <f t="shared" si="99"/>
        <v/>
      </c>
      <c r="AJ232" s="26" t="str">
        <f t="shared" si="100"/>
        <v/>
      </c>
      <c r="AK232" s="72" t="str">
        <f t="shared" si="106"/>
        <v/>
      </c>
      <c r="AL232" s="26" t="str">
        <f t="shared" si="107"/>
        <v/>
      </c>
    </row>
    <row r="233" spans="1:38" x14ac:dyDescent="0.2">
      <c r="A233" s="129" t="str">
        <f t="shared" si="81"/>
        <v/>
      </c>
      <c r="B233" s="129" t="str">
        <f t="shared" si="82"/>
        <v/>
      </c>
      <c r="C233" s="78" t="str">
        <f t="shared" si="83"/>
        <v/>
      </c>
      <c r="D233" s="72" t="str">
        <f t="shared" si="84"/>
        <v/>
      </c>
      <c r="E233" s="72" t="str">
        <f t="shared" si="85"/>
        <v/>
      </c>
      <c r="F233" s="79" t="str">
        <f t="shared" si="86"/>
        <v/>
      </c>
      <c r="G233" s="73" t="str">
        <f t="shared" si="87"/>
        <v/>
      </c>
      <c r="H233" s="72" t="str">
        <f t="shared" si="88"/>
        <v/>
      </c>
      <c r="I233" s="72" t="str">
        <f t="shared" si="89"/>
        <v/>
      </c>
      <c r="J233" s="72" t="str">
        <f t="shared" si="101"/>
        <v/>
      </c>
      <c r="K233" s="76" t="str">
        <f t="shared" si="102"/>
        <v/>
      </c>
      <c r="L233" s="134" t="str">
        <f t="shared" si="90"/>
        <v/>
      </c>
      <c r="M233" s="134" t="str">
        <f t="shared" si="91"/>
        <v/>
      </c>
      <c r="N233" s="67"/>
      <c r="O233" s="71"/>
      <c r="P233" s="71"/>
      <c r="Q233" s="71"/>
      <c r="R233" s="71"/>
      <c r="S233" s="148"/>
      <c r="T233" s="71"/>
      <c r="U233" s="71"/>
      <c r="V233" s="71"/>
      <c r="W233" s="71"/>
      <c r="X233" s="77" t="str">
        <f t="shared" si="103"/>
        <v/>
      </c>
      <c r="Y233" s="26" t="str">
        <f t="shared" si="92"/>
        <v/>
      </c>
      <c r="Z233" s="26" t="str">
        <f t="shared" si="93"/>
        <v/>
      </c>
      <c r="AA233" s="77" t="str">
        <f t="shared" si="94"/>
        <v/>
      </c>
      <c r="AB233" s="26" t="str">
        <f t="shared" si="104"/>
        <v/>
      </c>
      <c r="AC233" s="26" t="str">
        <f t="shared" si="95"/>
        <v/>
      </c>
      <c r="AD233" s="26" t="str">
        <f t="shared" si="96"/>
        <v/>
      </c>
      <c r="AE233" s="26" t="str">
        <f t="shared" si="105"/>
        <v/>
      </c>
      <c r="AF233" s="26" t="str">
        <f t="shared" si="97"/>
        <v/>
      </c>
      <c r="AG233" s="26" t="str">
        <f>IF(OR(Z233&lt;&gt;TRUE,AB233&lt;&gt;TRUE,,ISBLANK(U233)),"",IF(INDEX(codeperskat,MATCH(P233,libperskat,0))=20,IF(OR(U233&lt;'Nomenklatur komplett'!W$4,U233&gt;'Nomenklatur komplett'!X$4),FALSE,TRUE),""))</f>
        <v/>
      </c>
      <c r="AH233" s="26" t="str">
        <f t="shared" si="98"/>
        <v/>
      </c>
      <c r="AI233" s="26" t="str">
        <f t="shared" si="99"/>
        <v/>
      </c>
      <c r="AJ233" s="26" t="str">
        <f t="shared" si="100"/>
        <v/>
      </c>
      <c r="AK233" s="72" t="str">
        <f t="shared" si="106"/>
        <v/>
      </c>
      <c r="AL233" s="26" t="str">
        <f t="shared" si="107"/>
        <v/>
      </c>
    </row>
    <row r="234" spans="1:38" x14ac:dyDescent="0.2">
      <c r="A234" s="129" t="str">
        <f t="shared" si="81"/>
        <v/>
      </c>
      <c r="B234" s="129" t="str">
        <f t="shared" si="82"/>
        <v/>
      </c>
      <c r="C234" s="78" t="str">
        <f t="shared" si="83"/>
        <v/>
      </c>
      <c r="D234" s="72" t="str">
        <f t="shared" si="84"/>
        <v/>
      </c>
      <c r="E234" s="72" t="str">
        <f t="shared" si="85"/>
        <v/>
      </c>
      <c r="F234" s="79" t="str">
        <f t="shared" si="86"/>
        <v/>
      </c>
      <c r="G234" s="73" t="str">
        <f t="shared" si="87"/>
        <v/>
      </c>
      <c r="H234" s="72" t="str">
        <f t="shared" si="88"/>
        <v/>
      </c>
      <c r="I234" s="72" t="str">
        <f t="shared" si="89"/>
        <v/>
      </c>
      <c r="J234" s="72" t="str">
        <f t="shared" si="101"/>
        <v/>
      </c>
      <c r="K234" s="76" t="str">
        <f t="shared" si="102"/>
        <v/>
      </c>
      <c r="L234" s="134" t="str">
        <f t="shared" si="90"/>
        <v/>
      </c>
      <c r="M234" s="134" t="str">
        <f t="shared" si="91"/>
        <v/>
      </c>
      <c r="N234" s="67"/>
      <c r="O234" s="71"/>
      <c r="P234" s="71"/>
      <c r="Q234" s="71"/>
      <c r="R234" s="71"/>
      <c r="S234" s="148"/>
      <c r="T234" s="71"/>
      <c r="U234" s="71"/>
      <c r="V234" s="71"/>
      <c r="W234" s="71"/>
      <c r="X234" s="77" t="str">
        <f t="shared" si="103"/>
        <v/>
      </c>
      <c r="Y234" s="26" t="str">
        <f t="shared" si="92"/>
        <v/>
      </c>
      <c r="Z234" s="26" t="str">
        <f t="shared" si="93"/>
        <v/>
      </c>
      <c r="AA234" s="77" t="str">
        <f t="shared" si="94"/>
        <v/>
      </c>
      <c r="AB234" s="26" t="str">
        <f t="shared" si="104"/>
        <v/>
      </c>
      <c r="AC234" s="26" t="str">
        <f t="shared" si="95"/>
        <v/>
      </c>
      <c r="AD234" s="26" t="str">
        <f t="shared" si="96"/>
        <v/>
      </c>
      <c r="AE234" s="26" t="str">
        <f t="shared" si="105"/>
        <v/>
      </c>
      <c r="AF234" s="26" t="str">
        <f t="shared" si="97"/>
        <v/>
      </c>
      <c r="AG234" s="26" t="str">
        <f>IF(OR(Z234&lt;&gt;TRUE,AB234&lt;&gt;TRUE,,ISBLANK(U234)),"",IF(INDEX(codeperskat,MATCH(P234,libperskat,0))=20,IF(OR(U234&lt;'Nomenklatur komplett'!W$4,U234&gt;'Nomenklatur komplett'!X$4),FALSE,TRUE),""))</f>
        <v/>
      </c>
      <c r="AH234" s="26" t="str">
        <f t="shared" si="98"/>
        <v/>
      </c>
      <c r="AI234" s="26" t="str">
        <f t="shared" si="99"/>
        <v/>
      </c>
      <c r="AJ234" s="26" t="str">
        <f t="shared" si="100"/>
        <v/>
      </c>
      <c r="AK234" s="72" t="str">
        <f t="shared" si="106"/>
        <v/>
      </c>
      <c r="AL234" s="26" t="str">
        <f t="shared" si="107"/>
        <v/>
      </c>
    </row>
    <row r="235" spans="1:38" x14ac:dyDescent="0.2">
      <c r="A235" s="129" t="str">
        <f t="shared" si="81"/>
        <v/>
      </c>
      <c r="B235" s="129" t="str">
        <f t="shared" si="82"/>
        <v/>
      </c>
      <c r="C235" s="78" t="str">
        <f t="shared" si="83"/>
        <v/>
      </c>
      <c r="D235" s="72" t="str">
        <f t="shared" si="84"/>
        <v/>
      </c>
      <c r="E235" s="72" t="str">
        <f t="shared" si="85"/>
        <v/>
      </c>
      <c r="F235" s="79" t="str">
        <f t="shared" si="86"/>
        <v/>
      </c>
      <c r="G235" s="73" t="str">
        <f t="shared" si="87"/>
        <v/>
      </c>
      <c r="H235" s="72" t="str">
        <f t="shared" si="88"/>
        <v/>
      </c>
      <c r="I235" s="72" t="str">
        <f t="shared" si="89"/>
        <v/>
      </c>
      <c r="J235" s="72" t="str">
        <f t="shared" si="101"/>
        <v/>
      </c>
      <c r="K235" s="76" t="str">
        <f t="shared" si="102"/>
        <v/>
      </c>
      <c r="L235" s="134" t="str">
        <f t="shared" si="90"/>
        <v/>
      </c>
      <c r="M235" s="134" t="str">
        <f t="shared" si="91"/>
        <v/>
      </c>
      <c r="N235" s="67"/>
      <c r="O235" s="71"/>
      <c r="P235" s="71"/>
      <c r="Q235" s="71"/>
      <c r="R235" s="71"/>
      <c r="S235" s="148"/>
      <c r="T235" s="71"/>
      <c r="U235" s="71"/>
      <c r="V235" s="71"/>
      <c r="W235" s="71"/>
      <c r="X235" s="77" t="str">
        <f t="shared" si="103"/>
        <v/>
      </c>
      <c r="Y235" s="26" t="str">
        <f t="shared" si="92"/>
        <v/>
      </c>
      <c r="Z235" s="26" t="str">
        <f t="shared" si="93"/>
        <v/>
      </c>
      <c r="AA235" s="77" t="str">
        <f t="shared" si="94"/>
        <v/>
      </c>
      <c r="AB235" s="26" t="str">
        <f t="shared" si="104"/>
        <v/>
      </c>
      <c r="AC235" s="26" t="str">
        <f t="shared" si="95"/>
        <v/>
      </c>
      <c r="AD235" s="26" t="str">
        <f t="shared" si="96"/>
        <v/>
      </c>
      <c r="AE235" s="26" t="str">
        <f t="shared" si="105"/>
        <v/>
      </c>
      <c r="AF235" s="26" t="str">
        <f t="shared" si="97"/>
        <v/>
      </c>
      <c r="AG235" s="26" t="str">
        <f>IF(OR(Z235&lt;&gt;TRUE,AB235&lt;&gt;TRUE,,ISBLANK(U235)),"",IF(INDEX(codeperskat,MATCH(P235,libperskat,0))=20,IF(OR(U235&lt;'Nomenklatur komplett'!W$4,U235&gt;'Nomenklatur komplett'!X$4),FALSE,TRUE),""))</f>
        <v/>
      </c>
      <c r="AH235" s="26" t="str">
        <f t="shared" si="98"/>
        <v/>
      </c>
      <c r="AI235" s="26" t="str">
        <f t="shared" si="99"/>
        <v/>
      </c>
      <c r="AJ235" s="26" t="str">
        <f t="shared" si="100"/>
        <v/>
      </c>
      <c r="AK235" s="72" t="str">
        <f t="shared" si="106"/>
        <v/>
      </c>
      <c r="AL235" s="26" t="str">
        <f t="shared" si="107"/>
        <v/>
      </c>
    </row>
    <row r="236" spans="1:38" x14ac:dyDescent="0.2">
      <c r="A236" s="129" t="str">
        <f t="shared" si="81"/>
        <v/>
      </c>
      <c r="B236" s="129" t="str">
        <f t="shared" si="82"/>
        <v/>
      </c>
      <c r="C236" s="78" t="str">
        <f t="shared" si="83"/>
        <v/>
      </c>
      <c r="D236" s="72" t="str">
        <f t="shared" si="84"/>
        <v/>
      </c>
      <c r="E236" s="72" t="str">
        <f t="shared" si="85"/>
        <v/>
      </c>
      <c r="F236" s="79" t="str">
        <f t="shared" si="86"/>
        <v/>
      </c>
      <c r="G236" s="73" t="str">
        <f t="shared" si="87"/>
        <v/>
      </c>
      <c r="H236" s="72" t="str">
        <f t="shared" si="88"/>
        <v/>
      </c>
      <c r="I236" s="72" t="str">
        <f t="shared" si="89"/>
        <v/>
      </c>
      <c r="J236" s="72" t="str">
        <f t="shared" si="101"/>
        <v/>
      </c>
      <c r="K236" s="76" t="str">
        <f t="shared" si="102"/>
        <v/>
      </c>
      <c r="L236" s="134" t="str">
        <f t="shared" si="90"/>
        <v/>
      </c>
      <c r="M236" s="134" t="str">
        <f t="shared" si="91"/>
        <v/>
      </c>
      <c r="N236" s="67"/>
      <c r="O236" s="71"/>
      <c r="P236" s="71"/>
      <c r="Q236" s="71"/>
      <c r="R236" s="71"/>
      <c r="S236" s="148"/>
      <c r="T236" s="71"/>
      <c r="U236" s="71"/>
      <c r="V236" s="71"/>
      <c r="W236" s="71"/>
      <c r="X236" s="77" t="str">
        <f t="shared" si="103"/>
        <v/>
      </c>
      <c r="Y236" s="26" t="str">
        <f t="shared" si="92"/>
        <v/>
      </c>
      <c r="Z236" s="26" t="str">
        <f t="shared" si="93"/>
        <v/>
      </c>
      <c r="AA236" s="77" t="str">
        <f t="shared" si="94"/>
        <v/>
      </c>
      <c r="AB236" s="26" t="str">
        <f t="shared" si="104"/>
        <v/>
      </c>
      <c r="AC236" s="26" t="str">
        <f t="shared" si="95"/>
        <v/>
      </c>
      <c r="AD236" s="26" t="str">
        <f t="shared" si="96"/>
        <v/>
      </c>
      <c r="AE236" s="26" t="str">
        <f t="shared" si="105"/>
        <v/>
      </c>
      <c r="AF236" s="26" t="str">
        <f t="shared" si="97"/>
        <v/>
      </c>
      <c r="AG236" s="26" t="str">
        <f>IF(OR(Z236&lt;&gt;TRUE,AB236&lt;&gt;TRUE,,ISBLANK(U236)),"",IF(INDEX(codeperskat,MATCH(P236,libperskat,0))=20,IF(OR(U236&lt;'Nomenklatur komplett'!W$4,U236&gt;'Nomenklatur komplett'!X$4),FALSE,TRUE),""))</f>
        <v/>
      </c>
      <c r="AH236" s="26" t="str">
        <f t="shared" si="98"/>
        <v/>
      </c>
      <c r="AI236" s="26" t="str">
        <f t="shared" si="99"/>
        <v/>
      </c>
      <c r="AJ236" s="26" t="str">
        <f t="shared" si="100"/>
        <v/>
      </c>
      <c r="AK236" s="72" t="str">
        <f t="shared" si="106"/>
        <v/>
      </c>
      <c r="AL236" s="26" t="str">
        <f t="shared" si="107"/>
        <v/>
      </c>
    </row>
    <row r="237" spans="1:38" x14ac:dyDescent="0.2">
      <c r="A237" s="129" t="str">
        <f t="shared" si="81"/>
        <v/>
      </c>
      <c r="B237" s="129" t="str">
        <f t="shared" si="82"/>
        <v/>
      </c>
      <c r="C237" s="78" t="str">
        <f t="shared" si="83"/>
        <v/>
      </c>
      <c r="D237" s="72" t="str">
        <f t="shared" si="84"/>
        <v/>
      </c>
      <c r="E237" s="72" t="str">
        <f t="shared" si="85"/>
        <v/>
      </c>
      <c r="F237" s="79" t="str">
        <f t="shared" si="86"/>
        <v/>
      </c>
      <c r="G237" s="73" t="str">
        <f t="shared" si="87"/>
        <v/>
      </c>
      <c r="H237" s="72" t="str">
        <f t="shared" si="88"/>
        <v/>
      </c>
      <c r="I237" s="72" t="str">
        <f t="shared" si="89"/>
        <v/>
      </c>
      <c r="J237" s="72" t="str">
        <f t="shared" si="101"/>
        <v/>
      </c>
      <c r="K237" s="76" t="str">
        <f t="shared" si="102"/>
        <v/>
      </c>
      <c r="L237" s="134" t="str">
        <f t="shared" si="90"/>
        <v/>
      </c>
      <c r="M237" s="134" t="str">
        <f t="shared" si="91"/>
        <v/>
      </c>
      <c r="N237" s="67"/>
      <c r="O237" s="71"/>
      <c r="P237" s="71"/>
      <c r="Q237" s="71"/>
      <c r="R237" s="71"/>
      <c r="S237" s="148"/>
      <c r="T237" s="71"/>
      <c r="U237" s="71"/>
      <c r="V237" s="71"/>
      <c r="W237" s="71"/>
      <c r="X237" s="77" t="str">
        <f t="shared" si="103"/>
        <v/>
      </c>
      <c r="Y237" s="26" t="str">
        <f t="shared" si="92"/>
        <v/>
      </c>
      <c r="Z237" s="26" t="str">
        <f t="shared" si="93"/>
        <v/>
      </c>
      <c r="AA237" s="77" t="str">
        <f t="shared" si="94"/>
        <v/>
      </c>
      <c r="AB237" s="26" t="str">
        <f t="shared" si="104"/>
        <v/>
      </c>
      <c r="AC237" s="26" t="str">
        <f t="shared" si="95"/>
        <v/>
      </c>
      <c r="AD237" s="26" t="str">
        <f t="shared" si="96"/>
        <v/>
      </c>
      <c r="AE237" s="26" t="str">
        <f t="shared" si="105"/>
        <v/>
      </c>
      <c r="AF237" s="26" t="str">
        <f t="shared" si="97"/>
        <v/>
      </c>
      <c r="AG237" s="26" t="str">
        <f>IF(OR(Z237&lt;&gt;TRUE,AB237&lt;&gt;TRUE,,ISBLANK(U237)),"",IF(INDEX(codeperskat,MATCH(P237,libperskat,0))=20,IF(OR(U237&lt;'Nomenklatur komplett'!W$4,U237&gt;'Nomenklatur komplett'!X$4),FALSE,TRUE),""))</f>
        <v/>
      </c>
      <c r="AH237" s="26" t="str">
        <f t="shared" si="98"/>
        <v/>
      </c>
      <c r="AI237" s="26" t="str">
        <f t="shared" si="99"/>
        <v/>
      </c>
      <c r="AJ237" s="26" t="str">
        <f t="shared" si="100"/>
        <v/>
      </c>
      <c r="AK237" s="72" t="str">
        <f t="shared" si="106"/>
        <v/>
      </c>
      <c r="AL237" s="26" t="str">
        <f t="shared" si="107"/>
        <v/>
      </c>
    </row>
    <row r="238" spans="1:38" x14ac:dyDescent="0.2">
      <c r="A238" s="129" t="str">
        <f t="shared" si="81"/>
        <v/>
      </c>
      <c r="B238" s="129" t="str">
        <f t="shared" si="82"/>
        <v/>
      </c>
      <c r="C238" s="78" t="str">
        <f t="shared" si="83"/>
        <v/>
      </c>
      <c r="D238" s="72" t="str">
        <f t="shared" si="84"/>
        <v/>
      </c>
      <c r="E238" s="72" t="str">
        <f t="shared" si="85"/>
        <v/>
      </c>
      <c r="F238" s="79" t="str">
        <f t="shared" si="86"/>
        <v/>
      </c>
      <c r="G238" s="73" t="str">
        <f t="shared" si="87"/>
        <v/>
      </c>
      <c r="H238" s="72" t="str">
        <f t="shared" si="88"/>
        <v/>
      </c>
      <c r="I238" s="72" t="str">
        <f t="shared" si="89"/>
        <v/>
      </c>
      <c r="J238" s="72" t="str">
        <f t="shared" si="101"/>
        <v/>
      </c>
      <c r="K238" s="76" t="str">
        <f t="shared" si="102"/>
        <v/>
      </c>
      <c r="L238" s="134" t="str">
        <f t="shared" si="90"/>
        <v/>
      </c>
      <c r="M238" s="134" t="str">
        <f t="shared" si="91"/>
        <v/>
      </c>
      <c r="N238" s="67"/>
      <c r="O238" s="71"/>
      <c r="P238" s="71"/>
      <c r="Q238" s="71"/>
      <c r="R238" s="71"/>
      <c r="S238" s="148"/>
      <c r="T238" s="71"/>
      <c r="U238" s="71"/>
      <c r="V238" s="71"/>
      <c r="W238" s="71"/>
      <c r="X238" s="77" t="str">
        <f t="shared" si="103"/>
        <v/>
      </c>
      <c r="Y238" s="26" t="str">
        <f t="shared" si="92"/>
        <v/>
      </c>
      <c r="Z238" s="26" t="str">
        <f t="shared" si="93"/>
        <v/>
      </c>
      <c r="AA238" s="77" t="str">
        <f t="shared" si="94"/>
        <v/>
      </c>
      <c r="AB238" s="26" t="str">
        <f t="shared" si="104"/>
        <v/>
      </c>
      <c r="AC238" s="26" t="str">
        <f t="shared" si="95"/>
        <v/>
      </c>
      <c r="AD238" s="26" t="str">
        <f t="shared" si="96"/>
        <v/>
      </c>
      <c r="AE238" s="26" t="str">
        <f t="shared" si="105"/>
        <v/>
      </c>
      <c r="AF238" s="26" t="str">
        <f t="shared" si="97"/>
        <v/>
      </c>
      <c r="AG238" s="26" t="str">
        <f>IF(OR(Z238&lt;&gt;TRUE,AB238&lt;&gt;TRUE,,ISBLANK(U238)),"",IF(INDEX(codeperskat,MATCH(P238,libperskat,0))=20,IF(OR(U238&lt;'Nomenklatur komplett'!W$4,U238&gt;'Nomenklatur komplett'!X$4),FALSE,TRUE),""))</f>
        <v/>
      </c>
      <c r="AH238" s="26" t="str">
        <f t="shared" si="98"/>
        <v/>
      </c>
      <c r="AI238" s="26" t="str">
        <f t="shared" si="99"/>
        <v/>
      </c>
      <c r="AJ238" s="26" t="str">
        <f t="shared" si="100"/>
        <v/>
      </c>
      <c r="AK238" s="72" t="str">
        <f t="shared" si="106"/>
        <v/>
      </c>
      <c r="AL238" s="26" t="str">
        <f t="shared" si="107"/>
        <v/>
      </c>
    </row>
    <row r="239" spans="1:38" x14ac:dyDescent="0.2">
      <c r="A239" s="129" t="str">
        <f t="shared" si="81"/>
        <v/>
      </c>
      <c r="B239" s="129" t="str">
        <f t="shared" si="82"/>
        <v/>
      </c>
      <c r="C239" s="78" t="str">
        <f t="shared" si="83"/>
        <v/>
      </c>
      <c r="D239" s="72" t="str">
        <f t="shared" si="84"/>
        <v/>
      </c>
      <c r="E239" s="72" t="str">
        <f t="shared" si="85"/>
        <v/>
      </c>
      <c r="F239" s="79" t="str">
        <f t="shared" si="86"/>
        <v/>
      </c>
      <c r="G239" s="73" t="str">
        <f t="shared" si="87"/>
        <v/>
      </c>
      <c r="H239" s="72" t="str">
        <f t="shared" si="88"/>
        <v/>
      </c>
      <c r="I239" s="72" t="str">
        <f t="shared" si="89"/>
        <v/>
      </c>
      <c r="J239" s="72" t="str">
        <f t="shared" si="101"/>
        <v/>
      </c>
      <c r="K239" s="76" t="str">
        <f t="shared" si="102"/>
        <v/>
      </c>
      <c r="L239" s="134" t="str">
        <f t="shared" si="90"/>
        <v/>
      </c>
      <c r="M239" s="134" t="str">
        <f t="shared" si="91"/>
        <v/>
      </c>
      <c r="N239" s="67"/>
      <c r="O239" s="71"/>
      <c r="P239" s="71"/>
      <c r="Q239" s="71"/>
      <c r="R239" s="71"/>
      <c r="S239" s="148"/>
      <c r="T239" s="71"/>
      <c r="U239" s="71"/>
      <c r="V239" s="71"/>
      <c r="W239" s="71"/>
      <c r="X239" s="77" t="str">
        <f t="shared" si="103"/>
        <v/>
      </c>
      <c r="Y239" s="26" t="str">
        <f t="shared" si="92"/>
        <v/>
      </c>
      <c r="Z239" s="26" t="str">
        <f t="shared" si="93"/>
        <v/>
      </c>
      <c r="AA239" s="77" t="str">
        <f t="shared" si="94"/>
        <v/>
      </c>
      <c r="AB239" s="26" t="str">
        <f t="shared" si="104"/>
        <v/>
      </c>
      <c r="AC239" s="26" t="str">
        <f t="shared" si="95"/>
        <v/>
      </c>
      <c r="AD239" s="26" t="str">
        <f t="shared" si="96"/>
        <v/>
      </c>
      <c r="AE239" s="26" t="str">
        <f t="shared" si="105"/>
        <v/>
      </c>
      <c r="AF239" s="26" t="str">
        <f t="shared" si="97"/>
        <v/>
      </c>
      <c r="AG239" s="26" t="str">
        <f>IF(OR(Z239&lt;&gt;TRUE,AB239&lt;&gt;TRUE,,ISBLANK(U239)),"",IF(INDEX(codeperskat,MATCH(P239,libperskat,0))=20,IF(OR(U239&lt;'Nomenklatur komplett'!W$4,U239&gt;'Nomenklatur komplett'!X$4),FALSE,TRUE),""))</f>
        <v/>
      </c>
      <c r="AH239" s="26" t="str">
        <f t="shared" si="98"/>
        <v/>
      </c>
      <c r="AI239" s="26" t="str">
        <f t="shared" si="99"/>
        <v/>
      </c>
      <c r="AJ239" s="26" t="str">
        <f t="shared" si="100"/>
        <v/>
      </c>
      <c r="AK239" s="72" t="str">
        <f t="shared" si="106"/>
        <v/>
      </c>
      <c r="AL239" s="26" t="str">
        <f t="shared" si="107"/>
        <v/>
      </c>
    </row>
    <row r="240" spans="1:38" x14ac:dyDescent="0.2">
      <c r="A240" s="129" t="str">
        <f t="shared" si="81"/>
        <v/>
      </c>
      <c r="B240" s="129" t="str">
        <f t="shared" si="82"/>
        <v/>
      </c>
      <c r="C240" s="78" t="str">
        <f t="shared" si="83"/>
        <v/>
      </c>
      <c r="D240" s="72" t="str">
        <f t="shared" si="84"/>
        <v/>
      </c>
      <c r="E240" s="72" t="str">
        <f t="shared" si="85"/>
        <v/>
      </c>
      <c r="F240" s="79" t="str">
        <f t="shared" si="86"/>
        <v/>
      </c>
      <c r="G240" s="73" t="str">
        <f t="shared" si="87"/>
        <v/>
      </c>
      <c r="H240" s="72" t="str">
        <f t="shared" si="88"/>
        <v/>
      </c>
      <c r="I240" s="72" t="str">
        <f t="shared" si="89"/>
        <v/>
      </c>
      <c r="J240" s="72" t="str">
        <f t="shared" si="101"/>
        <v/>
      </c>
      <c r="K240" s="76" t="str">
        <f t="shared" si="102"/>
        <v/>
      </c>
      <c r="L240" s="134" t="str">
        <f t="shared" si="90"/>
        <v/>
      </c>
      <c r="M240" s="134" t="str">
        <f t="shared" si="91"/>
        <v/>
      </c>
      <c r="N240" s="67"/>
      <c r="O240" s="71"/>
      <c r="P240" s="71"/>
      <c r="Q240" s="71"/>
      <c r="R240" s="71"/>
      <c r="S240" s="148"/>
      <c r="T240" s="71"/>
      <c r="U240" s="71"/>
      <c r="V240" s="71"/>
      <c r="W240" s="71"/>
      <c r="X240" s="77" t="str">
        <f t="shared" si="103"/>
        <v/>
      </c>
      <c r="Y240" s="26" t="str">
        <f t="shared" si="92"/>
        <v/>
      </c>
      <c r="Z240" s="26" t="str">
        <f t="shared" si="93"/>
        <v/>
      </c>
      <c r="AA240" s="77" t="str">
        <f t="shared" si="94"/>
        <v/>
      </c>
      <c r="AB240" s="26" t="str">
        <f t="shared" si="104"/>
        <v/>
      </c>
      <c r="AC240" s="26" t="str">
        <f t="shared" si="95"/>
        <v/>
      </c>
      <c r="AD240" s="26" t="str">
        <f t="shared" si="96"/>
        <v/>
      </c>
      <c r="AE240" s="26" t="str">
        <f t="shared" si="105"/>
        <v/>
      </c>
      <c r="AF240" s="26" t="str">
        <f t="shared" si="97"/>
        <v/>
      </c>
      <c r="AG240" s="26" t="str">
        <f>IF(OR(Z240&lt;&gt;TRUE,AB240&lt;&gt;TRUE,,ISBLANK(U240)),"",IF(INDEX(codeperskat,MATCH(P240,libperskat,0))=20,IF(OR(U240&lt;'Nomenklatur komplett'!W$4,U240&gt;'Nomenklatur komplett'!X$4),FALSE,TRUE),""))</f>
        <v/>
      </c>
      <c r="AH240" s="26" t="str">
        <f t="shared" si="98"/>
        <v/>
      </c>
      <c r="AI240" s="26" t="str">
        <f t="shared" si="99"/>
        <v/>
      </c>
      <c r="AJ240" s="26" t="str">
        <f t="shared" si="100"/>
        <v/>
      </c>
      <c r="AK240" s="72" t="str">
        <f t="shared" si="106"/>
        <v/>
      </c>
      <c r="AL240" s="26" t="str">
        <f t="shared" si="107"/>
        <v/>
      </c>
    </row>
    <row r="241" spans="1:38" x14ac:dyDescent="0.2">
      <c r="A241" s="129" t="str">
        <f t="shared" si="81"/>
        <v/>
      </c>
      <c r="B241" s="129" t="str">
        <f t="shared" si="82"/>
        <v/>
      </c>
      <c r="C241" s="78" t="str">
        <f t="shared" si="83"/>
        <v/>
      </c>
      <c r="D241" s="72" t="str">
        <f t="shared" si="84"/>
        <v/>
      </c>
      <c r="E241" s="72" t="str">
        <f t="shared" si="85"/>
        <v/>
      </c>
      <c r="F241" s="79" t="str">
        <f t="shared" si="86"/>
        <v/>
      </c>
      <c r="G241" s="73" t="str">
        <f t="shared" si="87"/>
        <v/>
      </c>
      <c r="H241" s="72" t="str">
        <f t="shared" si="88"/>
        <v/>
      </c>
      <c r="I241" s="72" t="str">
        <f t="shared" si="89"/>
        <v/>
      </c>
      <c r="J241" s="72" t="str">
        <f t="shared" si="101"/>
        <v/>
      </c>
      <c r="K241" s="76" t="str">
        <f t="shared" si="102"/>
        <v/>
      </c>
      <c r="L241" s="134" t="str">
        <f t="shared" si="90"/>
        <v/>
      </c>
      <c r="M241" s="134" t="str">
        <f t="shared" si="91"/>
        <v/>
      </c>
      <c r="N241" s="67"/>
      <c r="O241" s="71"/>
      <c r="P241" s="71"/>
      <c r="Q241" s="71"/>
      <c r="R241" s="71"/>
      <c r="S241" s="148"/>
      <c r="T241" s="71"/>
      <c r="U241" s="71"/>
      <c r="V241" s="71"/>
      <c r="W241" s="71"/>
      <c r="X241" s="77" t="str">
        <f t="shared" si="103"/>
        <v/>
      </c>
      <c r="Y241" s="26" t="str">
        <f t="shared" si="92"/>
        <v/>
      </c>
      <c r="Z241" s="26" t="str">
        <f t="shared" si="93"/>
        <v/>
      </c>
      <c r="AA241" s="77" t="str">
        <f t="shared" si="94"/>
        <v/>
      </c>
      <c r="AB241" s="26" t="str">
        <f t="shared" si="104"/>
        <v/>
      </c>
      <c r="AC241" s="26" t="str">
        <f t="shared" si="95"/>
        <v/>
      </c>
      <c r="AD241" s="26" t="str">
        <f t="shared" si="96"/>
        <v/>
      </c>
      <c r="AE241" s="26" t="str">
        <f t="shared" si="105"/>
        <v/>
      </c>
      <c r="AF241" s="26" t="str">
        <f t="shared" si="97"/>
        <v/>
      </c>
      <c r="AG241" s="26" t="str">
        <f>IF(OR(Z241&lt;&gt;TRUE,AB241&lt;&gt;TRUE,,ISBLANK(U241)),"",IF(INDEX(codeperskat,MATCH(P241,libperskat,0))=20,IF(OR(U241&lt;'Nomenklatur komplett'!W$4,U241&gt;'Nomenklatur komplett'!X$4),FALSE,TRUE),""))</f>
        <v/>
      </c>
      <c r="AH241" s="26" t="str">
        <f t="shared" si="98"/>
        <v/>
      </c>
      <c r="AI241" s="26" t="str">
        <f t="shared" si="99"/>
        <v/>
      </c>
      <c r="AJ241" s="26" t="str">
        <f t="shared" si="100"/>
        <v/>
      </c>
      <c r="AK241" s="72" t="str">
        <f t="shared" si="106"/>
        <v/>
      </c>
      <c r="AL241" s="26" t="str">
        <f t="shared" si="107"/>
        <v/>
      </c>
    </row>
    <row r="242" spans="1:38" x14ac:dyDescent="0.2">
      <c r="A242" s="129" t="str">
        <f t="shared" si="81"/>
        <v/>
      </c>
      <c r="B242" s="129" t="str">
        <f t="shared" si="82"/>
        <v/>
      </c>
      <c r="C242" s="78" t="str">
        <f t="shared" si="83"/>
        <v/>
      </c>
      <c r="D242" s="72" t="str">
        <f t="shared" si="84"/>
        <v/>
      </c>
      <c r="E242" s="72" t="str">
        <f t="shared" si="85"/>
        <v/>
      </c>
      <c r="F242" s="79" t="str">
        <f t="shared" si="86"/>
        <v/>
      </c>
      <c r="G242" s="73" t="str">
        <f t="shared" si="87"/>
        <v/>
      </c>
      <c r="H242" s="72" t="str">
        <f t="shared" si="88"/>
        <v/>
      </c>
      <c r="I242" s="72" t="str">
        <f t="shared" si="89"/>
        <v/>
      </c>
      <c r="J242" s="72" t="str">
        <f t="shared" si="101"/>
        <v/>
      </c>
      <c r="K242" s="76" t="str">
        <f t="shared" si="102"/>
        <v/>
      </c>
      <c r="L242" s="134" t="str">
        <f t="shared" si="90"/>
        <v/>
      </c>
      <c r="M242" s="134" t="str">
        <f t="shared" si="91"/>
        <v/>
      </c>
      <c r="N242" s="67"/>
      <c r="O242" s="71"/>
      <c r="P242" s="71"/>
      <c r="Q242" s="71"/>
      <c r="R242" s="71"/>
      <c r="S242" s="148"/>
      <c r="T242" s="71"/>
      <c r="U242" s="71"/>
      <c r="V242" s="71"/>
      <c r="W242" s="71"/>
      <c r="X242" s="77" t="str">
        <f t="shared" si="103"/>
        <v/>
      </c>
      <c r="Y242" s="26" t="str">
        <f t="shared" si="92"/>
        <v/>
      </c>
      <c r="Z242" s="26" t="str">
        <f t="shared" si="93"/>
        <v/>
      </c>
      <c r="AA242" s="77" t="str">
        <f t="shared" si="94"/>
        <v/>
      </c>
      <c r="AB242" s="26" t="str">
        <f t="shared" si="104"/>
        <v/>
      </c>
      <c r="AC242" s="26" t="str">
        <f t="shared" si="95"/>
        <v/>
      </c>
      <c r="AD242" s="26" t="str">
        <f t="shared" si="96"/>
        <v/>
      </c>
      <c r="AE242" s="26" t="str">
        <f t="shared" si="105"/>
        <v/>
      </c>
      <c r="AF242" s="26" t="str">
        <f t="shared" si="97"/>
        <v/>
      </c>
      <c r="AG242" s="26" t="str">
        <f>IF(OR(Z242&lt;&gt;TRUE,AB242&lt;&gt;TRUE,,ISBLANK(U242)),"",IF(INDEX(codeperskat,MATCH(P242,libperskat,0))=20,IF(OR(U242&lt;'Nomenklatur komplett'!W$4,U242&gt;'Nomenklatur komplett'!X$4),FALSE,TRUE),""))</f>
        <v/>
      </c>
      <c r="AH242" s="26" t="str">
        <f t="shared" si="98"/>
        <v/>
      </c>
      <c r="AI242" s="26" t="str">
        <f t="shared" si="99"/>
        <v/>
      </c>
      <c r="AJ242" s="26" t="str">
        <f t="shared" si="100"/>
        <v/>
      </c>
      <c r="AK242" s="72" t="str">
        <f t="shared" si="106"/>
        <v/>
      </c>
      <c r="AL242" s="26" t="str">
        <f t="shared" si="107"/>
        <v/>
      </c>
    </row>
    <row r="243" spans="1:38" x14ac:dyDescent="0.2">
      <c r="A243" s="129" t="str">
        <f t="shared" si="81"/>
        <v/>
      </c>
      <c r="B243" s="129" t="str">
        <f t="shared" si="82"/>
        <v/>
      </c>
      <c r="C243" s="78" t="str">
        <f t="shared" si="83"/>
        <v/>
      </c>
      <c r="D243" s="72" t="str">
        <f t="shared" si="84"/>
        <v/>
      </c>
      <c r="E243" s="72" t="str">
        <f t="shared" si="85"/>
        <v/>
      </c>
      <c r="F243" s="79" t="str">
        <f t="shared" si="86"/>
        <v/>
      </c>
      <c r="G243" s="73" t="str">
        <f t="shared" si="87"/>
        <v/>
      </c>
      <c r="H243" s="72" t="str">
        <f t="shared" si="88"/>
        <v/>
      </c>
      <c r="I243" s="72" t="str">
        <f t="shared" si="89"/>
        <v/>
      </c>
      <c r="J243" s="72" t="str">
        <f t="shared" si="101"/>
        <v/>
      </c>
      <c r="K243" s="76" t="str">
        <f t="shared" si="102"/>
        <v/>
      </c>
      <c r="L243" s="134" t="str">
        <f t="shared" si="90"/>
        <v/>
      </c>
      <c r="M243" s="134" t="str">
        <f t="shared" si="91"/>
        <v/>
      </c>
      <c r="N243" s="67"/>
      <c r="O243" s="71"/>
      <c r="P243" s="71"/>
      <c r="Q243" s="71"/>
      <c r="R243" s="71"/>
      <c r="S243" s="148"/>
      <c r="T243" s="71"/>
      <c r="U243" s="71"/>
      <c r="V243" s="71"/>
      <c r="W243" s="71"/>
      <c r="X243" s="77" t="str">
        <f t="shared" si="103"/>
        <v/>
      </c>
      <c r="Y243" s="26" t="str">
        <f t="shared" si="92"/>
        <v/>
      </c>
      <c r="Z243" s="26" t="str">
        <f t="shared" si="93"/>
        <v/>
      </c>
      <c r="AA243" s="77" t="str">
        <f t="shared" si="94"/>
        <v/>
      </c>
      <c r="AB243" s="26" t="str">
        <f t="shared" si="104"/>
        <v/>
      </c>
      <c r="AC243" s="26" t="str">
        <f t="shared" si="95"/>
        <v/>
      </c>
      <c r="AD243" s="26" t="str">
        <f t="shared" si="96"/>
        <v/>
      </c>
      <c r="AE243" s="26" t="str">
        <f t="shared" si="105"/>
        <v/>
      </c>
      <c r="AF243" s="26" t="str">
        <f t="shared" si="97"/>
        <v/>
      </c>
      <c r="AG243" s="26" t="str">
        <f>IF(OR(Z243&lt;&gt;TRUE,AB243&lt;&gt;TRUE,,ISBLANK(U243)),"",IF(INDEX(codeperskat,MATCH(P243,libperskat,0))=20,IF(OR(U243&lt;'Nomenklatur komplett'!W$4,U243&gt;'Nomenklatur komplett'!X$4),FALSE,TRUE),""))</f>
        <v/>
      </c>
      <c r="AH243" s="26" t="str">
        <f t="shared" si="98"/>
        <v/>
      </c>
      <c r="AI243" s="26" t="str">
        <f t="shared" si="99"/>
        <v/>
      </c>
      <c r="AJ243" s="26" t="str">
        <f t="shared" si="100"/>
        <v/>
      </c>
      <c r="AK243" s="72" t="str">
        <f t="shared" si="106"/>
        <v/>
      </c>
      <c r="AL243" s="26" t="str">
        <f t="shared" si="107"/>
        <v/>
      </c>
    </row>
    <row r="244" spans="1:38" x14ac:dyDescent="0.2">
      <c r="A244" s="129" t="str">
        <f t="shared" si="81"/>
        <v/>
      </c>
      <c r="B244" s="129" t="str">
        <f t="shared" si="82"/>
        <v/>
      </c>
      <c r="C244" s="78" t="str">
        <f t="shared" si="83"/>
        <v/>
      </c>
      <c r="D244" s="72" t="str">
        <f t="shared" si="84"/>
        <v/>
      </c>
      <c r="E244" s="72" t="str">
        <f t="shared" si="85"/>
        <v/>
      </c>
      <c r="F244" s="79" t="str">
        <f t="shared" si="86"/>
        <v/>
      </c>
      <c r="G244" s="73" t="str">
        <f t="shared" si="87"/>
        <v/>
      </c>
      <c r="H244" s="72" t="str">
        <f t="shared" si="88"/>
        <v/>
      </c>
      <c r="I244" s="72" t="str">
        <f t="shared" si="89"/>
        <v/>
      </c>
      <c r="J244" s="72" t="str">
        <f t="shared" si="101"/>
        <v/>
      </c>
      <c r="K244" s="76" t="str">
        <f t="shared" si="102"/>
        <v/>
      </c>
      <c r="L244" s="134" t="str">
        <f t="shared" si="90"/>
        <v/>
      </c>
      <c r="M244" s="134" t="str">
        <f t="shared" si="91"/>
        <v/>
      </c>
      <c r="N244" s="67"/>
      <c r="O244" s="71"/>
      <c r="P244" s="71"/>
      <c r="Q244" s="71"/>
      <c r="R244" s="71"/>
      <c r="S244" s="148"/>
      <c r="T244" s="71"/>
      <c r="U244" s="71"/>
      <c r="V244" s="71"/>
      <c r="W244" s="71"/>
      <c r="X244" s="77" t="str">
        <f t="shared" si="103"/>
        <v/>
      </c>
      <c r="Y244" s="26" t="str">
        <f t="shared" si="92"/>
        <v/>
      </c>
      <c r="Z244" s="26" t="str">
        <f t="shared" si="93"/>
        <v/>
      </c>
      <c r="AA244" s="77" t="str">
        <f t="shared" si="94"/>
        <v/>
      </c>
      <c r="AB244" s="26" t="str">
        <f t="shared" si="104"/>
        <v/>
      </c>
      <c r="AC244" s="26" t="str">
        <f t="shared" si="95"/>
        <v/>
      </c>
      <c r="AD244" s="26" t="str">
        <f t="shared" si="96"/>
        <v/>
      </c>
      <c r="AE244" s="26" t="str">
        <f t="shared" si="105"/>
        <v/>
      </c>
      <c r="AF244" s="26" t="str">
        <f t="shared" si="97"/>
        <v/>
      </c>
      <c r="AG244" s="26" t="str">
        <f>IF(OR(Z244&lt;&gt;TRUE,AB244&lt;&gt;TRUE,,ISBLANK(U244)),"",IF(INDEX(codeperskat,MATCH(P244,libperskat,0))=20,IF(OR(U244&lt;'Nomenklatur komplett'!W$4,U244&gt;'Nomenklatur komplett'!X$4),FALSE,TRUE),""))</f>
        <v/>
      </c>
      <c r="AH244" s="26" t="str">
        <f t="shared" si="98"/>
        <v/>
      </c>
      <c r="AI244" s="26" t="str">
        <f t="shared" si="99"/>
        <v/>
      </c>
      <c r="AJ244" s="26" t="str">
        <f t="shared" si="100"/>
        <v/>
      </c>
      <c r="AK244" s="72" t="str">
        <f t="shared" si="106"/>
        <v/>
      </c>
      <c r="AL244" s="26" t="str">
        <f t="shared" si="107"/>
        <v/>
      </c>
    </row>
    <row r="245" spans="1:38" x14ac:dyDescent="0.2">
      <c r="A245" s="129" t="str">
        <f t="shared" si="81"/>
        <v/>
      </c>
      <c r="B245" s="129" t="str">
        <f t="shared" si="82"/>
        <v/>
      </c>
      <c r="C245" s="78" t="str">
        <f t="shared" si="83"/>
        <v/>
      </c>
      <c r="D245" s="72" t="str">
        <f t="shared" si="84"/>
        <v/>
      </c>
      <c r="E245" s="72" t="str">
        <f t="shared" si="85"/>
        <v/>
      </c>
      <c r="F245" s="79" t="str">
        <f t="shared" si="86"/>
        <v/>
      </c>
      <c r="G245" s="73" t="str">
        <f t="shared" si="87"/>
        <v/>
      </c>
      <c r="H245" s="72" t="str">
        <f t="shared" si="88"/>
        <v/>
      </c>
      <c r="I245" s="72" t="str">
        <f t="shared" si="89"/>
        <v/>
      </c>
      <c r="J245" s="72" t="str">
        <f t="shared" si="101"/>
        <v/>
      </c>
      <c r="K245" s="76" t="str">
        <f t="shared" si="102"/>
        <v/>
      </c>
      <c r="L245" s="134" t="str">
        <f t="shared" si="90"/>
        <v/>
      </c>
      <c r="M245" s="134" t="str">
        <f t="shared" si="91"/>
        <v/>
      </c>
      <c r="N245" s="67"/>
      <c r="O245" s="71"/>
      <c r="P245" s="71"/>
      <c r="Q245" s="71"/>
      <c r="R245" s="71"/>
      <c r="S245" s="148"/>
      <c r="T245" s="71"/>
      <c r="U245" s="71"/>
      <c r="V245" s="71"/>
      <c r="W245" s="71"/>
      <c r="X245" s="77" t="str">
        <f t="shared" si="103"/>
        <v/>
      </c>
      <c r="Y245" s="26" t="str">
        <f t="shared" si="92"/>
        <v/>
      </c>
      <c r="Z245" s="26" t="str">
        <f t="shared" si="93"/>
        <v/>
      </c>
      <c r="AA245" s="77" t="str">
        <f t="shared" si="94"/>
        <v/>
      </c>
      <c r="AB245" s="26" t="str">
        <f t="shared" si="104"/>
        <v/>
      </c>
      <c r="AC245" s="26" t="str">
        <f t="shared" si="95"/>
        <v/>
      </c>
      <c r="AD245" s="26" t="str">
        <f t="shared" si="96"/>
        <v/>
      </c>
      <c r="AE245" s="26" t="str">
        <f t="shared" si="105"/>
        <v/>
      </c>
      <c r="AF245" s="26" t="str">
        <f t="shared" si="97"/>
        <v/>
      </c>
      <c r="AG245" s="26" t="str">
        <f>IF(OR(Z245&lt;&gt;TRUE,AB245&lt;&gt;TRUE,,ISBLANK(U245)),"",IF(INDEX(codeperskat,MATCH(P245,libperskat,0))=20,IF(OR(U245&lt;'Nomenklatur komplett'!W$4,U245&gt;'Nomenklatur komplett'!X$4),FALSE,TRUE),""))</f>
        <v/>
      </c>
      <c r="AH245" s="26" t="str">
        <f t="shared" si="98"/>
        <v/>
      </c>
      <c r="AI245" s="26" t="str">
        <f t="shared" si="99"/>
        <v/>
      </c>
      <c r="AJ245" s="26" t="str">
        <f t="shared" si="100"/>
        <v/>
      </c>
      <c r="AK245" s="72" t="str">
        <f t="shared" si="106"/>
        <v/>
      </c>
      <c r="AL245" s="26" t="str">
        <f t="shared" si="107"/>
        <v/>
      </c>
    </row>
    <row r="246" spans="1:38" x14ac:dyDescent="0.2">
      <c r="A246" s="129" t="str">
        <f t="shared" si="81"/>
        <v/>
      </c>
      <c r="B246" s="129" t="str">
        <f t="shared" si="82"/>
        <v/>
      </c>
      <c r="C246" s="78" t="str">
        <f t="shared" si="83"/>
        <v/>
      </c>
      <c r="D246" s="72" t="str">
        <f t="shared" si="84"/>
        <v/>
      </c>
      <c r="E246" s="72" t="str">
        <f t="shared" si="85"/>
        <v/>
      </c>
      <c r="F246" s="79" t="str">
        <f t="shared" si="86"/>
        <v/>
      </c>
      <c r="G246" s="73" t="str">
        <f t="shared" si="87"/>
        <v/>
      </c>
      <c r="H246" s="72" t="str">
        <f t="shared" si="88"/>
        <v/>
      </c>
      <c r="I246" s="72" t="str">
        <f t="shared" si="89"/>
        <v/>
      </c>
      <c r="J246" s="72" t="str">
        <f t="shared" si="101"/>
        <v/>
      </c>
      <c r="K246" s="76" t="str">
        <f t="shared" si="102"/>
        <v/>
      </c>
      <c r="L246" s="134" t="str">
        <f t="shared" si="90"/>
        <v/>
      </c>
      <c r="M246" s="134" t="str">
        <f t="shared" si="91"/>
        <v/>
      </c>
      <c r="N246" s="67"/>
      <c r="O246" s="71"/>
      <c r="P246" s="71"/>
      <c r="Q246" s="71"/>
      <c r="R246" s="71"/>
      <c r="S246" s="148"/>
      <c r="T246" s="71"/>
      <c r="U246" s="71"/>
      <c r="V246" s="71"/>
      <c r="W246" s="71"/>
      <c r="X246" s="77" t="str">
        <f t="shared" si="103"/>
        <v/>
      </c>
      <c r="Y246" s="26" t="str">
        <f t="shared" si="92"/>
        <v/>
      </c>
      <c r="Z246" s="26" t="str">
        <f t="shared" si="93"/>
        <v/>
      </c>
      <c r="AA246" s="77" t="str">
        <f t="shared" si="94"/>
        <v/>
      </c>
      <c r="AB246" s="26" t="str">
        <f t="shared" si="104"/>
        <v/>
      </c>
      <c r="AC246" s="26" t="str">
        <f t="shared" si="95"/>
        <v/>
      </c>
      <c r="AD246" s="26" t="str">
        <f t="shared" si="96"/>
        <v/>
      </c>
      <c r="AE246" s="26" t="str">
        <f t="shared" si="105"/>
        <v/>
      </c>
      <c r="AF246" s="26" t="str">
        <f t="shared" si="97"/>
        <v/>
      </c>
      <c r="AG246" s="26" t="str">
        <f>IF(OR(Z246&lt;&gt;TRUE,AB246&lt;&gt;TRUE,,ISBLANK(U246)),"",IF(INDEX(codeperskat,MATCH(P246,libperskat,0))=20,IF(OR(U246&lt;'Nomenklatur komplett'!W$4,U246&gt;'Nomenklatur komplett'!X$4),FALSE,TRUE),""))</f>
        <v/>
      </c>
      <c r="AH246" s="26" t="str">
        <f t="shared" si="98"/>
        <v/>
      </c>
      <c r="AI246" s="26" t="str">
        <f t="shared" si="99"/>
        <v/>
      </c>
      <c r="AJ246" s="26" t="str">
        <f t="shared" si="100"/>
        <v/>
      </c>
      <c r="AK246" s="72" t="str">
        <f t="shared" si="106"/>
        <v/>
      </c>
      <c r="AL246" s="26" t="str">
        <f t="shared" si="107"/>
        <v/>
      </c>
    </row>
    <row r="247" spans="1:38" x14ac:dyDescent="0.2">
      <c r="A247" s="129" t="str">
        <f t="shared" si="81"/>
        <v/>
      </c>
      <c r="B247" s="129" t="str">
        <f t="shared" si="82"/>
        <v/>
      </c>
      <c r="C247" s="78" t="str">
        <f t="shared" si="83"/>
        <v/>
      </c>
      <c r="D247" s="72" t="str">
        <f t="shared" si="84"/>
        <v/>
      </c>
      <c r="E247" s="72" t="str">
        <f t="shared" si="85"/>
        <v/>
      </c>
      <c r="F247" s="79" t="str">
        <f t="shared" si="86"/>
        <v/>
      </c>
      <c r="G247" s="73" t="str">
        <f t="shared" si="87"/>
        <v/>
      </c>
      <c r="H247" s="72" t="str">
        <f t="shared" si="88"/>
        <v/>
      </c>
      <c r="I247" s="72" t="str">
        <f t="shared" si="89"/>
        <v/>
      </c>
      <c r="J247" s="72" t="str">
        <f t="shared" si="101"/>
        <v/>
      </c>
      <c r="K247" s="76" t="str">
        <f t="shared" si="102"/>
        <v/>
      </c>
      <c r="L247" s="134" t="str">
        <f t="shared" si="90"/>
        <v/>
      </c>
      <c r="M247" s="134" t="str">
        <f t="shared" si="91"/>
        <v/>
      </c>
      <c r="N247" s="67"/>
      <c r="O247" s="71"/>
      <c r="P247" s="71"/>
      <c r="Q247" s="71"/>
      <c r="R247" s="71"/>
      <c r="S247" s="148"/>
      <c r="T247" s="71"/>
      <c r="U247" s="71"/>
      <c r="V247" s="71"/>
      <c r="W247" s="71"/>
      <c r="X247" s="77" t="str">
        <f t="shared" si="103"/>
        <v/>
      </c>
      <c r="Y247" s="26" t="str">
        <f t="shared" si="92"/>
        <v/>
      </c>
      <c r="Z247" s="26" t="str">
        <f t="shared" si="93"/>
        <v/>
      </c>
      <c r="AA247" s="77" t="str">
        <f t="shared" si="94"/>
        <v/>
      </c>
      <c r="AB247" s="26" t="str">
        <f t="shared" si="104"/>
        <v/>
      </c>
      <c r="AC247" s="26" t="str">
        <f t="shared" si="95"/>
        <v/>
      </c>
      <c r="AD247" s="26" t="str">
        <f t="shared" si="96"/>
        <v/>
      </c>
      <c r="AE247" s="26" t="str">
        <f t="shared" si="105"/>
        <v/>
      </c>
      <c r="AF247" s="26" t="str">
        <f t="shared" si="97"/>
        <v/>
      </c>
      <c r="AG247" s="26" t="str">
        <f>IF(OR(Z247&lt;&gt;TRUE,AB247&lt;&gt;TRUE,,ISBLANK(U247)),"",IF(INDEX(codeperskat,MATCH(P247,libperskat,0))=20,IF(OR(U247&lt;'Nomenklatur komplett'!W$4,U247&gt;'Nomenklatur komplett'!X$4),FALSE,TRUE),""))</f>
        <v/>
      </c>
      <c r="AH247" s="26" t="str">
        <f t="shared" si="98"/>
        <v/>
      </c>
      <c r="AI247" s="26" t="str">
        <f t="shared" si="99"/>
        <v/>
      </c>
      <c r="AJ247" s="26" t="str">
        <f t="shared" si="100"/>
        <v/>
      </c>
      <c r="AK247" s="72" t="str">
        <f t="shared" si="106"/>
        <v/>
      </c>
      <c r="AL247" s="26" t="str">
        <f t="shared" si="107"/>
        <v/>
      </c>
    </row>
    <row r="248" spans="1:38" x14ac:dyDescent="0.2">
      <c r="A248" s="129" t="str">
        <f t="shared" si="81"/>
        <v/>
      </c>
      <c r="B248" s="129" t="str">
        <f t="shared" si="82"/>
        <v/>
      </c>
      <c r="C248" s="78" t="str">
        <f t="shared" si="83"/>
        <v/>
      </c>
      <c r="D248" s="72" t="str">
        <f t="shared" si="84"/>
        <v/>
      </c>
      <c r="E248" s="72" t="str">
        <f t="shared" si="85"/>
        <v/>
      </c>
      <c r="F248" s="79" t="str">
        <f t="shared" si="86"/>
        <v/>
      </c>
      <c r="G248" s="73" t="str">
        <f t="shared" si="87"/>
        <v/>
      </c>
      <c r="H248" s="72" t="str">
        <f t="shared" si="88"/>
        <v/>
      </c>
      <c r="I248" s="72" t="str">
        <f t="shared" si="89"/>
        <v/>
      </c>
      <c r="J248" s="72" t="str">
        <f t="shared" si="101"/>
        <v/>
      </c>
      <c r="K248" s="76" t="str">
        <f t="shared" si="102"/>
        <v/>
      </c>
      <c r="L248" s="134" t="str">
        <f t="shared" si="90"/>
        <v/>
      </c>
      <c r="M248" s="134" t="str">
        <f t="shared" si="91"/>
        <v/>
      </c>
      <c r="N248" s="67"/>
      <c r="O248" s="71"/>
      <c r="P248" s="71"/>
      <c r="Q248" s="71"/>
      <c r="R248" s="71"/>
      <c r="S248" s="148"/>
      <c r="T248" s="71"/>
      <c r="U248" s="71"/>
      <c r="V248" s="71"/>
      <c r="W248" s="71"/>
      <c r="X248" s="77" t="str">
        <f t="shared" si="103"/>
        <v/>
      </c>
      <c r="Y248" s="26" t="str">
        <f t="shared" si="92"/>
        <v/>
      </c>
      <c r="Z248" s="26" t="str">
        <f t="shared" si="93"/>
        <v/>
      </c>
      <c r="AA248" s="77" t="str">
        <f t="shared" si="94"/>
        <v/>
      </c>
      <c r="AB248" s="26" t="str">
        <f t="shared" si="104"/>
        <v/>
      </c>
      <c r="AC248" s="26" t="str">
        <f t="shared" si="95"/>
        <v/>
      </c>
      <c r="AD248" s="26" t="str">
        <f t="shared" si="96"/>
        <v/>
      </c>
      <c r="AE248" s="26" t="str">
        <f t="shared" si="105"/>
        <v/>
      </c>
      <c r="AF248" s="26" t="str">
        <f t="shared" si="97"/>
        <v/>
      </c>
      <c r="AG248" s="26" t="str">
        <f>IF(OR(Z248&lt;&gt;TRUE,AB248&lt;&gt;TRUE,,ISBLANK(U248)),"",IF(INDEX(codeperskat,MATCH(P248,libperskat,0))=20,IF(OR(U248&lt;'Nomenklatur komplett'!W$4,U248&gt;'Nomenklatur komplett'!X$4),FALSE,TRUE),""))</f>
        <v/>
      </c>
      <c r="AH248" s="26" t="str">
        <f t="shared" si="98"/>
        <v/>
      </c>
      <c r="AI248" s="26" t="str">
        <f t="shared" si="99"/>
        <v/>
      </c>
      <c r="AJ248" s="26" t="str">
        <f t="shared" si="100"/>
        <v/>
      </c>
      <c r="AK248" s="72" t="str">
        <f t="shared" si="106"/>
        <v/>
      </c>
      <c r="AL248" s="26" t="str">
        <f t="shared" si="107"/>
        <v/>
      </c>
    </row>
    <row r="249" spans="1:38" x14ac:dyDescent="0.2">
      <c r="A249" s="129" t="str">
        <f t="shared" si="81"/>
        <v/>
      </c>
      <c r="B249" s="129" t="str">
        <f t="shared" si="82"/>
        <v/>
      </c>
      <c r="C249" s="78" t="str">
        <f t="shared" si="83"/>
        <v/>
      </c>
      <c r="D249" s="72" t="str">
        <f t="shared" si="84"/>
        <v/>
      </c>
      <c r="E249" s="72" t="str">
        <f t="shared" si="85"/>
        <v/>
      </c>
      <c r="F249" s="79" t="str">
        <f t="shared" si="86"/>
        <v/>
      </c>
      <c r="G249" s="73" t="str">
        <f t="shared" si="87"/>
        <v/>
      </c>
      <c r="H249" s="72" t="str">
        <f t="shared" si="88"/>
        <v/>
      </c>
      <c r="I249" s="72" t="str">
        <f t="shared" si="89"/>
        <v/>
      </c>
      <c r="J249" s="72" t="str">
        <f t="shared" si="101"/>
        <v/>
      </c>
      <c r="K249" s="76" t="str">
        <f t="shared" si="102"/>
        <v/>
      </c>
      <c r="L249" s="134" t="str">
        <f t="shared" si="90"/>
        <v/>
      </c>
      <c r="M249" s="134" t="str">
        <f t="shared" si="91"/>
        <v/>
      </c>
      <c r="N249" s="67"/>
      <c r="O249" s="71"/>
      <c r="P249" s="71"/>
      <c r="Q249" s="71"/>
      <c r="R249" s="71"/>
      <c r="S249" s="148"/>
      <c r="T249" s="71"/>
      <c r="U249" s="71"/>
      <c r="V249" s="71"/>
      <c r="W249" s="71"/>
      <c r="X249" s="77" t="str">
        <f t="shared" si="103"/>
        <v/>
      </c>
      <c r="Y249" s="26" t="str">
        <f t="shared" si="92"/>
        <v/>
      </c>
      <c r="Z249" s="26" t="str">
        <f t="shared" si="93"/>
        <v/>
      </c>
      <c r="AA249" s="77" t="str">
        <f t="shared" si="94"/>
        <v/>
      </c>
      <c r="AB249" s="26" t="str">
        <f t="shared" si="104"/>
        <v/>
      </c>
      <c r="AC249" s="26" t="str">
        <f t="shared" si="95"/>
        <v/>
      </c>
      <c r="AD249" s="26" t="str">
        <f t="shared" si="96"/>
        <v/>
      </c>
      <c r="AE249" s="26" t="str">
        <f t="shared" si="105"/>
        <v/>
      </c>
      <c r="AF249" s="26" t="str">
        <f t="shared" si="97"/>
        <v/>
      </c>
      <c r="AG249" s="26" t="str">
        <f>IF(OR(Z249&lt;&gt;TRUE,AB249&lt;&gt;TRUE,,ISBLANK(U249)),"",IF(INDEX(codeperskat,MATCH(P249,libperskat,0))=20,IF(OR(U249&lt;'Nomenklatur komplett'!W$4,U249&gt;'Nomenklatur komplett'!X$4),FALSE,TRUE),""))</f>
        <v/>
      </c>
      <c r="AH249" s="26" t="str">
        <f t="shared" si="98"/>
        <v/>
      </c>
      <c r="AI249" s="26" t="str">
        <f t="shared" si="99"/>
        <v/>
      </c>
      <c r="AJ249" s="26" t="str">
        <f t="shared" si="100"/>
        <v/>
      </c>
      <c r="AK249" s="72" t="str">
        <f t="shared" si="106"/>
        <v/>
      </c>
      <c r="AL249" s="26" t="str">
        <f t="shared" si="107"/>
        <v/>
      </c>
    </row>
    <row r="250" spans="1:38" x14ac:dyDescent="0.2">
      <c r="A250" s="129" t="str">
        <f t="shared" si="81"/>
        <v/>
      </c>
      <c r="B250" s="129" t="str">
        <f t="shared" si="82"/>
        <v/>
      </c>
      <c r="C250" s="78" t="str">
        <f t="shared" si="83"/>
        <v/>
      </c>
      <c r="D250" s="72" t="str">
        <f t="shared" si="84"/>
        <v/>
      </c>
      <c r="E250" s="72" t="str">
        <f t="shared" si="85"/>
        <v/>
      </c>
      <c r="F250" s="79" t="str">
        <f t="shared" si="86"/>
        <v/>
      </c>
      <c r="G250" s="73" t="str">
        <f t="shared" si="87"/>
        <v/>
      </c>
      <c r="H250" s="72" t="str">
        <f t="shared" si="88"/>
        <v/>
      </c>
      <c r="I250" s="72" t="str">
        <f t="shared" si="89"/>
        <v/>
      </c>
      <c r="J250" s="72" t="str">
        <f t="shared" si="101"/>
        <v/>
      </c>
      <c r="K250" s="76" t="str">
        <f t="shared" si="102"/>
        <v/>
      </c>
      <c r="L250" s="134" t="str">
        <f t="shared" si="90"/>
        <v/>
      </c>
      <c r="M250" s="134" t="str">
        <f t="shared" si="91"/>
        <v/>
      </c>
      <c r="N250" s="67"/>
      <c r="O250" s="71"/>
      <c r="P250" s="71"/>
      <c r="Q250" s="71"/>
      <c r="R250" s="71"/>
      <c r="S250" s="148"/>
      <c r="T250" s="71"/>
      <c r="U250" s="71"/>
      <c r="V250" s="71"/>
      <c r="W250" s="71"/>
      <c r="X250" s="77" t="str">
        <f t="shared" si="103"/>
        <v/>
      </c>
      <c r="Y250" s="26" t="str">
        <f t="shared" si="92"/>
        <v/>
      </c>
      <c r="Z250" s="26" t="str">
        <f t="shared" si="93"/>
        <v/>
      </c>
      <c r="AA250" s="77" t="str">
        <f t="shared" si="94"/>
        <v/>
      </c>
      <c r="AB250" s="26" t="str">
        <f t="shared" si="104"/>
        <v/>
      </c>
      <c r="AC250" s="26" t="str">
        <f t="shared" si="95"/>
        <v/>
      </c>
      <c r="AD250" s="26" t="str">
        <f t="shared" si="96"/>
        <v/>
      </c>
      <c r="AE250" s="26" t="str">
        <f t="shared" si="105"/>
        <v/>
      </c>
      <c r="AF250" s="26" t="str">
        <f t="shared" si="97"/>
        <v/>
      </c>
      <c r="AG250" s="26" t="str">
        <f>IF(OR(Z250&lt;&gt;TRUE,AB250&lt;&gt;TRUE,,ISBLANK(U250)),"",IF(INDEX(codeperskat,MATCH(P250,libperskat,0))=20,IF(OR(U250&lt;'Nomenklatur komplett'!W$4,U250&gt;'Nomenklatur komplett'!X$4),FALSE,TRUE),""))</f>
        <v/>
      </c>
      <c r="AH250" s="26" t="str">
        <f t="shared" si="98"/>
        <v/>
      </c>
      <c r="AI250" s="26" t="str">
        <f t="shared" si="99"/>
        <v/>
      </c>
      <c r="AJ250" s="26" t="str">
        <f t="shared" si="100"/>
        <v/>
      </c>
      <c r="AK250" s="72" t="str">
        <f t="shared" si="106"/>
        <v/>
      </c>
      <c r="AL250" s="26" t="str">
        <f t="shared" si="107"/>
        <v/>
      </c>
    </row>
    <row r="251" spans="1:38" x14ac:dyDescent="0.2">
      <c r="A251" s="129" t="str">
        <f t="shared" si="81"/>
        <v/>
      </c>
      <c r="B251" s="129" t="str">
        <f t="shared" si="82"/>
        <v/>
      </c>
      <c r="C251" s="78" t="str">
        <f t="shared" si="83"/>
        <v/>
      </c>
      <c r="D251" s="72" t="str">
        <f t="shared" si="84"/>
        <v/>
      </c>
      <c r="E251" s="72" t="str">
        <f t="shared" si="85"/>
        <v/>
      </c>
      <c r="F251" s="79" t="str">
        <f t="shared" si="86"/>
        <v/>
      </c>
      <c r="G251" s="73" t="str">
        <f t="shared" si="87"/>
        <v/>
      </c>
      <c r="H251" s="72" t="str">
        <f t="shared" si="88"/>
        <v/>
      </c>
      <c r="I251" s="72" t="str">
        <f t="shared" si="89"/>
        <v/>
      </c>
      <c r="J251" s="72" t="str">
        <f t="shared" si="101"/>
        <v/>
      </c>
      <c r="K251" s="76" t="str">
        <f t="shared" si="102"/>
        <v/>
      </c>
      <c r="L251" s="134" t="str">
        <f t="shared" si="90"/>
        <v/>
      </c>
      <c r="M251" s="134" t="str">
        <f t="shared" si="91"/>
        <v/>
      </c>
      <c r="N251" s="67"/>
      <c r="O251" s="71"/>
      <c r="P251" s="71"/>
      <c r="Q251" s="71"/>
      <c r="R251" s="71"/>
      <c r="S251" s="148"/>
      <c r="T251" s="71"/>
      <c r="U251" s="71"/>
      <c r="V251" s="71"/>
      <c r="W251" s="71"/>
      <c r="X251" s="77" t="str">
        <f t="shared" si="103"/>
        <v/>
      </c>
      <c r="Y251" s="26" t="str">
        <f t="shared" si="92"/>
        <v/>
      </c>
      <c r="Z251" s="26" t="str">
        <f t="shared" si="93"/>
        <v/>
      </c>
      <c r="AA251" s="77" t="str">
        <f t="shared" si="94"/>
        <v/>
      </c>
      <c r="AB251" s="26" t="str">
        <f t="shared" si="104"/>
        <v/>
      </c>
      <c r="AC251" s="26" t="str">
        <f t="shared" si="95"/>
        <v/>
      </c>
      <c r="AD251" s="26" t="str">
        <f t="shared" si="96"/>
        <v/>
      </c>
      <c r="AE251" s="26" t="str">
        <f t="shared" si="105"/>
        <v/>
      </c>
      <c r="AF251" s="26" t="str">
        <f t="shared" si="97"/>
        <v/>
      </c>
      <c r="AG251" s="26" t="str">
        <f>IF(OR(Z251&lt;&gt;TRUE,AB251&lt;&gt;TRUE,,ISBLANK(U251)),"",IF(INDEX(codeperskat,MATCH(P251,libperskat,0))=20,IF(OR(U251&lt;'Nomenklatur komplett'!W$4,U251&gt;'Nomenklatur komplett'!X$4),FALSE,TRUE),""))</f>
        <v/>
      </c>
      <c r="AH251" s="26" t="str">
        <f t="shared" si="98"/>
        <v/>
      </c>
      <c r="AI251" s="26" t="str">
        <f t="shared" si="99"/>
        <v/>
      </c>
      <c r="AJ251" s="26" t="str">
        <f t="shared" si="100"/>
        <v/>
      </c>
      <c r="AK251" s="72" t="str">
        <f t="shared" si="106"/>
        <v/>
      </c>
      <c r="AL251" s="26" t="str">
        <f t="shared" si="107"/>
        <v/>
      </c>
    </row>
    <row r="252" spans="1:38" x14ac:dyDescent="0.2">
      <c r="A252" s="129" t="str">
        <f t="shared" si="81"/>
        <v/>
      </c>
      <c r="B252" s="129" t="str">
        <f t="shared" si="82"/>
        <v/>
      </c>
      <c r="C252" s="78" t="str">
        <f t="shared" si="83"/>
        <v/>
      </c>
      <c r="D252" s="72" t="str">
        <f t="shared" si="84"/>
        <v/>
      </c>
      <c r="E252" s="72" t="str">
        <f t="shared" si="85"/>
        <v/>
      </c>
      <c r="F252" s="79" t="str">
        <f t="shared" si="86"/>
        <v/>
      </c>
      <c r="G252" s="73" t="str">
        <f t="shared" si="87"/>
        <v/>
      </c>
      <c r="H252" s="72" t="str">
        <f t="shared" si="88"/>
        <v/>
      </c>
      <c r="I252" s="72" t="str">
        <f t="shared" si="89"/>
        <v/>
      </c>
      <c r="J252" s="72" t="str">
        <f t="shared" si="101"/>
        <v/>
      </c>
      <c r="K252" s="76" t="str">
        <f t="shared" si="102"/>
        <v/>
      </c>
      <c r="L252" s="134" t="str">
        <f t="shared" si="90"/>
        <v/>
      </c>
      <c r="M252" s="134" t="str">
        <f t="shared" si="91"/>
        <v/>
      </c>
      <c r="N252" s="67"/>
      <c r="O252" s="71"/>
      <c r="P252" s="71"/>
      <c r="Q252" s="71"/>
      <c r="R252" s="71"/>
      <c r="S252" s="148"/>
      <c r="T252" s="71"/>
      <c r="U252" s="71"/>
      <c r="V252" s="71"/>
      <c r="W252" s="71"/>
      <c r="X252" s="77" t="str">
        <f t="shared" si="103"/>
        <v/>
      </c>
      <c r="Y252" s="26" t="str">
        <f t="shared" si="92"/>
        <v/>
      </c>
      <c r="Z252" s="26" t="str">
        <f t="shared" si="93"/>
        <v/>
      </c>
      <c r="AA252" s="77" t="str">
        <f t="shared" si="94"/>
        <v/>
      </c>
      <c r="AB252" s="26" t="str">
        <f t="shared" si="104"/>
        <v/>
      </c>
      <c r="AC252" s="26" t="str">
        <f t="shared" si="95"/>
        <v/>
      </c>
      <c r="AD252" s="26" t="str">
        <f t="shared" si="96"/>
        <v/>
      </c>
      <c r="AE252" s="26" t="str">
        <f t="shared" si="105"/>
        <v/>
      </c>
      <c r="AF252" s="26" t="str">
        <f t="shared" si="97"/>
        <v/>
      </c>
      <c r="AG252" s="26" t="str">
        <f>IF(OR(Z252&lt;&gt;TRUE,AB252&lt;&gt;TRUE,,ISBLANK(U252)),"",IF(INDEX(codeperskat,MATCH(P252,libperskat,0))=20,IF(OR(U252&lt;'Nomenklatur komplett'!W$4,U252&gt;'Nomenklatur komplett'!X$4),FALSE,TRUE),""))</f>
        <v/>
      </c>
      <c r="AH252" s="26" t="str">
        <f t="shared" si="98"/>
        <v/>
      </c>
      <c r="AI252" s="26" t="str">
        <f t="shared" si="99"/>
        <v/>
      </c>
      <c r="AJ252" s="26" t="str">
        <f t="shared" si="100"/>
        <v/>
      </c>
      <c r="AK252" s="72" t="str">
        <f t="shared" si="106"/>
        <v/>
      </c>
      <c r="AL252" s="26" t="str">
        <f t="shared" si="107"/>
        <v/>
      </c>
    </row>
    <row r="253" spans="1:38" x14ac:dyDescent="0.2">
      <c r="A253" s="129" t="str">
        <f t="shared" si="81"/>
        <v/>
      </c>
      <c r="B253" s="129" t="str">
        <f t="shared" si="82"/>
        <v/>
      </c>
      <c r="C253" s="78" t="str">
        <f t="shared" si="83"/>
        <v/>
      </c>
      <c r="D253" s="72" t="str">
        <f t="shared" si="84"/>
        <v/>
      </c>
      <c r="E253" s="72" t="str">
        <f t="shared" si="85"/>
        <v/>
      </c>
      <c r="F253" s="79" t="str">
        <f t="shared" si="86"/>
        <v/>
      </c>
      <c r="G253" s="73" t="str">
        <f t="shared" si="87"/>
        <v/>
      </c>
      <c r="H253" s="72" t="str">
        <f t="shared" si="88"/>
        <v/>
      </c>
      <c r="I253" s="72" t="str">
        <f t="shared" si="89"/>
        <v/>
      </c>
      <c r="J253" s="72" t="str">
        <f t="shared" si="101"/>
        <v/>
      </c>
      <c r="K253" s="76" t="str">
        <f t="shared" si="102"/>
        <v/>
      </c>
      <c r="L253" s="134" t="str">
        <f t="shared" si="90"/>
        <v/>
      </c>
      <c r="M253" s="134" t="str">
        <f t="shared" si="91"/>
        <v/>
      </c>
      <c r="N253" s="67"/>
      <c r="O253" s="71"/>
      <c r="P253" s="71"/>
      <c r="Q253" s="71"/>
      <c r="R253" s="71"/>
      <c r="S253" s="148"/>
      <c r="T253" s="71"/>
      <c r="U253" s="71"/>
      <c r="V253" s="71"/>
      <c r="W253" s="71"/>
      <c r="X253" s="77" t="str">
        <f t="shared" si="103"/>
        <v/>
      </c>
      <c r="Y253" s="26" t="str">
        <f t="shared" si="92"/>
        <v/>
      </c>
      <c r="Z253" s="26" t="str">
        <f t="shared" si="93"/>
        <v/>
      </c>
      <c r="AA253" s="77" t="str">
        <f t="shared" si="94"/>
        <v/>
      </c>
      <c r="AB253" s="26" t="str">
        <f t="shared" si="104"/>
        <v/>
      </c>
      <c r="AC253" s="26" t="str">
        <f t="shared" si="95"/>
        <v/>
      </c>
      <c r="AD253" s="26" t="str">
        <f t="shared" si="96"/>
        <v/>
      </c>
      <c r="AE253" s="26" t="str">
        <f t="shared" si="105"/>
        <v/>
      </c>
      <c r="AF253" s="26" t="str">
        <f t="shared" si="97"/>
        <v/>
      </c>
      <c r="AG253" s="26" t="str">
        <f>IF(OR(Z253&lt;&gt;TRUE,AB253&lt;&gt;TRUE,,ISBLANK(U253)),"",IF(INDEX(codeperskat,MATCH(P253,libperskat,0))=20,IF(OR(U253&lt;'Nomenklatur komplett'!W$4,U253&gt;'Nomenklatur komplett'!X$4),FALSE,TRUE),""))</f>
        <v/>
      </c>
      <c r="AH253" s="26" t="str">
        <f t="shared" si="98"/>
        <v/>
      </c>
      <c r="AI253" s="26" t="str">
        <f t="shared" si="99"/>
        <v/>
      </c>
      <c r="AJ253" s="26" t="str">
        <f t="shared" si="100"/>
        <v/>
      </c>
      <c r="AK253" s="72" t="str">
        <f t="shared" si="106"/>
        <v/>
      </c>
      <c r="AL253" s="26" t="str">
        <f t="shared" si="107"/>
        <v/>
      </c>
    </row>
    <row r="254" spans="1:38" x14ac:dyDescent="0.2">
      <c r="A254" s="129" t="str">
        <f t="shared" si="81"/>
        <v/>
      </c>
      <c r="B254" s="129" t="str">
        <f t="shared" si="82"/>
        <v/>
      </c>
      <c r="C254" s="78" t="str">
        <f t="shared" si="83"/>
        <v/>
      </c>
      <c r="D254" s="72" t="str">
        <f t="shared" si="84"/>
        <v/>
      </c>
      <c r="E254" s="72" t="str">
        <f t="shared" si="85"/>
        <v/>
      </c>
      <c r="F254" s="79" t="str">
        <f t="shared" si="86"/>
        <v/>
      </c>
      <c r="G254" s="73" t="str">
        <f t="shared" si="87"/>
        <v/>
      </c>
      <c r="H254" s="72" t="str">
        <f t="shared" si="88"/>
        <v/>
      </c>
      <c r="I254" s="72" t="str">
        <f t="shared" si="89"/>
        <v/>
      </c>
      <c r="J254" s="72" t="str">
        <f t="shared" si="101"/>
        <v/>
      </c>
      <c r="K254" s="76" t="str">
        <f t="shared" si="102"/>
        <v/>
      </c>
      <c r="L254" s="134" t="str">
        <f t="shared" si="90"/>
        <v/>
      </c>
      <c r="M254" s="134" t="str">
        <f t="shared" si="91"/>
        <v/>
      </c>
      <c r="N254" s="67"/>
      <c r="O254" s="71"/>
      <c r="P254" s="71"/>
      <c r="Q254" s="71"/>
      <c r="R254" s="71"/>
      <c r="S254" s="148"/>
      <c r="T254" s="71"/>
      <c r="U254" s="71"/>
      <c r="V254" s="71"/>
      <c r="W254" s="71"/>
      <c r="X254" s="77" t="str">
        <f t="shared" si="103"/>
        <v/>
      </c>
      <c r="Y254" s="26" t="str">
        <f t="shared" si="92"/>
        <v/>
      </c>
      <c r="Z254" s="26" t="str">
        <f t="shared" si="93"/>
        <v/>
      </c>
      <c r="AA254" s="77" t="str">
        <f t="shared" si="94"/>
        <v/>
      </c>
      <c r="AB254" s="26" t="str">
        <f t="shared" si="104"/>
        <v/>
      </c>
      <c r="AC254" s="26" t="str">
        <f t="shared" si="95"/>
        <v/>
      </c>
      <c r="AD254" s="26" t="str">
        <f t="shared" si="96"/>
        <v/>
      </c>
      <c r="AE254" s="26" t="str">
        <f t="shared" si="105"/>
        <v/>
      </c>
      <c r="AF254" s="26" t="str">
        <f t="shared" si="97"/>
        <v/>
      </c>
      <c r="AG254" s="26" t="str">
        <f>IF(OR(Z254&lt;&gt;TRUE,AB254&lt;&gt;TRUE,,ISBLANK(U254)),"",IF(INDEX(codeperskat,MATCH(P254,libperskat,0))=20,IF(OR(U254&lt;'Nomenklatur komplett'!W$4,U254&gt;'Nomenklatur komplett'!X$4),FALSE,TRUE),""))</f>
        <v/>
      </c>
      <c r="AH254" s="26" t="str">
        <f t="shared" si="98"/>
        <v/>
      </c>
      <c r="AI254" s="26" t="str">
        <f t="shared" si="99"/>
        <v/>
      </c>
      <c r="AJ254" s="26" t="str">
        <f t="shared" si="100"/>
        <v/>
      </c>
      <c r="AK254" s="72" t="str">
        <f t="shared" si="106"/>
        <v/>
      </c>
      <c r="AL254" s="26" t="str">
        <f t="shared" si="107"/>
        <v/>
      </c>
    </row>
    <row r="255" spans="1:38" x14ac:dyDescent="0.2">
      <c r="A255" s="129" t="str">
        <f t="shared" si="81"/>
        <v/>
      </c>
      <c r="B255" s="129" t="str">
        <f t="shared" si="82"/>
        <v/>
      </c>
      <c r="C255" s="78" t="str">
        <f t="shared" si="83"/>
        <v/>
      </c>
      <c r="D255" s="72" t="str">
        <f t="shared" si="84"/>
        <v/>
      </c>
      <c r="E255" s="72" t="str">
        <f t="shared" si="85"/>
        <v/>
      </c>
      <c r="F255" s="79" t="str">
        <f t="shared" si="86"/>
        <v/>
      </c>
      <c r="G255" s="73" t="str">
        <f t="shared" si="87"/>
        <v/>
      </c>
      <c r="H255" s="72" t="str">
        <f t="shared" si="88"/>
        <v/>
      </c>
      <c r="I255" s="72" t="str">
        <f t="shared" si="89"/>
        <v/>
      </c>
      <c r="J255" s="72" t="str">
        <f t="shared" si="101"/>
        <v/>
      </c>
      <c r="K255" s="76" t="str">
        <f t="shared" si="102"/>
        <v/>
      </c>
      <c r="L255" s="134" t="str">
        <f t="shared" si="90"/>
        <v/>
      </c>
      <c r="M255" s="134" t="str">
        <f t="shared" si="91"/>
        <v/>
      </c>
      <c r="N255" s="67"/>
      <c r="O255" s="71"/>
      <c r="P255" s="71"/>
      <c r="Q255" s="71"/>
      <c r="R255" s="71"/>
      <c r="S255" s="148"/>
      <c r="T255" s="71"/>
      <c r="U255" s="71"/>
      <c r="V255" s="71"/>
      <c r="W255" s="71"/>
      <c r="X255" s="77" t="str">
        <f t="shared" si="103"/>
        <v/>
      </c>
      <c r="Y255" s="26" t="str">
        <f t="shared" si="92"/>
        <v/>
      </c>
      <c r="Z255" s="26" t="str">
        <f t="shared" si="93"/>
        <v/>
      </c>
      <c r="AA255" s="77" t="str">
        <f t="shared" si="94"/>
        <v/>
      </c>
      <c r="AB255" s="26" t="str">
        <f t="shared" si="104"/>
        <v/>
      </c>
      <c r="AC255" s="26" t="str">
        <f t="shared" si="95"/>
        <v/>
      </c>
      <c r="AD255" s="26" t="str">
        <f t="shared" si="96"/>
        <v/>
      </c>
      <c r="AE255" s="26" t="str">
        <f t="shared" si="105"/>
        <v/>
      </c>
      <c r="AF255" s="26" t="str">
        <f t="shared" si="97"/>
        <v/>
      </c>
      <c r="AG255" s="26" t="str">
        <f>IF(OR(Z255&lt;&gt;TRUE,AB255&lt;&gt;TRUE,,ISBLANK(U255)),"",IF(INDEX(codeperskat,MATCH(P255,libperskat,0))=20,IF(OR(U255&lt;'Nomenklatur komplett'!W$4,U255&gt;'Nomenklatur komplett'!X$4),FALSE,TRUE),""))</f>
        <v/>
      </c>
      <c r="AH255" s="26" t="str">
        <f t="shared" si="98"/>
        <v/>
      </c>
      <c r="AI255" s="26" t="str">
        <f t="shared" si="99"/>
        <v/>
      </c>
      <c r="AJ255" s="26" t="str">
        <f t="shared" si="100"/>
        <v/>
      </c>
      <c r="AK255" s="72" t="str">
        <f t="shared" si="106"/>
        <v/>
      </c>
      <c r="AL255" s="26" t="str">
        <f t="shared" si="107"/>
        <v/>
      </c>
    </row>
    <row r="256" spans="1:38" x14ac:dyDescent="0.2">
      <c r="A256" s="129" t="str">
        <f t="shared" si="81"/>
        <v/>
      </c>
      <c r="B256" s="129" t="str">
        <f t="shared" si="82"/>
        <v/>
      </c>
      <c r="C256" s="78" t="str">
        <f t="shared" si="83"/>
        <v/>
      </c>
      <c r="D256" s="72" t="str">
        <f t="shared" si="84"/>
        <v/>
      </c>
      <c r="E256" s="72" t="str">
        <f t="shared" si="85"/>
        <v/>
      </c>
      <c r="F256" s="79" t="str">
        <f t="shared" si="86"/>
        <v/>
      </c>
      <c r="G256" s="73" t="str">
        <f t="shared" si="87"/>
        <v/>
      </c>
      <c r="H256" s="72" t="str">
        <f t="shared" si="88"/>
        <v/>
      </c>
      <c r="I256" s="72" t="str">
        <f t="shared" si="89"/>
        <v/>
      </c>
      <c r="J256" s="72" t="str">
        <f t="shared" si="101"/>
        <v/>
      </c>
      <c r="K256" s="76" t="str">
        <f t="shared" si="102"/>
        <v/>
      </c>
      <c r="L256" s="134" t="str">
        <f t="shared" si="90"/>
        <v/>
      </c>
      <c r="M256" s="134" t="str">
        <f t="shared" si="91"/>
        <v/>
      </c>
      <c r="N256" s="67"/>
      <c r="O256" s="71"/>
      <c r="P256" s="71"/>
      <c r="Q256" s="71"/>
      <c r="R256" s="71"/>
      <c r="S256" s="148"/>
      <c r="T256" s="71"/>
      <c r="U256" s="71"/>
      <c r="V256" s="71"/>
      <c r="W256" s="71"/>
      <c r="X256" s="77" t="str">
        <f t="shared" si="103"/>
        <v/>
      </c>
      <c r="Y256" s="26" t="str">
        <f t="shared" si="92"/>
        <v/>
      </c>
      <c r="Z256" s="26" t="str">
        <f t="shared" si="93"/>
        <v/>
      </c>
      <c r="AA256" s="77" t="str">
        <f t="shared" si="94"/>
        <v/>
      </c>
      <c r="AB256" s="26" t="str">
        <f t="shared" si="104"/>
        <v/>
      </c>
      <c r="AC256" s="26" t="str">
        <f t="shared" si="95"/>
        <v/>
      </c>
      <c r="AD256" s="26" t="str">
        <f t="shared" si="96"/>
        <v/>
      </c>
      <c r="AE256" s="26" t="str">
        <f t="shared" si="105"/>
        <v/>
      </c>
      <c r="AF256" s="26" t="str">
        <f t="shared" si="97"/>
        <v/>
      </c>
      <c r="AG256" s="26" t="str">
        <f>IF(OR(Z256&lt;&gt;TRUE,AB256&lt;&gt;TRUE,,ISBLANK(U256)),"",IF(INDEX(codeperskat,MATCH(P256,libperskat,0))=20,IF(OR(U256&lt;'Nomenklatur komplett'!W$4,U256&gt;'Nomenklatur komplett'!X$4),FALSE,TRUE),""))</f>
        <v/>
      </c>
      <c r="AH256" s="26" t="str">
        <f t="shared" si="98"/>
        <v/>
      </c>
      <c r="AI256" s="26" t="str">
        <f t="shared" si="99"/>
        <v/>
      </c>
      <c r="AJ256" s="26" t="str">
        <f t="shared" si="100"/>
        <v/>
      </c>
      <c r="AK256" s="72" t="str">
        <f t="shared" si="106"/>
        <v/>
      </c>
      <c r="AL256" s="26" t="str">
        <f t="shared" si="107"/>
        <v/>
      </c>
    </row>
    <row r="257" spans="1:38" x14ac:dyDescent="0.2">
      <c r="A257" s="129" t="str">
        <f t="shared" si="81"/>
        <v/>
      </c>
      <c r="B257" s="129" t="str">
        <f t="shared" si="82"/>
        <v/>
      </c>
      <c r="C257" s="78" t="str">
        <f t="shared" si="83"/>
        <v/>
      </c>
      <c r="D257" s="72" t="str">
        <f t="shared" si="84"/>
        <v/>
      </c>
      <c r="E257" s="72" t="str">
        <f t="shared" si="85"/>
        <v/>
      </c>
      <c r="F257" s="79" t="str">
        <f t="shared" si="86"/>
        <v/>
      </c>
      <c r="G257" s="73" t="str">
        <f t="shared" si="87"/>
        <v/>
      </c>
      <c r="H257" s="72" t="str">
        <f t="shared" si="88"/>
        <v/>
      </c>
      <c r="I257" s="72" t="str">
        <f t="shared" si="89"/>
        <v/>
      </c>
      <c r="J257" s="72" t="str">
        <f t="shared" si="101"/>
        <v/>
      </c>
      <c r="K257" s="76" t="str">
        <f t="shared" si="102"/>
        <v/>
      </c>
      <c r="L257" s="134" t="str">
        <f t="shared" si="90"/>
        <v/>
      </c>
      <c r="M257" s="134" t="str">
        <f t="shared" si="91"/>
        <v/>
      </c>
      <c r="N257" s="67"/>
      <c r="O257" s="71"/>
      <c r="P257" s="71"/>
      <c r="Q257" s="71"/>
      <c r="R257" s="71"/>
      <c r="S257" s="148"/>
      <c r="T257" s="71"/>
      <c r="U257" s="71"/>
      <c r="V257" s="71"/>
      <c r="W257" s="71"/>
      <c r="X257" s="77" t="str">
        <f t="shared" si="103"/>
        <v/>
      </c>
      <c r="Y257" s="26" t="str">
        <f t="shared" si="92"/>
        <v/>
      </c>
      <c r="Z257" s="26" t="str">
        <f t="shared" si="93"/>
        <v/>
      </c>
      <c r="AA257" s="77" t="str">
        <f t="shared" si="94"/>
        <v/>
      </c>
      <c r="AB257" s="26" t="str">
        <f t="shared" si="104"/>
        <v/>
      </c>
      <c r="AC257" s="26" t="str">
        <f t="shared" si="95"/>
        <v/>
      </c>
      <c r="AD257" s="26" t="str">
        <f t="shared" si="96"/>
        <v/>
      </c>
      <c r="AE257" s="26" t="str">
        <f t="shared" si="105"/>
        <v/>
      </c>
      <c r="AF257" s="26" t="str">
        <f t="shared" si="97"/>
        <v/>
      </c>
      <c r="AG257" s="26" t="str">
        <f>IF(OR(Z257&lt;&gt;TRUE,AB257&lt;&gt;TRUE,,ISBLANK(U257)),"",IF(INDEX(codeperskat,MATCH(P257,libperskat,0))=20,IF(OR(U257&lt;'Nomenklatur komplett'!W$4,U257&gt;'Nomenklatur komplett'!X$4),FALSE,TRUE),""))</f>
        <v/>
      </c>
      <c r="AH257" s="26" t="str">
        <f t="shared" si="98"/>
        <v/>
      </c>
      <c r="AI257" s="26" t="str">
        <f t="shared" si="99"/>
        <v/>
      </c>
      <c r="AJ257" s="26" t="str">
        <f t="shared" si="100"/>
        <v/>
      </c>
      <c r="AK257" s="72" t="str">
        <f t="shared" si="106"/>
        <v/>
      </c>
      <c r="AL257" s="26" t="str">
        <f t="shared" si="107"/>
        <v/>
      </c>
    </row>
    <row r="258" spans="1:38" x14ac:dyDescent="0.2">
      <c r="A258" s="129" t="str">
        <f t="shared" si="81"/>
        <v/>
      </c>
      <c r="B258" s="129" t="str">
        <f t="shared" si="82"/>
        <v/>
      </c>
      <c r="C258" s="78" t="str">
        <f t="shared" si="83"/>
        <v/>
      </c>
      <c r="D258" s="72" t="str">
        <f t="shared" si="84"/>
        <v/>
      </c>
      <c r="E258" s="72" t="str">
        <f t="shared" si="85"/>
        <v/>
      </c>
      <c r="F258" s="79" t="str">
        <f t="shared" si="86"/>
        <v/>
      </c>
      <c r="G258" s="73" t="str">
        <f t="shared" si="87"/>
        <v/>
      </c>
      <c r="H258" s="72" t="str">
        <f t="shared" si="88"/>
        <v/>
      </c>
      <c r="I258" s="72" t="str">
        <f t="shared" si="89"/>
        <v/>
      </c>
      <c r="J258" s="72" t="str">
        <f t="shared" si="101"/>
        <v/>
      </c>
      <c r="K258" s="76" t="str">
        <f t="shared" si="102"/>
        <v/>
      </c>
      <c r="L258" s="134" t="str">
        <f t="shared" si="90"/>
        <v/>
      </c>
      <c r="M258" s="134" t="str">
        <f t="shared" si="91"/>
        <v/>
      </c>
      <c r="N258" s="67"/>
      <c r="O258" s="71"/>
      <c r="P258" s="71"/>
      <c r="Q258" s="71"/>
      <c r="R258" s="71"/>
      <c r="S258" s="148"/>
      <c r="T258" s="71"/>
      <c r="U258" s="71"/>
      <c r="V258" s="71"/>
      <c r="W258" s="71"/>
      <c r="X258" s="77" t="str">
        <f t="shared" si="103"/>
        <v/>
      </c>
      <c r="Y258" s="26" t="str">
        <f t="shared" si="92"/>
        <v/>
      </c>
      <c r="Z258" s="26" t="str">
        <f t="shared" si="93"/>
        <v/>
      </c>
      <c r="AA258" s="77" t="str">
        <f t="shared" si="94"/>
        <v/>
      </c>
      <c r="AB258" s="26" t="str">
        <f t="shared" si="104"/>
        <v/>
      </c>
      <c r="AC258" s="26" t="str">
        <f t="shared" si="95"/>
        <v/>
      </c>
      <c r="AD258" s="26" t="str">
        <f t="shared" si="96"/>
        <v/>
      </c>
      <c r="AE258" s="26" t="str">
        <f t="shared" si="105"/>
        <v/>
      </c>
      <c r="AF258" s="26" t="str">
        <f t="shared" si="97"/>
        <v/>
      </c>
      <c r="AG258" s="26" t="str">
        <f>IF(OR(Z258&lt;&gt;TRUE,AB258&lt;&gt;TRUE,,ISBLANK(U258)),"",IF(INDEX(codeperskat,MATCH(P258,libperskat,0))=20,IF(OR(U258&lt;'Nomenklatur komplett'!W$4,U258&gt;'Nomenklatur komplett'!X$4),FALSE,TRUE),""))</f>
        <v/>
      </c>
      <c r="AH258" s="26" t="str">
        <f t="shared" si="98"/>
        <v/>
      </c>
      <c r="AI258" s="26" t="str">
        <f t="shared" si="99"/>
        <v/>
      </c>
      <c r="AJ258" s="26" t="str">
        <f t="shared" si="100"/>
        <v/>
      </c>
      <c r="AK258" s="72" t="str">
        <f t="shared" si="106"/>
        <v/>
      </c>
      <c r="AL258" s="26" t="str">
        <f t="shared" si="107"/>
        <v/>
      </c>
    </row>
    <row r="259" spans="1:38" x14ac:dyDescent="0.2">
      <c r="A259" s="129" t="str">
        <f t="shared" si="81"/>
        <v/>
      </c>
      <c r="B259" s="129" t="str">
        <f t="shared" si="82"/>
        <v/>
      </c>
      <c r="C259" s="78" t="str">
        <f t="shared" si="83"/>
        <v/>
      </c>
      <c r="D259" s="72" t="str">
        <f t="shared" si="84"/>
        <v/>
      </c>
      <c r="E259" s="72" t="str">
        <f t="shared" si="85"/>
        <v/>
      </c>
      <c r="F259" s="79" t="str">
        <f t="shared" si="86"/>
        <v/>
      </c>
      <c r="G259" s="73" t="str">
        <f t="shared" si="87"/>
        <v/>
      </c>
      <c r="H259" s="72" t="str">
        <f t="shared" si="88"/>
        <v/>
      </c>
      <c r="I259" s="72" t="str">
        <f t="shared" si="89"/>
        <v/>
      </c>
      <c r="J259" s="72" t="str">
        <f t="shared" si="101"/>
        <v/>
      </c>
      <c r="K259" s="76" t="str">
        <f t="shared" si="102"/>
        <v/>
      </c>
      <c r="L259" s="134" t="str">
        <f t="shared" si="90"/>
        <v/>
      </c>
      <c r="M259" s="134" t="str">
        <f t="shared" si="91"/>
        <v/>
      </c>
      <c r="N259" s="67"/>
      <c r="O259" s="71"/>
      <c r="P259" s="71"/>
      <c r="Q259" s="71"/>
      <c r="R259" s="71"/>
      <c r="S259" s="148"/>
      <c r="T259" s="71"/>
      <c r="U259" s="71"/>
      <c r="V259" s="71"/>
      <c r="W259" s="71"/>
      <c r="X259" s="77" t="str">
        <f t="shared" si="103"/>
        <v/>
      </c>
      <c r="Y259" s="26" t="str">
        <f t="shared" si="92"/>
        <v/>
      </c>
      <c r="Z259" s="26" t="str">
        <f t="shared" si="93"/>
        <v/>
      </c>
      <c r="AA259" s="77" t="str">
        <f t="shared" si="94"/>
        <v/>
      </c>
      <c r="AB259" s="26" t="str">
        <f t="shared" si="104"/>
        <v/>
      </c>
      <c r="AC259" s="26" t="str">
        <f t="shared" si="95"/>
        <v/>
      </c>
      <c r="AD259" s="26" t="str">
        <f t="shared" si="96"/>
        <v/>
      </c>
      <c r="AE259" s="26" t="str">
        <f t="shared" si="105"/>
        <v/>
      </c>
      <c r="AF259" s="26" t="str">
        <f t="shared" si="97"/>
        <v/>
      </c>
      <c r="AG259" s="26" t="str">
        <f>IF(OR(Z259&lt;&gt;TRUE,AB259&lt;&gt;TRUE,,ISBLANK(U259)),"",IF(INDEX(codeperskat,MATCH(P259,libperskat,0))=20,IF(OR(U259&lt;'Nomenklatur komplett'!W$4,U259&gt;'Nomenklatur komplett'!X$4),FALSE,TRUE),""))</f>
        <v/>
      </c>
      <c r="AH259" s="26" t="str">
        <f t="shared" si="98"/>
        <v/>
      </c>
      <c r="AI259" s="26" t="str">
        <f t="shared" si="99"/>
        <v/>
      </c>
      <c r="AJ259" s="26" t="str">
        <f t="shared" si="100"/>
        <v/>
      </c>
      <c r="AK259" s="72" t="str">
        <f t="shared" si="106"/>
        <v/>
      </c>
      <c r="AL259" s="26" t="str">
        <f t="shared" si="107"/>
        <v/>
      </c>
    </row>
    <row r="260" spans="1:38" x14ac:dyDescent="0.2">
      <c r="A260" s="129" t="str">
        <f t="shared" si="81"/>
        <v/>
      </c>
      <c r="B260" s="129" t="str">
        <f t="shared" si="82"/>
        <v/>
      </c>
      <c r="C260" s="78" t="str">
        <f t="shared" si="83"/>
        <v/>
      </c>
      <c r="D260" s="72" t="str">
        <f t="shared" si="84"/>
        <v/>
      </c>
      <c r="E260" s="72" t="str">
        <f t="shared" si="85"/>
        <v/>
      </c>
      <c r="F260" s="79" t="str">
        <f t="shared" si="86"/>
        <v/>
      </c>
      <c r="G260" s="73" t="str">
        <f t="shared" si="87"/>
        <v/>
      </c>
      <c r="H260" s="72" t="str">
        <f t="shared" si="88"/>
        <v/>
      </c>
      <c r="I260" s="72" t="str">
        <f t="shared" si="89"/>
        <v/>
      </c>
      <c r="J260" s="72" t="str">
        <f t="shared" si="101"/>
        <v/>
      </c>
      <c r="K260" s="76" t="str">
        <f t="shared" si="102"/>
        <v/>
      </c>
      <c r="L260" s="134" t="str">
        <f t="shared" si="90"/>
        <v/>
      </c>
      <c r="M260" s="134" t="str">
        <f t="shared" si="91"/>
        <v/>
      </c>
      <c r="N260" s="67"/>
      <c r="O260" s="71"/>
      <c r="P260" s="71"/>
      <c r="Q260" s="71"/>
      <c r="R260" s="71"/>
      <c r="S260" s="148"/>
      <c r="T260" s="71"/>
      <c r="U260" s="71"/>
      <c r="V260" s="71"/>
      <c r="W260" s="71"/>
      <c r="X260" s="77" t="str">
        <f t="shared" si="103"/>
        <v/>
      </c>
      <c r="Y260" s="26" t="str">
        <f t="shared" si="92"/>
        <v/>
      </c>
      <c r="Z260" s="26" t="str">
        <f t="shared" si="93"/>
        <v/>
      </c>
      <c r="AA260" s="77" t="str">
        <f t="shared" si="94"/>
        <v/>
      </c>
      <c r="AB260" s="26" t="str">
        <f t="shared" si="104"/>
        <v/>
      </c>
      <c r="AC260" s="26" t="str">
        <f t="shared" si="95"/>
        <v/>
      </c>
      <c r="AD260" s="26" t="str">
        <f t="shared" si="96"/>
        <v/>
      </c>
      <c r="AE260" s="26" t="str">
        <f t="shared" si="105"/>
        <v/>
      </c>
      <c r="AF260" s="26" t="str">
        <f t="shared" si="97"/>
        <v/>
      </c>
      <c r="AG260" s="26" t="str">
        <f>IF(OR(Z260&lt;&gt;TRUE,AB260&lt;&gt;TRUE,,ISBLANK(U260)),"",IF(INDEX(codeperskat,MATCH(P260,libperskat,0))=20,IF(OR(U260&lt;'Nomenklatur komplett'!W$4,U260&gt;'Nomenklatur komplett'!X$4),FALSE,TRUE),""))</f>
        <v/>
      </c>
      <c r="AH260" s="26" t="str">
        <f t="shared" si="98"/>
        <v/>
      </c>
      <c r="AI260" s="26" t="str">
        <f t="shared" si="99"/>
        <v/>
      </c>
      <c r="AJ260" s="26" t="str">
        <f t="shared" si="100"/>
        <v/>
      </c>
      <c r="AK260" s="72" t="str">
        <f t="shared" si="106"/>
        <v/>
      </c>
      <c r="AL260" s="26" t="str">
        <f t="shared" si="107"/>
        <v/>
      </c>
    </row>
    <row r="261" spans="1:38" x14ac:dyDescent="0.2">
      <c r="A261" s="129" t="str">
        <f t="shared" si="81"/>
        <v/>
      </c>
      <c r="B261" s="129" t="str">
        <f t="shared" si="82"/>
        <v/>
      </c>
      <c r="C261" s="78" t="str">
        <f t="shared" si="83"/>
        <v/>
      </c>
      <c r="D261" s="72" t="str">
        <f t="shared" si="84"/>
        <v/>
      </c>
      <c r="E261" s="72" t="str">
        <f t="shared" si="85"/>
        <v/>
      </c>
      <c r="F261" s="79" t="str">
        <f t="shared" si="86"/>
        <v/>
      </c>
      <c r="G261" s="73" t="str">
        <f t="shared" si="87"/>
        <v/>
      </c>
      <c r="H261" s="72" t="str">
        <f t="shared" si="88"/>
        <v/>
      </c>
      <c r="I261" s="72" t="str">
        <f t="shared" si="89"/>
        <v/>
      </c>
      <c r="J261" s="72" t="str">
        <f t="shared" si="101"/>
        <v/>
      </c>
      <c r="K261" s="76" t="str">
        <f t="shared" si="102"/>
        <v/>
      </c>
      <c r="L261" s="134" t="str">
        <f t="shared" si="90"/>
        <v/>
      </c>
      <c r="M261" s="134" t="str">
        <f t="shared" si="91"/>
        <v/>
      </c>
      <c r="N261" s="67"/>
      <c r="O261" s="71"/>
      <c r="P261" s="71"/>
      <c r="Q261" s="71"/>
      <c r="R261" s="71"/>
      <c r="S261" s="148"/>
      <c r="T261" s="71"/>
      <c r="U261" s="71"/>
      <c r="V261" s="71"/>
      <c r="W261" s="71"/>
      <c r="X261" s="77" t="str">
        <f t="shared" si="103"/>
        <v/>
      </c>
      <c r="Y261" s="26" t="str">
        <f t="shared" si="92"/>
        <v/>
      </c>
      <c r="Z261" s="26" t="str">
        <f t="shared" si="93"/>
        <v/>
      </c>
      <c r="AA261" s="77" t="str">
        <f t="shared" si="94"/>
        <v/>
      </c>
      <c r="AB261" s="26" t="str">
        <f t="shared" si="104"/>
        <v/>
      </c>
      <c r="AC261" s="26" t="str">
        <f t="shared" si="95"/>
        <v/>
      </c>
      <c r="AD261" s="26" t="str">
        <f t="shared" si="96"/>
        <v/>
      </c>
      <c r="AE261" s="26" t="str">
        <f t="shared" si="105"/>
        <v/>
      </c>
      <c r="AF261" s="26" t="str">
        <f t="shared" si="97"/>
        <v/>
      </c>
      <c r="AG261" s="26" t="str">
        <f>IF(OR(Z261&lt;&gt;TRUE,AB261&lt;&gt;TRUE,,ISBLANK(U261)),"",IF(INDEX(codeperskat,MATCH(P261,libperskat,0))=20,IF(OR(U261&lt;'Nomenklatur komplett'!W$4,U261&gt;'Nomenklatur komplett'!X$4),FALSE,TRUE),""))</f>
        <v/>
      </c>
      <c r="AH261" s="26" t="str">
        <f t="shared" si="98"/>
        <v/>
      </c>
      <c r="AI261" s="26" t="str">
        <f t="shared" si="99"/>
        <v/>
      </c>
      <c r="AJ261" s="26" t="str">
        <f t="shared" si="100"/>
        <v/>
      </c>
      <c r="AK261" s="72" t="str">
        <f t="shared" si="106"/>
        <v/>
      </c>
      <c r="AL261" s="26" t="str">
        <f t="shared" si="107"/>
        <v/>
      </c>
    </row>
    <row r="262" spans="1:38" x14ac:dyDescent="0.2">
      <c r="A262" s="129" t="str">
        <f t="shared" si="81"/>
        <v/>
      </c>
      <c r="B262" s="129" t="str">
        <f t="shared" si="82"/>
        <v/>
      </c>
      <c r="C262" s="78" t="str">
        <f t="shared" si="83"/>
        <v/>
      </c>
      <c r="D262" s="72" t="str">
        <f t="shared" si="84"/>
        <v/>
      </c>
      <c r="E262" s="72" t="str">
        <f t="shared" si="85"/>
        <v/>
      </c>
      <c r="F262" s="79" t="str">
        <f t="shared" si="86"/>
        <v/>
      </c>
      <c r="G262" s="73" t="str">
        <f t="shared" si="87"/>
        <v/>
      </c>
      <c r="H262" s="72" t="str">
        <f t="shared" si="88"/>
        <v/>
      </c>
      <c r="I262" s="72" t="str">
        <f t="shared" si="89"/>
        <v/>
      </c>
      <c r="J262" s="72" t="str">
        <f t="shared" si="101"/>
        <v/>
      </c>
      <c r="K262" s="76" t="str">
        <f t="shared" si="102"/>
        <v/>
      </c>
      <c r="L262" s="134" t="str">
        <f t="shared" si="90"/>
        <v/>
      </c>
      <c r="M262" s="134" t="str">
        <f t="shared" si="91"/>
        <v/>
      </c>
      <c r="N262" s="67"/>
      <c r="O262" s="71"/>
      <c r="P262" s="71"/>
      <c r="Q262" s="71"/>
      <c r="R262" s="71"/>
      <c r="S262" s="148"/>
      <c r="T262" s="71"/>
      <c r="U262" s="71"/>
      <c r="V262" s="71"/>
      <c r="W262" s="71"/>
      <c r="X262" s="77" t="str">
        <f t="shared" si="103"/>
        <v/>
      </c>
      <c r="Y262" s="26" t="str">
        <f t="shared" si="92"/>
        <v/>
      </c>
      <c r="Z262" s="26" t="str">
        <f t="shared" si="93"/>
        <v/>
      </c>
      <c r="AA262" s="77" t="str">
        <f t="shared" si="94"/>
        <v/>
      </c>
      <c r="AB262" s="26" t="str">
        <f t="shared" si="104"/>
        <v/>
      </c>
      <c r="AC262" s="26" t="str">
        <f t="shared" si="95"/>
        <v/>
      </c>
      <c r="AD262" s="26" t="str">
        <f t="shared" si="96"/>
        <v/>
      </c>
      <c r="AE262" s="26" t="str">
        <f t="shared" si="105"/>
        <v/>
      </c>
      <c r="AF262" s="26" t="str">
        <f t="shared" si="97"/>
        <v/>
      </c>
      <c r="AG262" s="26" t="str">
        <f>IF(OR(Z262&lt;&gt;TRUE,AB262&lt;&gt;TRUE,,ISBLANK(U262)),"",IF(INDEX(codeperskat,MATCH(P262,libperskat,0))=20,IF(OR(U262&lt;'Nomenklatur komplett'!W$4,U262&gt;'Nomenklatur komplett'!X$4),FALSE,TRUE),""))</f>
        <v/>
      </c>
      <c r="AH262" s="26" t="str">
        <f t="shared" si="98"/>
        <v/>
      </c>
      <c r="AI262" s="26" t="str">
        <f t="shared" si="99"/>
        <v/>
      </c>
      <c r="AJ262" s="26" t="str">
        <f t="shared" si="100"/>
        <v/>
      </c>
      <c r="AK262" s="72" t="str">
        <f t="shared" si="106"/>
        <v/>
      </c>
      <c r="AL262" s="26" t="str">
        <f t="shared" si="107"/>
        <v/>
      </c>
    </row>
    <row r="263" spans="1:38" x14ac:dyDescent="0.2">
      <c r="A263" s="129" t="str">
        <f t="shared" si="81"/>
        <v/>
      </c>
      <c r="B263" s="129" t="str">
        <f t="shared" si="82"/>
        <v/>
      </c>
      <c r="C263" s="78" t="str">
        <f t="shared" si="83"/>
        <v/>
      </c>
      <c r="D263" s="72" t="str">
        <f t="shared" si="84"/>
        <v/>
      </c>
      <c r="E263" s="72" t="str">
        <f t="shared" si="85"/>
        <v/>
      </c>
      <c r="F263" s="79" t="str">
        <f t="shared" si="86"/>
        <v/>
      </c>
      <c r="G263" s="73" t="str">
        <f t="shared" si="87"/>
        <v/>
      </c>
      <c r="H263" s="72" t="str">
        <f t="shared" si="88"/>
        <v/>
      </c>
      <c r="I263" s="72" t="str">
        <f t="shared" si="89"/>
        <v/>
      </c>
      <c r="J263" s="72" t="str">
        <f t="shared" si="101"/>
        <v/>
      </c>
      <c r="K263" s="76" t="str">
        <f t="shared" si="102"/>
        <v/>
      </c>
      <c r="L263" s="134" t="str">
        <f t="shared" si="90"/>
        <v/>
      </c>
      <c r="M263" s="134" t="str">
        <f t="shared" si="91"/>
        <v/>
      </c>
      <c r="N263" s="67"/>
      <c r="O263" s="71"/>
      <c r="P263" s="71"/>
      <c r="Q263" s="71"/>
      <c r="R263" s="71"/>
      <c r="S263" s="148"/>
      <c r="T263" s="71"/>
      <c r="U263" s="71"/>
      <c r="V263" s="71"/>
      <c r="W263" s="71"/>
      <c r="X263" s="77" t="str">
        <f t="shared" si="103"/>
        <v/>
      </c>
      <c r="Y263" s="26" t="str">
        <f t="shared" si="92"/>
        <v/>
      </c>
      <c r="Z263" s="26" t="str">
        <f t="shared" si="93"/>
        <v/>
      </c>
      <c r="AA263" s="77" t="str">
        <f t="shared" si="94"/>
        <v/>
      </c>
      <c r="AB263" s="26" t="str">
        <f t="shared" si="104"/>
        <v/>
      </c>
      <c r="AC263" s="26" t="str">
        <f t="shared" si="95"/>
        <v/>
      </c>
      <c r="AD263" s="26" t="str">
        <f t="shared" si="96"/>
        <v/>
      </c>
      <c r="AE263" s="26" t="str">
        <f t="shared" si="105"/>
        <v/>
      </c>
      <c r="AF263" s="26" t="str">
        <f t="shared" si="97"/>
        <v/>
      </c>
      <c r="AG263" s="26" t="str">
        <f>IF(OR(Z263&lt;&gt;TRUE,AB263&lt;&gt;TRUE,,ISBLANK(U263)),"",IF(INDEX(codeperskat,MATCH(P263,libperskat,0))=20,IF(OR(U263&lt;'Nomenklatur komplett'!W$4,U263&gt;'Nomenklatur komplett'!X$4),FALSE,TRUE),""))</f>
        <v/>
      </c>
      <c r="AH263" s="26" t="str">
        <f t="shared" si="98"/>
        <v/>
      </c>
      <c r="AI263" s="26" t="str">
        <f t="shared" si="99"/>
        <v/>
      </c>
      <c r="AJ263" s="26" t="str">
        <f t="shared" si="100"/>
        <v/>
      </c>
      <c r="AK263" s="72" t="str">
        <f t="shared" si="106"/>
        <v/>
      </c>
      <c r="AL263" s="26" t="str">
        <f t="shared" si="107"/>
        <v/>
      </c>
    </row>
    <row r="264" spans="1:38" x14ac:dyDescent="0.2">
      <c r="A264" s="129" t="str">
        <f t="shared" si="81"/>
        <v/>
      </c>
      <c r="B264" s="129" t="str">
        <f t="shared" si="82"/>
        <v/>
      </c>
      <c r="C264" s="78" t="str">
        <f t="shared" si="83"/>
        <v/>
      </c>
      <c r="D264" s="72" t="str">
        <f t="shared" si="84"/>
        <v/>
      </c>
      <c r="E264" s="72" t="str">
        <f t="shared" si="85"/>
        <v/>
      </c>
      <c r="F264" s="79" t="str">
        <f t="shared" si="86"/>
        <v/>
      </c>
      <c r="G264" s="73" t="str">
        <f t="shared" si="87"/>
        <v/>
      </c>
      <c r="H264" s="72" t="str">
        <f t="shared" si="88"/>
        <v/>
      </c>
      <c r="I264" s="72" t="str">
        <f t="shared" si="89"/>
        <v/>
      </c>
      <c r="J264" s="72" t="str">
        <f t="shared" si="101"/>
        <v/>
      </c>
      <c r="K264" s="76" t="str">
        <f t="shared" si="102"/>
        <v/>
      </c>
      <c r="L264" s="134" t="str">
        <f t="shared" si="90"/>
        <v/>
      </c>
      <c r="M264" s="134" t="str">
        <f t="shared" si="91"/>
        <v/>
      </c>
      <c r="N264" s="67"/>
      <c r="O264" s="71"/>
      <c r="P264" s="71"/>
      <c r="Q264" s="71"/>
      <c r="R264" s="71"/>
      <c r="S264" s="148"/>
      <c r="T264" s="71"/>
      <c r="U264" s="71"/>
      <c r="V264" s="71"/>
      <c r="W264" s="71"/>
      <c r="X264" s="77" t="str">
        <f t="shared" si="103"/>
        <v/>
      </c>
      <c r="Y264" s="26" t="str">
        <f t="shared" si="92"/>
        <v/>
      </c>
      <c r="Z264" s="26" t="str">
        <f t="shared" si="93"/>
        <v/>
      </c>
      <c r="AA264" s="77" t="str">
        <f t="shared" si="94"/>
        <v/>
      </c>
      <c r="AB264" s="26" t="str">
        <f t="shared" si="104"/>
        <v/>
      </c>
      <c r="AC264" s="26" t="str">
        <f t="shared" si="95"/>
        <v/>
      </c>
      <c r="AD264" s="26" t="str">
        <f t="shared" si="96"/>
        <v/>
      </c>
      <c r="AE264" s="26" t="str">
        <f t="shared" si="105"/>
        <v/>
      </c>
      <c r="AF264" s="26" t="str">
        <f t="shared" si="97"/>
        <v/>
      </c>
      <c r="AG264" s="26" t="str">
        <f>IF(OR(Z264&lt;&gt;TRUE,AB264&lt;&gt;TRUE,,ISBLANK(U264)),"",IF(INDEX(codeperskat,MATCH(P264,libperskat,0))=20,IF(OR(U264&lt;'Nomenklatur komplett'!W$4,U264&gt;'Nomenklatur komplett'!X$4),FALSE,TRUE),""))</f>
        <v/>
      </c>
      <c r="AH264" s="26" t="str">
        <f t="shared" si="98"/>
        <v/>
      </c>
      <c r="AI264" s="26" t="str">
        <f t="shared" si="99"/>
        <v/>
      </c>
      <c r="AJ264" s="26" t="str">
        <f t="shared" si="100"/>
        <v/>
      </c>
      <c r="AK264" s="72" t="str">
        <f t="shared" si="106"/>
        <v/>
      </c>
      <c r="AL264" s="26" t="str">
        <f t="shared" si="107"/>
        <v/>
      </c>
    </row>
    <row r="265" spans="1:38" x14ac:dyDescent="0.2">
      <c r="A265" s="129" t="str">
        <f t="shared" si="81"/>
        <v/>
      </c>
      <c r="B265" s="129" t="str">
        <f t="shared" si="82"/>
        <v/>
      </c>
      <c r="C265" s="78" t="str">
        <f t="shared" si="83"/>
        <v/>
      </c>
      <c r="D265" s="72" t="str">
        <f t="shared" si="84"/>
        <v/>
      </c>
      <c r="E265" s="72" t="str">
        <f t="shared" si="85"/>
        <v/>
      </c>
      <c r="F265" s="79" t="str">
        <f t="shared" si="86"/>
        <v/>
      </c>
      <c r="G265" s="73" t="str">
        <f t="shared" si="87"/>
        <v/>
      </c>
      <c r="H265" s="72" t="str">
        <f t="shared" si="88"/>
        <v/>
      </c>
      <c r="I265" s="72" t="str">
        <f t="shared" si="89"/>
        <v/>
      </c>
      <c r="J265" s="72" t="str">
        <f t="shared" si="101"/>
        <v/>
      </c>
      <c r="K265" s="76" t="str">
        <f t="shared" si="102"/>
        <v/>
      </c>
      <c r="L265" s="134" t="str">
        <f t="shared" si="90"/>
        <v/>
      </c>
      <c r="M265" s="134" t="str">
        <f t="shared" si="91"/>
        <v/>
      </c>
      <c r="N265" s="67"/>
      <c r="O265" s="71"/>
      <c r="P265" s="71"/>
      <c r="Q265" s="71"/>
      <c r="R265" s="71"/>
      <c r="S265" s="148"/>
      <c r="T265" s="71"/>
      <c r="U265" s="71"/>
      <c r="V265" s="71"/>
      <c r="W265" s="71"/>
      <c r="X265" s="77" t="str">
        <f t="shared" si="103"/>
        <v/>
      </c>
      <c r="Y265" s="26" t="str">
        <f t="shared" si="92"/>
        <v/>
      </c>
      <c r="Z265" s="26" t="str">
        <f t="shared" si="93"/>
        <v/>
      </c>
      <c r="AA265" s="77" t="str">
        <f t="shared" si="94"/>
        <v/>
      </c>
      <c r="AB265" s="26" t="str">
        <f t="shared" si="104"/>
        <v/>
      </c>
      <c r="AC265" s="26" t="str">
        <f t="shared" si="95"/>
        <v/>
      </c>
      <c r="AD265" s="26" t="str">
        <f t="shared" si="96"/>
        <v/>
      </c>
      <c r="AE265" s="26" t="str">
        <f t="shared" si="105"/>
        <v/>
      </c>
      <c r="AF265" s="26" t="str">
        <f t="shared" si="97"/>
        <v/>
      </c>
      <c r="AG265" s="26" t="str">
        <f>IF(OR(Z265&lt;&gt;TRUE,AB265&lt;&gt;TRUE,,ISBLANK(U265)),"",IF(INDEX(codeperskat,MATCH(P265,libperskat,0))=20,IF(OR(U265&lt;'Nomenklatur komplett'!W$4,U265&gt;'Nomenklatur komplett'!X$4),FALSE,TRUE),""))</f>
        <v/>
      </c>
      <c r="AH265" s="26" t="str">
        <f t="shared" si="98"/>
        <v/>
      </c>
      <c r="AI265" s="26" t="str">
        <f t="shared" si="99"/>
        <v/>
      </c>
      <c r="AJ265" s="26" t="str">
        <f t="shared" si="100"/>
        <v/>
      </c>
      <c r="AK265" s="72" t="str">
        <f t="shared" si="106"/>
        <v/>
      </c>
      <c r="AL265" s="26" t="str">
        <f t="shared" si="107"/>
        <v/>
      </c>
    </row>
    <row r="266" spans="1:38" x14ac:dyDescent="0.2">
      <c r="A266" s="129" t="str">
        <f t="shared" si="81"/>
        <v/>
      </c>
      <c r="B266" s="129" t="str">
        <f t="shared" si="82"/>
        <v/>
      </c>
      <c r="C266" s="78" t="str">
        <f t="shared" si="83"/>
        <v/>
      </c>
      <c r="D266" s="72" t="str">
        <f t="shared" si="84"/>
        <v/>
      </c>
      <c r="E266" s="72" t="str">
        <f t="shared" si="85"/>
        <v/>
      </c>
      <c r="F266" s="79" t="str">
        <f t="shared" si="86"/>
        <v/>
      </c>
      <c r="G266" s="73" t="str">
        <f t="shared" si="87"/>
        <v/>
      </c>
      <c r="H266" s="72" t="str">
        <f t="shared" si="88"/>
        <v/>
      </c>
      <c r="I266" s="72" t="str">
        <f t="shared" si="89"/>
        <v/>
      </c>
      <c r="J266" s="72" t="str">
        <f t="shared" si="101"/>
        <v/>
      </c>
      <c r="K266" s="76" t="str">
        <f t="shared" si="102"/>
        <v/>
      </c>
      <c r="L266" s="134" t="str">
        <f t="shared" si="90"/>
        <v/>
      </c>
      <c r="M266" s="134" t="str">
        <f t="shared" si="91"/>
        <v/>
      </c>
      <c r="N266" s="67"/>
      <c r="O266" s="71"/>
      <c r="P266" s="71"/>
      <c r="Q266" s="71"/>
      <c r="R266" s="71"/>
      <c r="S266" s="148"/>
      <c r="T266" s="71"/>
      <c r="U266" s="71"/>
      <c r="V266" s="71"/>
      <c r="W266" s="71"/>
      <c r="X266" s="77" t="str">
        <f t="shared" si="103"/>
        <v/>
      </c>
      <c r="Y266" s="26" t="str">
        <f t="shared" si="92"/>
        <v/>
      </c>
      <c r="Z266" s="26" t="str">
        <f t="shared" si="93"/>
        <v/>
      </c>
      <c r="AA266" s="77" t="str">
        <f t="shared" si="94"/>
        <v/>
      </c>
      <c r="AB266" s="26" t="str">
        <f t="shared" si="104"/>
        <v/>
      </c>
      <c r="AC266" s="26" t="str">
        <f t="shared" si="95"/>
        <v/>
      </c>
      <c r="AD266" s="26" t="str">
        <f t="shared" si="96"/>
        <v/>
      </c>
      <c r="AE266" s="26" t="str">
        <f t="shared" si="105"/>
        <v/>
      </c>
      <c r="AF266" s="26" t="str">
        <f t="shared" si="97"/>
        <v/>
      </c>
      <c r="AG266" s="26" t="str">
        <f>IF(OR(Z266&lt;&gt;TRUE,AB266&lt;&gt;TRUE,,ISBLANK(U266)),"",IF(INDEX(codeperskat,MATCH(P266,libperskat,0))=20,IF(OR(U266&lt;'Nomenklatur komplett'!W$4,U266&gt;'Nomenklatur komplett'!X$4),FALSE,TRUE),""))</f>
        <v/>
      </c>
      <c r="AH266" s="26" t="str">
        <f t="shared" si="98"/>
        <v/>
      </c>
      <c r="AI266" s="26" t="str">
        <f t="shared" si="99"/>
        <v/>
      </c>
      <c r="AJ266" s="26" t="str">
        <f t="shared" si="100"/>
        <v/>
      </c>
      <c r="AK266" s="72" t="str">
        <f t="shared" si="106"/>
        <v/>
      </c>
      <c r="AL266" s="26" t="str">
        <f t="shared" si="107"/>
        <v/>
      </c>
    </row>
    <row r="267" spans="1:38" x14ac:dyDescent="0.2">
      <c r="A267" s="129" t="str">
        <f t="shared" si="81"/>
        <v/>
      </c>
      <c r="B267" s="129" t="str">
        <f t="shared" si="82"/>
        <v/>
      </c>
      <c r="C267" s="78" t="str">
        <f t="shared" si="83"/>
        <v/>
      </c>
      <c r="D267" s="72" t="str">
        <f t="shared" si="84"/>
        <v/>
      </c>
      <c r="E267" s="72" t="str">
        <f t="shared" si="85"/>
        <v/>
      </c>
      <c r="F267" s="79" t="str">
        <f t="shared" si="86"/>
        <v/>
      </c>
      <c r="G267" s="73" t="str">
        <f t="shared" si="87"/>
        <v/>
      </c>
      <c r="H267" s="72" t="str">
        <f t="shared" si="88"/>
        <v/>
      </c>
      <c r="I267" s="72" t="str">
        <f t="shared" si="89"/>
        <v/>
      </c>
      <c r="J267" s="72" t="str">
        <f t="shared" si="101"/>
        <v/>
      </c>
      <c r="K267" s="76" t="str">
        <f t="shared" si="102"/>
        <v/>
      </c>
      <c r="L267" s="134" t="str">
        <f t="shared" si="90"/>
        <v/>
      </c>
      <c r="M267" s="134" t="str">
        <f t="shared" si="91"/>
        <v/>
      </c>
      <c r="N267" s="67"/>
      <c r="O267" s="71"/>
      <c r="P267" s="71"/>
      <c r="Q267" s="71"/>
      <c r="R267" s="71"/>
      <c r="S267" s="148"/>
      <c r="T267" s="71"/>
      <c r="U267" s="71"/>
      <c r="V267" s="71"/>
      <c r="W267" s="71"/>
      <c r="X267" s="77" t="str">
        <f t="shared" si="103"/>
        <v/>
      </c>
      <c r="Y267" s="26" t="str">
        <f t="shared" si="92"/>
        <v/>
      </c>
      <c r="Z267" s="26" t="str">
        <f t="shared" si="93"/>
        <v/>
      </c>
      <c r="AA267" s="77" t="str">
        <f t="shared" si="94"/>
        <v/>
      </c>
      <c r="AB267" s="26" t="str">
        <f t="shared" si="104"/>
        <v/>
      </c>
      <c r="AC267" s="26" t="str">
        <f t="shared" si="95"/>
        <v/>
      </c>
      <c r="AD267" s="26" t="str">
        <f t="shared" si="96"/>
        <v/>
      </c>
      <c r="AE267" s="26" t="str">
        <f t="shared" si="105"/>
        <v/>
      </c>
      <c r="AF267" s="26" t="str">
        <f t="shared" si="97"/>
        <v/>
      </c>
      <c r="AG267" s="26" t="str">
        <f>IF(OR(Z267&lt;&gt;TRUE,AB267&lt;&gt;TRUE,,ISBLANK(U267)),"",IF(INDEX(codeperskat,MATCH(P267,libperskat,0))=20,IF(OR(U267&lt;'Nomenklatur komplett'!W$4,U267&gt;'Nomenklatur komplett'!X$4),FALSE,TRUE),""))</f>
        <v/>
      </c>
      <c r="AH267" s="26" t="str">
        <f t="shared" si="98"/>
        <v/>
      </c>
      <c r="AI267" s="26" t="str">
        <f t="shared" si="99"/>
        <v/>
      </c>
      <c r="AJ267" s="26" t="str">
        <f t="shared" si="100"/>
        <v/>
      </c>
      <c r="AK267" s="72" t="str">
        <f t="shared" si="106"/>
        <v/>
      </c>
      <c r="AL267" s="26" t="str">
        <f t="shared" si="107"/>
        <v/>
      </c>
    </row>
    <row r="268" spans="1:38" x14ac:dyDescent="0.2">
      <c r="A268" s="129" t="str">
        <f t="shared" ref="A268:A311" si="108">IF(ISBLANK(N268),"",IF(ISNA(MATCH(P268,libperskat,0)),"Unvollständig",IF((COUNTA(N268:V268)+(INDEX(codeperskat,MATCH(P268,libperskat,0))=20)+AND(U268="",AJ268=TRUE))&lt;9,"Unvollständig",IF(OR(COUNTIF(X268:AE268,FALSE)&gt;0,COUNTIF(AH268:AI268,FALSE)&gt;0,COUNTIF(X268:AI268,#N/A)&gt;0),"Fehler",IF(COUNTIF(AF268:AG268,FALSE)&gt;0,"Achtung","OK")))))</f>
        <v/>
      </c>
      <c r="B268" s="129" t="str">
        <f t="shared" ref="B268:B311" si="109">IF(N268&lt;&gt;"",IF(ISNA(MATCH(TRIM(N268),persid,0)),"",IF(MATCH(TRIM(N268),persid,0)=0,"",MATCH(TRIM(N268),persid,0))),"")</f>
        <v/>
      </c>
      <c r="C268" s="78" t="str">
        <f t="shared" ref="C268:C311" si="110">IF(B268&lt;&gt;"",INDEX(pkatid,B268),"")</f>
        <v/>
      </c>
      <c r="D268" s="72" t="str">
        <f t="shared" ref="D268:D311" si="111">IF(B268&lt;&gt;"",IF(INDEX(psex,B268)&lt;&gt;"",INDEX(psex,B268),""),"")</f>
        <v/>
      </c>
      <c r="E268" s="72" t="str">
        <f t="shared" ref="E268:E311" si="112">IF(B268&lt;&gt;"",INDEX(ctrlsex,B268),"")</f>
        <v/>
      </c>
      <c r="F268" s="79" t="str">
        <f t="shared" ref="F268:F311" si="113">IF(B268&lt;&gt;"",IF(INDEX(pgebdat,B268)&lt;&gt;"",INDEX(pgebdat,B268),""),"")</f>
        <v/>
      </c>
      <c r="G268" s="73" t="str">
        <f t="shared" ref="G268:G311" si="114">IF(B268&lt;&gt;"",IF(INDEX(pnat,B268)&gt;0,INDEX(pnat,B268),""),"")</f>
        <v/>
      </c>
      <c r="H268" s="72" t="str">
        <f t="shared" ref="H268:H311" si="115">IF(B268&lt;&gt;"",INDEX(ctrlnat,B268),"")</f>
        <v/>
      </c>
      <c r="I268" s="72" t="str">
        <f t="shared" ref="I268:I311" si="116">IF(B268&lt;&gt;"",IF(INDEX(pjis,B268)&lt;&gt;"",INDEX(pjis,B268),""),"")</f>
        <v/>
      </c>
      <c r="J268" s="72" t="str">
        <f t="shared" si="101"/>
        <v/>
      </c>
      <c r="K268" s="76" t="str">
        <f t="shared" si="102"/>
        <v/>
      </c>
      <c r="L268" s="134" t="str">
        <f t="shared" ref="L268:L311" si="117">IF(B268&lt;&gt;"",IF(INDEX(pname,B268)&gt;0,INDEX(pname,B268),""),"")</f>
        <v/>
      </c>
      <c r="M268" s="134" t="str">
        <f t="shared" ref="M268:M311" si="118">IF(B268&lt;&gt;"",IF(INDEX(psurname,B268)&gt;0,INDEX(psurname,B268),""),"")</f>
        <v/>
      </c>
      <c r="N268" s="67"/>
      <c r="O268" s="71"/>
      <c r="P268" s="71"/>
      <c r="Q268" s="71"/>
      <c r="R268" s="71"/>
      <c r="S268" s="148"/>
      <c r="T268" s="71"/>
      <c r="U268" s="71"/>
      <c r="V268" s="71"/>
      <c r="W268" s="71"/>
      <c r="X268" s="77" t="str">
        <f t="shared" si="103"/>
        <v/>
      </c>
      <c r="Y268" s="26" t="str">
        <f t="shared" ref="Y268:Y311" si="119">IF(ISBLANK(N268),"",IF(OR(ISNA(MATCH(TRIM(N268),persid,0)),N268="-"),FALSE,TRUE))</f>
        <v/>
      </c>
      <c r="Z268" s="26" t="str">
        <f t="shared" ref="Z268:Z311" si="120">IF(ISBLANK(P268),"",IF(OR(ISNA(MATCH(P268,libperskat,0)),P268="-"),FALSE,TRUE))</f>
        <v/>
      </c>
      <c r="AA268" s="77" t="str">
        <f t="shared" ref="AA268:AA311" si="121">IF(ISBLANK(Q268),"",IF(OR(ISNA(MATCH(Q268,libaav,0)),Q268="-"),FALSE,TRUE))</f>
        <v/>
      </c>
      <c r="AB268" s="26" t="str">
        <f t="shared" si="104"/>
        <v/>
      </c>
      <c r="AC268" s="26" t="str">
        <f t="shared" ref="AC268:AC311" si="122">IF(ISBLANK(S268),"",IF(OR(ISNA(MATCH(S268,libinst,0)),S268="-"),FALSE,TRUE))</f>
        <v/>
      </c>
      <c r="AD268" s="26" t="str">
        <f t="shared" ref="AD268:AD331" si="123">IF(ISBLANK(V268),"",IF(OR(ISNA(MATCH(V268,libschartkla,0)),V268="-",INDEX(codeschartkla,MATCH(V268,libschartkla,0))=0),FALSE,TRUE))</f>
        <v/>
      </c>
      <c r="AE268" s="26" t="str">
        <f t="shared" si="105"/>
        <v/>
      </c>
      <c r="AF268" s="26" t="str">
        <f t="shared" ref="AF268:AF311" si="124">IF(OR(AD268&lt;&gt;TRUE,ISBLANK(U268)),"",IF(INDEX(codeperskat,MATCH(P268,libperskat,0))=20,"",IF(OR(INDEX(valbvzmin,MATCH(V268,libschartkla,0))="-",INDEX(valbvzmax,MATCH(V268,libschartkla,0))="-",AND(U268&gt;=INDEX(valbvzmin,MATCH(V268,libschartkla,0)),U268&lt;=INDEX(valbvzmax,MATCH(V268,libschartkla,0)))),TRUE,FALSE)))</f>
        <v/>
      </c>
      <c r="AG268" s="26" t="str">
        <f>IF(OR(Z268&lt;&gt;TRUE,AB268&lt;&gt;TRUE,,ISBLANK(U268)),"",IF(INDEX(codeperskat,MATCH(P268,libperskat,0))=20,IF(OR(U268&lt;'Nomenklatur komplett'!W$4,U268&gt;'Nomenklatur komplett'!X$4),FALSE,TRUE),""))</f>
        <v/>
      </c>
      <c r="AH268" s="26" t="str">
        <f t="shared" ref="AH268:AH331" si="125">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6" t="str">
        <f t="shared" ref="AI268:AI331" si="126">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6" t="str">
        <f t="shared" ref="AJ268:AJ311" si="127">IF(V268&lt;&gt;"",IF(NOT(ISNA(V268)),IF(AND(INDEX(codeschartkla,MATCH(V268,libschartkla,0))&gt;=55000000,INDEX(codeschartkla,MATCH(V268,libschartkla,0))&lt;55100000),TRUE,FALSE),""),"")</f>
        <v/>
      </c>
      <c r="AK268" s="72" t="str">
        <f t="shared" si="106"/>
        <v/>
      </c>
      <c r="AL268" s="26" t="str">
        <f t="shared" si="107"/>
        <v/>
      </c>
    </row>
    <row r="269" spans="1:38" x14ac:dyDescent="0.2">
      <c r="A269" s="129" t="str">
        <f t="shared" si="108"/>
        <v/>
      </c>
      <c r="B269" s="129" t="str">
        <f t="shared" si="109"/>
        <v/>
      </c>
      <c r="C269" s="78" t="str">
        <f t="shared" si="110"/>
        <v/>
      </c>
      <c r="D269" s="72" t="str">
        <f t="shared" si="111"/>
        <v/>
      </c>
      <c r="E269" s="72" t="str">
        <f t="shared" si="112"/>
        <v/>
      </c>
      <c r="F269" s="79" t="str">
        <f t="shared" si="113"/>
        <v/>
      </c>
      <c r="G269" s="73" t="str">
        <f t="shared" si="114"/>
        <v/>
      </c>
      <c r="H269" s="72" t="str">
        <f t="shared" si="115"/>
        <v/>
      </c>
      <c r="I269" s="72" t="str">
        <f t="shared" si="116"/>
        <v/>
      </c>
      <c r="J269" s="72" t="str">
        <f t="shared" ref="J269:J311" si="128">IF(B269&lt;&gt;"",IF(INDEX(pid,B269)&gt;0,INDEX(pid,B269),""),"")</f>
        <v/>
      </c>
      <c r="K269" s="76" t="str">
        <f t="shared" ref="K269:K311" si="129">CONCATENATE(N269,O269)</f>
        <v/>
      </c>
      <c r="L269" s="134" t="str">
        <f t="shared" si="117"/>
        <v/>
      </c>
      <c r="M269" s="134" t="str">
        <f t="shared" si="118"/>
        <v/>
      </c>
      <c r="N269" s="67"/>
      <c r="O269" s="71"/>
      <c r="P269" s="71"/>
      <c r="Q269" s="71"/>
      <c r="R269" s="71"/>
      <c r="S269" s="148"/>
      <c r="T269" s="71"/>
      <c r="U269" s="71"/>
      <c r="V269" s="71"/>
      <c r="W269" s="71"/>
      <c r="X269" s="77" t="str">
        <f t="shared" ref="X269:X332" si="130">IF(K269="","",NOT(COUNTIF($K$12:$K$611,$K269)&gt;1))</f>
        <v/>
      </c>
      <c r="Y269" s="26" t="str">
        <f t="shared" si="119"/>
        <v/>
      </c>
      <c r="Z269" s="26" t="str">
        <f t="shared" si="120"/>
        <v/>
      </c>
      <c r="AA269" s="77" t="str">
        <f t="shared" si="121"/>
        <v/>
      </c>
      <c r="AB269" s="26" t="str">
        <f t="shared" ref="AB269:AB311" si="131">IF(ISBLANK(R269),"",IF(OR(ISNA(MATCH(R269,libdipqual,0)),R269="-"),FALSE,IF(INDEX(codedipqual,MATCH(R269,libdipqual,0))=0,FALSE,TRUE)))</f>
        <v/>
      </c>
      <c r="AC269" s="26" t="str">
        <f t="shared" si="122"/>
        <v/>
      </c>
      <c r="AD269" s="26" t="str">
        <f t="shared" si="123"/>
        <v/>
      </c>
      <c r="AE269" s="26" t="str">
        <f t="shared" ref="AE269:AE311" si="132">IF(OR(ISBLANK(T269),ISBLANK(U269)),"",IF(T269&lt;=U269,TRUE,FALSE))</f>
        <v/>
      </c>
      <c r="AF269" s="26" t="str">
        <f t="shared" si="124"/>
        <v/>
      </c>
      <c r="AG269" s="26" t="str">
        <f>IF(OR(Z269&lt;&gt;TRUE,AB269&lt;&gt;TRUE,,ISBLANK(U269)),"",IF(INDEX(codeperskat,MATCH(P269,libperskat,0))=20,IF(OR(U269&lt;'Nomenklatur komplett'!W$4,U269&gt;'Nomenklatur komplett'!X$4),FALSE,TRUE),""))</f>
        <v/>
      </c>
      <c r="AH269" s="26" t="str">
        <f t="shared" si="125"/>
        <v/>
      </c>
      <c r="AI269" s="26" t="str">
        <f t="shared" si="126"/>
        <v/>
      </c>
      <c r="AJ269" s="26" t="str">
        <f t="shared" si="127"/>
        <v/>
      </c>
      <c r="AK269" s="72" t="str">
        <f t="shared" ref="AK269:AK311" si="133">IF(A269="","",1)</f>
        <v/>
      </c>
      <c r="AL269" s="26" t="str">
        <f t="shared" ref="AL269:AL311" si="134">IF(AE269&lt;&gt;TRUE,"",T269/U269)</f>
        <v/>
      </c>
    </row>
    <row r="270" spans="1:38" x14ac:dyDescent="0.2">
      <c r="A270" s="129" t="str">
        <f t="shared" si="108"/>
        <v/>
      </c>
      <c r="B270" s="129" t="str">
        <f t="shared" si="109"/>
        <v/>
      </c>
      <c r="C270" s="78" t="str">
        <f t="shared" si="110"/>
        <v/>
      </c>
      <c r="D270" s="72" t="str">
        <f t="shared" si="111"/>
        <v/>
      </c>
      <c r="E270" s="72" t="str">
        <f t="shared" si="112"/>
        <v/>
      </c>
      <c r="F270" s="79" t="str">
        <f t="shared" si="113"/>
        <v/>
      </c>
      <c r="G270" s="73" t="str">
        <f t="shared" si="114"/>
        <v/>
      </c>
      <c r="H270" s="72" t="str">
        <f t="shared" si="115"/>
        <v/>
      </c>
      <c r="I270" s="72" t="str">
        <f t="shared" si="116"/>
        <v/>
      </c>
      <c r="J270" s="72" t="str">
        <f t="shared" si="128"/>
        <v/>
      </c>
      <c r="K270" s="76" t="str">
        <f t="shared" si="129"/>
        <v/>
      </c>
      <c r="L270" s="134" t="str">
        <f t="shared" si="117"/>
        <v/>
      </c>
      <c r="M270" s="134" t="str">
        <f t="shared" si="118"/>
        <v/>
      </c>
      <c r="N270" s="67"/>
      <c r="O270" s="71"/>
      <c r="P270" s="71"/>
      <c r="Q270" s="71"/>
      <c r="R270" s="71"/>
      <c r="S270" s="148"/>
      <c r="T270" s="71"/>
      <c r="U270" s="71"/>
      <c r="V270" s="71"/>
      <c r="W270" s="71"/>
      <c r="X270" s="77" t="str">
        <f t="shared" si="130"/>
        <v/>
      </c>
      <c r="Y270" s="26" t="str">
        <f t="shared" si="119"/>
        <v/>
      </c>
      <c r="Z270" s="26" t="str">
        <f t="shared" si="120"/>
        <v/>
      </c>
      <c r="AA270" s="77" t="str">
        <f t="shared" si="121"/>
        <v/>
      </c>
      <c r="AB270" s="26" t="str">
        <f t="shared" si="131"/>
        <v/>
      </c>
      <c r="AC270" s="26" t="str">
        <f t="shared" si="122"/>
        <v/>
      </c>
      <c r="AD270" s="26" t="str">
        <f t="shared" si="123"/>
        <v/>
      </c>
      <c r="AE270" s="26" t="str">
        <f t="shared" si="132"/>
        <v/>
      </c>
      <c r="AF270" s="26" t="str">
        <f t="shared" si="124"/>
        <v/>
      </c>
      <c r="AG270" s="26" t="str">
        <f>IF(OR(Z270&lt;&gt;TRUE,AB270&lt;&gt;TRUE,,ISBLANK(U270)),"",IF(INDEX(codeperskat,MATCH(P270,libperskat,0))=20,IF(OR(U270&lt;'Nomenklatur komplett'!W$4,U270&gt;'Nomenklatur komplett'!X$4),FALSE,TRUE),""))</f>
        <v/>
      </c>
      <c r="AH270" s="26" t="str">
        <f t="shared" si="125"/>
        <v/>
      </c>
      <c r="AI270" s="26" t="str">
        <f t="shared" si="126"/>
        <v/>
      </c>
      <c r="AJ270" s="26" t="str">
        <f t="shared" si="127"/>
        <v/>
      </c>
      <c r="AK270" s="72" t="str">
        <f t="shared" si="133"/>
        <v/>
      </c>
      <c r="AL270" s="26" t="str">
        <f t="shared" si="134"/>
        <v/>
      </c>
    </row>
    <row r="271" spans="1:38" x14ac:dyDescent="0.2">
      <c r="A271" s="129" t="str">
        <f t="shared" si="108"/>
        <v/>
      </c>
      <c r="B271" s="129" t="str">
        <f t="shared" si="109"/>
        <v/>
      </c>
      <c r="C271" s="78" t="str">
        <f t="shared" si="110"/>
        <v/>
      </c>
      <c r="D271" s="72" t="str">
        <f t="shared" si="111"/>
        <v/>
      </c>
      <c r="E271" s="72" t="str">
        <f t="shared" si="112"/>
        <v/>
      </c>
      <c r="F271" s="79" t="str">
        <f t="shared" si="113"/>
        <v/>
      </c>
      <c r="G271" s="73" t="str">
        <f t="shared" si="114"/>
        <v/>
      </c>
      <c r="H271" s="72" t="str">
        <f t="shared" si="115"/>
        <v/>
      </c>
      <c r="I271" s="72" t="str">
        <f t="shared" si="116"/>
        <v/>
      </c>
      <c r="J271" s="72" t="str">
        <f t="shared" si="128"/>
        <v/>
      </c>
      <c r="K271" s="76" t="str">
        <f t="shared" si="129"/>
        <v/>
      </c>
      <c r="L271" s="134" t="str">
        <f t="shared" si="117"/>
        <v/>
      </c>
      <c r="M271" s="134" t="str">
        <f t="shared" si="118"/>
        <v/>
      </c>
      <c r="N271" s="67"/>
      <c r="O271" s="71"/>
      <c r="P271" s="71"/>
      <c r="Q271" s="71"/>
      <c r="R271" s="71"/>
      <c r="S271" s="148"/>
      <c r="T271" s="71"/>
      <c r="U271" s="71"/>
      <c r="V271" s="71"/>
      <c r="W271" s="71"/>
      <c r="X271" s="77" t="str">
        <f t="shared" si="130"/>
        <v/>
      </c>
      <c r="Y271" s="26" t="str">
        <f t="shared" si="119"/>
        <v/>
      </c>
      <c r="Z271" s="26" t="str">
        <f t="shared" si="120"/>
        <v/>
      </c>
      <c r="AA271" s="77" t="str">
        <f t="shared" si="121"/>
        <v/>
      </c>
      <c r="AB271" s="26" t="str">
        <f t="shared" si="131"/>
        <v/>
      </c>
      <c r="AC271" s="26" t="str">
        <f t="shared" si="122"/>
        <v/>
      </c>
      <c r="AD271" s="26" t="str">
        <f t="shared" si="123"/>
        <v/>
      </c>
      <c r="AE271" s="26" t="str">
        <f t="shared" si="132"/>
        <v/>
      </c>
      <c r="AF271" s="26" t="str">
        <f t="shared" si="124"/>
        <v/>
      </c>
      <c r="AG271" s="26" t="str">
        <f>IF(OR(Z271&lt;&gt;TRUE,AB271&lt;&gt;TRUE,,ISBLANK(U271)),"",IF(INDEX(codeperskat,MATCH(P271,libperskat,0))=20,IF(OR(U271&lt;'Nomenklatur komplett'!W$4,U271&gt;'Nomenklatur komplett'!X$4),FALSE,TRUE),""))</f>
        <v/>
      </c>
      <c r="AH271" s="26" t="str">
        <f t="shared" si="125"/>
        <v/>
      </c>
      <c r="AI271" s="26" t="str">
        <f t="shared" si="126"/>
        <v/>
      </c>
      <c r="AJ271" s="26" t="str">
        <f t="shared" si="127"/>
        <v/>
      </c>
      <c r="AK271" s="72" t="str">
        <f t="shared" si="133"/>
        <v/>
      </c>
      <c r="AL271" s="26" t="str">
        <f t="shared" si="134"/>
        <v/>
      </c>
    </row>
    <row r="272" spans="1:38" x14ac:dyDescent="0.2">
      <c r="A272" s="129" t="str">
        <f t="shared" si="108"/>
        <v/>
      </c>
      <c r="B272" s="129" t="str">
        <f t="shared" si="109"/>
        <v/>
      </c>
      <c r="C272" s="78" t="str">
        <f t="shared" si="110"/>
        <v/>
      </c>
      <c r="D272" s="72" t="str">
        <f t="shared" si="111"/>
        <v/>
      </c>
      <c r="E272" s="72" t="str">
        <f t="shared" si="112"/>
        <v/>
      </c>
      <c r="F272" s="79" t="str">
        <f t="shared" si="113"/>
        <v/>
      </c>
      <c r="G272" s="73" t="str">
        <f t="shared" si="114"/>
        <v/>
      </c>
      <c r="H272" s="72" t="str">
        <f t="shared" si="115"/>
        <v/>
      </c>
      <c r="I272" s="72" t="str">
        <f t="shared" si="116"/>
        <v/>
      </c>
      <c r="J272" s="72" t="str">
        <f t="shared" si="128"/>
        <v/>
      </c>
      <c r="K272" s="76" t="str">
        <f t="shared" si="129"/>
        <v/>
      </c>
      <c r="L272" s="134" t="str">
        <f t="shared" si="117"/>
        <v/>
      </c>
      <c r="M272" s="134" t="str">
        <f t="shared" si="118"/>
        <v/>
      </c>
      <c r="N272" s="67"/>
      <c r="O272" s="71"/>
      <c r="P272" s="71"/>
      <c r="Q272" s="71"/>
      <c r="R272" s="71"/>
      <c r="S272" s="148"/>
      <c r="T272" s="71"/>
      <c r="U272" s="71"/>
      <c r="V272" s="71"/>
      <c r="W272" s="71"/>
      <c r="X272" s="77" t="str">
        <f t="shared" si="130"/>
        <v/>
      </c>
      <c r="Y272" s="26" t="str">
        <f t="shared" si="119"/>
        <v/>
      </c>
      <c r="Z272" s="26" t="str">
        <f t="shared" si="120"/>
        <v/>
      </c>
      <c r="AA272" s="77" t="str">
        <f t="shared" si="121"/>
        <v/>
      </c>
      <c r="AB272" s="26" t="str">
        <f t="shared" si="131"/>
        <v/>
      </c>
      <c r="AC272" s="26" t="str">
        <f t="shared" si="122"/>
        <v/>
      </c>
      <c r="AD272" s="26" t="str">
        <f t="shared" si="123"/>
        <v/>
      </c>
      <c r="AE272" s="26" t="str">
        <f t="shared" si="132"/>
        <v/>
      </c>
      <c r="AF272" s="26" t="str">
        <f t="shared" si="124"/>
        <v/>
      </c>
      <c r="AG272" s="26" t="str">
        <f>IF(OR(Z272&lt;&gt;TRUE,AB272&lt;&gt;TRUE,,ISBLANK(U272)),"",IF(INDEX(codeperskat,MATCH(P272,libperskat,0))=20,IF(OR(U272&lt;'Nomenklatur komplett'!W$4,U272&gt;'Nomenklatur komplett'!X$4),FALSE,TRUE),""))</f>
        <v/>
      </c>
      <c r="AH272" s="26" t="str">
        <f t="shared" si="125"/>
        <v/>
      </c>
      <c r="AI272" s="26" t="str">
        <f t="shared" si="126"/>
        <v/>
      </c>
      <c r="AJ272" s="26" t="str">
        <f t="shared" si="127"/>
        <v/>
      </c>
      <c r="AK272" s="72" t="str">
        <f t="shared" si="133"/>
        <v/>
      </c>
      <c r="AL272" s="26" t="str">
        <f t="shared" si="134"/>
        <v/>
      </c>
    </row>
    <row r="273" spans="1:38" x14ac:dyDescent="0.2">
      <c r="A273" s="129" t="str">
        <f t="shared" si="108"/>
        <v/>
      </c>
      <c r="B273" s="129" t="str">
        <f t="shared" si="109"/>
        <v/>
      </c>
      <c r="C273" s="78" t="str">
        <f t="shared" si="110"/>
        <v/>
      </c>
      <c r="D273" s="72" t="str">
        <f t="shared" si="111"/>
        <v/>
      </c>
      <c r="E273" s="72" t="str">
        <f t="shared" si="112"/>
        <v/>
      </c>
      <c r="F273" s="79" t="str">
        <f t="shared" si="113"/>
        <v/>
      </c>
      <c r="G273" s="73" t="str">
        <f t="shared" si="114"/>
        <v/>
      </c>
      <c r="H273" s="72" t="str">
        <f t="shared" si="115"/>
        <v/>
      </c>
      <c r="I273" s="72" t="str">
        <f t="shared" si="116"/>
        <v/>
      </c>
      <c r="J273" s="72" t="str">
        <f t="shared" si="128"/>
        <v/>
      </c>
      <c r="K273" s="76" t="str">
        <f t="shared" si="129"/>
        <v/>
      </c>
      <c r="L273" s="134" t="str">
        <f t="shared" si="117"/>
        <v/>
      </c>
      <c r="M273" s="134" t="str">
        <f t="shared" si="118"/>
        <v/>
      </c>
      <c r="N273" s="67"/>
      <c r="O273" s="71"/>
      <c r="P273" s="71"/>
      <c r="Q273" s="71"/>
      <c r="R273" s="71"/>
      <c r="S273" s="148"/>
      <c r="T273" s="71"/>
      <c r="U273" s="71"/>
      <c r="V273" s="71"/>
      <c r="W273" s="71"/>
      <c r="X273" s="77" t="str">
        <f t="shared" si="130"/>
        <v/>
      </c>
      <c r="Y273" s="26" t="str">
        <f t="shared" si="119"/>
        <v/>
      </c>
      <c r="Z273" s="26" t="str">
        <f t="shared" si="120"/>
        <v/>
      </c>
      <c r="AA273" s="77" t="str">
        <f t="shared" si="121"/>
        <v/>
      </c>
      <c r="AB273" s="26" t="str">
        <f t="shared" si="131"/>
        <v/>
      </c>
      <c r="AC273" s="26" t="str">
        <f t="shared" si="122"/>
        <v/>
      </c>
      <c r="AD273" s="26" t="str">
        <f t="shared" si="123"/>
        <v/>
      </c>
      <c r="AE273" s="26" t="str">
        <f t="shared" si="132"/>
        <v/>
      </c>
      <c r="AF273" s="26" t="str">
        <f t="shared" si="124"/>
        <v/>
      </c>
      <c r="AG273" s="26" t="str">
        <f>IF(OR(Z273&lt;&gt;TRUE,AB273&lt;&gt;TRUE,,ISBLANK(U273)),"",IF(INDEX(codeperskat,MATCH(P273,libperskat,0))=20,IF(OR(U273&lt;'Nomenklatur komplett'!W$4,U273&gt;'Nomenklatur komplett'!X$4),FALSE,TRUE),""))</f>
        <v/>
      </c>
      <c r="AH273" s="26" t="str">
        <f t="shared" si="125"/>
        <v/>
      </c>
      <c r="AI273" s="26" t="str">
        <f t="shared" si="126"/>
        <v/>
      </c>
      <c r="AJ273" s="26" t="str">
        <f t="shared" si="127"/>
        <v/>
      </c>
      <c r="AK273" s="72" t="str">
        <f t="shared" si="133"/>
        <v/>
      </c>
      <c r="AL273" s="26" t="str">
        <f t="shared" si="134"/>
        <v/>
      </c>
    </row>
    <row r="274" spans="1:38" x14ac:dyDescent="0.2">
      <c r="A274" s="129" t="str">
        <f t="shared" si="108"/>
        <v/>
      </c>
      <c r="B274" s="129" t="str">
        <f t="shared" si="109"/>
        <v/>
      </c>
      <c r="C274" s="78" t="str">
        <f t="shared" si="110"/>
        <v/>
      </c>
      <c r="D274" s="72" t="str">
        <f t="shared" si="111"/>
        <v/>
      </c>
      <c r="E274" s="72" t="str">
        <f t="shared" si="112"/>
        <v/>
      </c>
      <c r="F274" s="79" t="str">
        <f t="shared" si="113"/>
        <v/>
      </c>
      <c r="G274" s="73" t="str">
        <f t="shared" si="114"/>
        <v/>
      </c>
      <c r="H274" s="72" t="str">
        <f t="shared" si="115"/>
        <v/>
      </c>
      <c r="I274" s="72" t="str">
        <f t="shared" si="116"/>
        <v/>
      </c>
      <c r="J274" s="72" t="str">
        <f t="shared" si="128"/>
        <v/>
      </c>
      <c r="K274" s="76" t="str">
        <f t="shared" si="129"/>
        <v/>
      </c>
      <c r="L274" s="134" t="str">
        <f t="shared" si="117"/>
        <v/>
      </c>
      <c r="M274" s="134" t="str">
        <f t="shared" si="118"/>
        <v/>
      </c>
      <c r="N274" s="67"/>
      <c r="O274" s="71"/>
      <c r="P274" s="71"/>
      <c r="Q274" s="71"/>
      <c r="R274" s="71"/>
      <c r="S274" s="148"/>
      <c r="T274" s="71"/>
      <c r="U274" s="71"/>
      <c r="V274" s="71"/>
      <c r="W274" s="71"/>
      <c r="X274" s="77" t="str">
        <f t="shared" si="130"/>
        <v/>
      </c>
      <c r="Y274" s="26" t="str">
        <f t="shared" si="119"/>
        <v/>
      </c>
      <c r="Z274" s="26" t="str">
        <f t="shared" si="120"/>
        <v/>
      </c>
      <c r="AA274" s="77" t="str">
        <f t="shared" si="121"/>
        <v/>
      </c>
      <c r="AB274" s="26" t="str">
        <f t="shared" si="131"/>
        <v/>
      </c>
      <c r="AC274" s="26" t="str">
        <f t="shared" si="122"/>
        <v/>
      </c>
      <c r="AD274" s="26" t="str">
        <f t="shared" si="123"/>
        <v/>
      </c>
      <c r="AE274" s="26" t="str">
        <f t="shared" si="132"/>
        <v/>
      </c>
      <c r="AF274" s="26" t="str">
        <f t="shared" si="124"/>
        <v/>
      </c>
      <c r="AG274" s="26" t="str">
        <f>IF(OR(Z274&lt;&gt;TRUE,AB274&lt;&gt;TRUE,,ISBLANK(U274)),"",IF(INDEX(codeperskat,MATCH(P274,libperskat,0))=20,IF(OR(U274&lt;'Nomenklatur komplett'!W$4,U274&gt;'Nomenklatur komplett'!X$4),FALSE,TRUE),""))</f>
        <v/>
      </c>
      <c r="AH274" s="26" t="str">
        <f t="shared" si="125"/>
        <v/>
      </c>
      <c r="AI274" s="26" t="str">
        <f t="shared" si="126"/>
        <v/>
      </c>
      <c r="AJ274" s="26" t="str">
        <f t="shared" si="127"/>
        <v/>
      </c>
      <c r="AK274" s="72" t="str">
        <f t="shared" si="133"/>
        <v/>
      </c>
      <c r="AL274" s="26" t="str">
        <f t="shared" si="134"/>
        <v/>
      </c>
    </row>
    <row r="275" spans="1:38" x14ac:dyDescent="0.2">
      <c r="A275" s="129" t="str">
        <f t="shared" si="108"/>
        <v/>
      </c>
      <c r="B275" s="129" t="str">
        <f t="shared" si="109"/>
        <v/>
      </c>
      <c r="C275" s="78" t="str">
        <f t="shared" si="110"/>
        <v/>
      </c>
      <c r="D275" s="72" t="str">
        <f t="shared" si="111"/>
        <v/>
      </c>
      <c r="E275" s="72" t="str">
        <f t="shared" si="112"/>
        <v/>
      </c>
      <c r="F275" s="79" t="str">
        <f t="shared" si="113"/>
        <v/>
      </c>
      <c r="G275" s="73" t="str">
        <f t="shared" si="114"/>
        <v/>
      </c>
      <c r="H275" s="72" t="str">
        <f t="shared" si="115"/>
        <v/>
      </c>
      <c r="I275" s="72" t="str">
        <f t="shared" si="116"/>
        <v/>
      </c>
      <c r="J275" s="72" t="str">
        <f t="shared" si="128"/>
        <v/>
      </c>
      <c r="K275" s="76" t="str">
        <f t="shared" si="129"/>
        <v/>
      </c>
      <c r="L275" s="134" t="str">
        <f t="shared" si="117"/>
        <v/>
      </c>
      <c r="M275" s="134" t="str">
        <f t="shared" si="118"/>
        <v/>
      </c>
      <c r="N275" s="67"/>
      <c r="O275" s="71"/>
      <c r="P275" s="71"/>
      <c r="Q275" s="71"/>
      <c r="R275" s="71"/>
      <c r="S275" s="148"/>
      <c r="T275" s="71"/>
      <c r="U275" s="71"/>
      <c r="V275" s="71"/>
      <c r="W275" s="71"/>
      <c r="X275" s="77" t="str">
        <f t="shared" si="130"/>
        <v/>
      </c>
      <c r="Y275" s="26" t="str">
        <f t="shared" si="119"/>
        <v/>
      </c>
      <c r="Z275" s="26" t="str">
        <f t="shared" si="120"/>
        <v/>
      </c>
      <c r="AA275" s="77" t="str">
        <f t="shared" si="121"/>
        <v/>
      </c>
      <c r="AB275" s="26" t="str">
        <f t="shared" si="131"/>
        <v/>
      </c>
      <c r="AC275" s="26" t="str">
        <f t="shared" si="122"/>
        <v/>
      </c>
      <c r="AD275" s="26" t="str">
        <f t="shared" si="123"/>
        <v/>
      </c>
      <c r="AE275" s="26" t="str">
        <f t="shared" si="132"/>
        <v/>
      </c>
      <c r="AF275" s="26" t="str">
        <f t="shared" si="124"/>
        <v/>
      </c>
      <c r="AG275" s="26" t="str">
        <f>IF(OR(Z275&lt;&gt;TRUE,AB275&lt;&gt;TRUE,,ISBLANK(U275)),"",IF(INDEX(codeperskat,MATCH(P275,libperskat,0))=20,IF(OR(U275&lt;'Nomenklatur komplett'!W$4,U275&gt;'Nomenklatur komplett'!X$4),FALSE,TRUE),""))</f>
        <v/>
      </c>
      <c r="AH275" s="26" t="str">
        <f t="shared" si="125"/>
        <v/>
      </c>
      <c r="AI275" s="26" t="str">
        <f t="shared" si="126"/>
        <v/>
      </c>
      <c r="AJ275" s="26" t="str">
        <f t="shared" si="127"/>
        <v/>
      </c>
      <c r="AK275" s="72" t="str">
        <f t="shared" si="133"/>
        <v/>
      </c>
      <c r="AL275" s="26" t="str">
        <f t="shared" si="134"/>
        <v/>
      </c>
    </row>
    <row r="276" spans="1:38" x14ac:dyDescent="0.2">
      <c r="A276" s="129" t="str">
        <f t="shared" si="108"/>
        <v/>
      </c>
      <c r="B276" s="129" t="str">
        <f t="shared" si="109"/>
        <v/>
      </c>
      <c r="C276" s="78" t="str">
        <f t="shared" si="110"/>
        <v/>
      </c>
      <c r="D276" s="72" t="str">
        <f t="shared" si="111"/>
        <v/>
      </c>
      <c r="E276" s="72" t="str">
        <f t="shared" si="112"/>
        <v/>
      </c>
      <c r="F276" s="79" t="str">
        <f t="shared" si="113"/>
        <v/>
      </c>
      <c r="G276" s="73" t="str">
        <f t="shared" si="114"/>
        <v/>
      </c>
      <c r="H276" s="72" t="str">
        <f t="shared" si="115"/>
        <v/>
      </c>
      <c r="I276" s="72" t="str">
        <f t="shared" si="116"/>
        <v/>
      </c>
      <c r="J276" s="72" t="str">
        <f t="shared" si="128"/>
        <v/>
      </c>
      <c r="K276" s="76" t="str">
        <f t="shared" si="129"/>
        <v/>
      </c>
      <c r="L276" s="134" t="str">
        <f t="shared" si="117"/>
        <v/>
      </c>
      <c r="M276" s="134" t="str">
        <f t="shared" si="118"/>
        <v/>
      </c>
      <c r="N276" s="67"/>
      <c r="O276" s="71"/>
      <c r="P276" s="71"/>
      <c r="Q276" s="71"/>
      <c r="R276" s="71"/>
      <c r="S276" s="148"/>
      <c r="T276" s="71"/>
      <c r="U276" s="71"/>
      <c r="V276" s="71"/>
      <c r="W276" s="71"/>
      <c r="X276" s="77" t="str">
        <f t="shared" si="130"/>
        <v/>
      </c>
      <c r="Y276" s="26" t="str">
        <f t="shared" si="119"/>
        <v/>
      </c>
      <c r="Z276" s="26" t="str">
        <f t="shared" si="120"/>
        <v/>
      </c>
      <c r="AA276" s="77" t="str">
        <f t="shared" si="121"/>
        <v/>
      </c>
      <c r="AB276" s="26" t="str">
        <f t="shared" si="131"/>
        <v/>
      </c>
      <c r="AC276" s="26" t="str">
        <f t="shared" si="122"/>
        <v/>
      </c>
      <c r="AD276" s="26" t="str">
        <f t="shared" si="123"/>
        <v/>
      </c>
      <c r="AE276" s="26" t="str">
        <f t="shared" si="132"/>
        <v/>
      </c>
      <c r="AF276" s="26" t="str">
        <f t="shared" si="124"/>
        <v/>
      </c>
      <c r="AG276" s="26" t="str">
        <f>IF(OR(Z276&lt;&gt;TRUE,AB276&lt;&gt;TRUE,,ISBLANK(U276)),"",IF(INDEX(codeperskat,MATCH(P276,libperskat,0))=20,IF(OR(U276&lt;'Nomenklatur komplett'!W$4,U276&gt;'Nomenklatur komplett'!X$4),FALSE,TRUE),""))</f>
        <v/>
      </c>
      <c r="AH276" s="26" t="str">
        <f t="shared" si="125"/>
        <v/>
      </c>
      <c r="AI276" s="26" t="str">
        <f t="shared" si="126"/>
        <v/>
      </c>
      <c r="AJ276" s="26" t="str">
        <f t="shared" si="127"/>
        <v/>
      </c>
      <c r="AK276" s="72" t="str">
        <f t="shared" si="133"/>
        <v/>
      </c>
      <c r="AL276" s="26" t="str">
        <f t="shared" si="134"/>
        <v/>
      </c>
    </row>
    <row r="277" spans="1:38" x14ac:dyDescent="0.2">
      <c r="A277" s="129" t="str">
        <f t="shared" si="108"/>
        <v/>
      </c>
      <c r="B277" s="129" t="str">
        <f t="shared" si="109"/>
        <v/>
      </c>
      <c r="C277" s="78" t="str">
        <f t="shared" si="110"/>
        <v/>
      </c>
      <c r="D277" s="72" t="str">
        <f t="shared" si="111"/>
        <v/>
      </c>
      <c r="E277" s="72" t="str">
        <f t="shared" si="112"/>
        <v/>
      </c>
      <c r="F277" s="79" t="str">
        <f t="shared" si="113"/>
        <v/>
      </c>
      <c r="G277" s="73" t="str">
        <f t="shared" si="114"/>
        <v/>
      </c>
      <c r="H277" s="72" t="str">
        <f t="shared" si="115"/>
        <v/>
      </c>
      <c r="I277" s="72" t="str">
        <f t="shared" si="116"/>
        <v/>
      </c>
      <c r="J277" s="72" t="str">
        <f t="shared" si="128"/>
        <v/>
      </c>
      <c r="K277" s="76" t="str">
        <f t="shared" si="129"/>
        <v/>
      </c>
      <c r="L277" s="134" t="str">
        <f t="shared" si="117"/>
        <v/>
      </c>
      <c r="M277" s="134" t="str">
        <f t="shared" si="118"/>
        <v/>
      </c>
      <c r="N277" s="67"/>
      <c r="O277" s="71"/>
      <c r="P277" s="71"/>
      <c r="Q277" s="71"/>
      <c r="R277" s="71"/>
      <c r="S277" s="148"/>
      <c r="T277" s="71"/>
      <c r="U277" s="71"/>
      <c r="V277" s="71"/>
      <c r="W277" s="71"/>
      <c r="X277" s="77" t="str">
        <f t="shared" si="130"/>
        <v/>
      </c>
      <c r="Y277" s="26" t="str">
        <f t="shared" si="119"/>
        <v/>
      </c>
      <c r="Z277" s="26" t="str">
        <f t="shared" si="120"/>
        <v/>
      </c>
      <c r="AA277" s="77" t="str">
        <f t="shared" si="121"/>
        <v/>
      </c>
      <c r="AB277" s="26" t="str">
        <f t="shared" si="131"/>
        <v/>
      </c>
      <c r="AC277" s="26" t="str">
        <f t="shared" si="122"/>
        <v/>
      </c>
      <c r="AD277" s="26" t="str">
        <f t="shared" si="123"/>
        <v/>
      </c>
      <c r="AE277" s="26" t="str">
        <f t="shared" si="132"/>
        <v/>
      </c>
      <c r="AF277" s="26" t="str">
        <f t="shared" si="124"/>
        <v/>
      </c>
      <c r="AG277" s="26" t="str">
        <f>IF(OR(Z277&lt;&gt;TRUE,AB277&lt;&gt;TRUE,,ISBLANK(U277)),"",IF(INDEX(codeperskat,MATCH(P277,libperskat,0))=20,IF(OR(U277&lt;'Nomenklatur komplett'!W$4,U277&gt;'Nomenklatur komplett'!X$4),FALSE,TRUE),""))</f>
        <v/>
      </c>
      <c r="AH277" s="26" t="str">
        <f t="shared" si="125"/>
        <v/>
      </c>
      <c r="AI277" s="26" t="str">
        <f t="shared" si="126"/>
        <v/>
      </c>
      <c r="AJ277" s="26" t="str">
        <f t="shared" si="127"/>
        <v/>
      </c>
      <c r="AK277" s="72" t="str">
        <f t="shared" si="133"/>
        <v/>
      </c>
      <c r="AL277" s="26" t="str">
        <f t="shared" si="134"/>
        <v/>
      </c>
    </row>
    <row r="278" spans="1:38" x14ac:dyDescent="0.2">
      <c r="A278" s="129" t="str">
        <f t="shared" si="108"/>
        <v/>
      </c>
      <c r="B278" s="129" t="str">
        <f t="shared" si="109"/>
        <v/>
      </c>
      <c r="C278" s="78" t="str">
        <f t="shared" si="110"/>
        <v/>
      </c>
      <c r="D278" s="72" t="str">
        <f t="shared" si="111"/>
        <v/>
      </c>
      <c r="E278" s="72" t="str">
        <f t="shared" si="112"/>
        <v/>
      </c>
      <c r="F278" s="79" t="str">
        <f t="shared" si="113"/>
        <v/>
      </c>
      <c r="G278" s="73" t="str">
        <f t="shared" si="114"/>
        <v/>
      </c>
      <c r="H278" s="72" t="str">
        <f t="shared" si="115"/>
        <v/>
      </c>
      <c r="I278" s="72" t="str">
        <f t="shared" si="116"/>
        <v/>
      </c>
      <c r="J278" s="72" t="str">
        <f t="shared" si="128"/>
        <v/>
      </c>
      <c r="K278" s="76" t="str">
        <f t="shared" si="129"/>
        <v/>
      </c>
      <c r="L278" s="134" t="str">
        <f t="shared" si="117"/>
        <v/>
      </c>
      <c r="M278" s="134" t="str">
        <f t="shared" si="118"/>
        <v/>
      </c>
      <c r="N278" s="67"/>
      <c r="O278" s="71"/>
      <c r="P278" s="71"/>
      <c r="Q278" s="71"/>
      <c r="R278" s="71"/>
      <c r="S278" s="148"/>
      <c r="T278" s="71"/>
      <c r="U278" s="71"/>
      <c r="V278" s="71"/>
      <c r="W278" s="71"/>
      <c r="X278" s="77" t="str">
        <f t="shared" si="130"/>
        <v/>
      </c>
      <c r="Y278" s="26" t="str">
        <f t="shared" si="119"/>
        <v/>
      </c>
      <c r="Z278" s="26" t="str">
        <f t="shared" si="120"/>
        <v/>
      </c>
      <c r="AA278" s="77" t="str">
        <f t="shared" si="121"/>
        <v/>
      </c>
      <c r="AB278" s="26" t="str">
        <f t="shared" si="131"/>
        <v/>
      </c>
      <c r="AC278" s="26" t="str">
        <f t="shared" si="122"/>
        <v/>
      </c>
      <c r="AD278" s="26" t="str">
        <f t="shared" si="123"/>
        <v/>
      </c>
      <c r="AE278" s="26" t="str">
        <f t="shared" si="132"/>
        <v/>
      </c>
      <c r="AF278" s="26" t="str">
        <f t="shared" si="124"/>
        <v/>
      </c>
      <c r="AG278" s="26" t="str">
        <f>IF(OR(Z278&lt;&gt;TRUE,AB278&lt;&gt;TRUE,,ISBLANK(U278)),"",IF(INDEX(codeperskat,MATCH(P278,libperskat,0))=20,IF(OR(U278&lt;'Nomenklatur komplett'!W$4,U278&gt;'Nomenklatur komplett'!X$4),FALSE,TRUE),""))</f>
        <v/>
      </c>
      <c r="AH278" s="26" t="str">
        <f t="shared" si="125"/>
        <v/>
      </c>
      <c r="AI278" s="26" t="str">
        <f t="shared" si="126"/>
        <v/>
      </c>
      <c r="AJ278" s="26" t="str">
        <f t="shared" si="127"/>
        <v/>
      </c>
      <c r="AK278" s="72" t="str">
        <f t="shared" si="133"/>
        <v/>
      </c>
      <c r="AL278" s="26" t="str">
        <f t="shared" si="134"/>
        <v/>
      </c>
    </row>
    <row r="279" spans="1:38" x14ac:dyDescent="0.2">
      <c r="A279" s="129" t="str">
        <f t="shared" si="108"/>
        <v/>
      </c>
      <c r="B279" s="129" t="str">
        <f t="shared" si="109"/>
        <v/>
      </c>
      <c r="C279" s="78" t="str">
        <f t="shared" si="110"/>
        <v/>
      </c>
      <c r="D279" s="72" t="str">
        <f t="shared" si="111"/>
        <v/>
      </c>
      <c r="E279" s="72" t="str">
        <f t="shared" si="112"/>
        <v/>
      </c>
      <c r="F279" s="79" t="str">
        <f t="shared" si="113"/>
        <v/>
      </c>
      <c r="G279" s="73" t="str">
        <f t="shared" si="114"/>
        <v/>
      </c>
      <c r="H279" s="72" t="str">
        <f t="shared" si="115"/>
        <v/>
      </c>
      <c r="I279" s="72" t="str">
        <f t="shared" si="116"/>
        <v/>
      </c>
      <c r="J279" s="72" t="str">
        <f t="shared" si="128"/>
        <v/>
      </c>
      <c r="K279" s="76" t="str">
        <f t="shared" si="129"/>
        <v/>
      </c>
      <c r="L279" s="134" t="str">
        <f t="shared" si="117"/>
        <v/>
      </c>
      <c r="M279" s="134" t="str">
        <f t="shared" si="118"/>
        <v/>
      </c>
      <c r="N279" s="67"/>
      <c r="O279" s="71"/>
      <c r="P279" s="71"/>
      <c r="Q279" s="71"/>
      <c r="R279" s="71"/>
      <c r="S279" s="148"/>
      <c r="T279" s="71"/>
      <c r="U279" s="71"/>
      <c r="V279" s="71"/>
      <c r="W279" s="71"/>
      <c r="X279" s="77" t="str">
        <f t="shared" si="130"/>
        <v/>
      </c>
      <c r="Y279" s="26" t="str">
        <f t="shared" si="119"/>
        <v/>
      </c>
      <c r="Z279" s="26" t="str">
        <f t="shared" si="120"/>
        <v/>
      </c>
      <c r="AA279" s="77" t="str">
        <f t="shared" si="121"/>
        <v/>
      </c>
      <c r="AB279" s="26" t="str">
        <f t="shared" si="131"/>
        <v/>
      </c>
      <c r="AC279" s="26" t="str">
        <f t="shared" si="122"/>
        <v/>
      </c>
      <c r="AD279" s="26" t="str">
        <f t="shared" si="123"/>
        <v/>
      </c>
      <c r="AE279" s="26" t="str">
        <f t="shared" si="132"/>
        <v/>
      </c>
      <c r="AF279" s="26" t="str">
        <f t="shared" si="124"/>
        <v/>
      </c>
      <c r="AG279" s="26" t="str">
        <f>IF(OR(Z279&lt;&gt;TRUE,AB279&lt;&gt;TRUE,,ISBLANK(U279)),"",IF(INDEX(codeperskat,MATCH(P279,libperskat,0))=20,IF(OR(U279&lt;'Nomenklatur komplett'!W$4,U279&gt;'Nomenklatur komplett'!X$4),FALSE,TRUE),""))</f>
        <v/>
      </c>
      <c r="AH279" s="26" t="str">
        <f t="shared" si="125"/>
        <v/>
      </c>
      <c r="AI279" s="26" t="str">
        <f t="shared" si="126"/>
        <v/>
      </c>
      <c r="AJ279" s="26" t="str">
        <f t="shared" si="127"/>
        <v/>
      </c>
      <c r="AK279" s="72" t="str">
        <f t="shared" si="133"/>
        <v/>
      </c>
      <c r="AL279" s="26" t="str">
        <f t="shared" si="134"/>
        <v/>
      </c>
    </row>
    <row r="280" spans="1:38" x14ac:dyDescent="0.2">
      <c r="A280" s="129" t="str">
        <f t="shared" si="108"/>
        <v/>
      </c>
      <c r="B280" s="129" t="str">
        <f t="shared" si="109"/>
        <v/>
      </c>
      <c r="C280" s="78" t="str">
        <f t="shared" si="110"/>
        <v/>
      </c>
      <c r="D280" s="72" t="str">
        <f t="shared" si="111"/>
        <v/>
      </c>
      <c r="E280" s="72" t="str">
        <f t="shared" si="112"/>
        <v/>
      </c>
      <c r="F280" s="79" t="str">
        <f t="shared" si="113"/>
        <v/>
      </c>
      <c r="G280" s="73" t="str">
        <f t="shared" si="114"/>
        <v/>
      </c>
      <c r="H280" s="72" t="str">
        <f t="shared" si="115"/>
        <v/>
      </c>
      <c r="I280" s="72" t="str">
        <f t="shared" si="116"/>
        <v/>
      </c>
      <c r="J280" s="72" t="str">
        <f t="shared" si="128"/>
        <v/>
      </c>
      <c r="K280" s="76" t="str">
        <f t="shared" si="129"/>
        <v/>
      </c>
      <c r="L280" s="134" t="str">
        <f t="shared" si="117"/>
        <v/>
      </c>
      <c r="M280" s="134" t="str">
        <f t="shared" si="118"/>
        <v/>
      </c>
      <c r="N280" s="67"/>
      <c r="O280" s="71"/>
      <c r="P280" s="71"/>
      <c r="Q280" s="71"/>
      <c r="R280" s="71"/>
      <c r="S280" s="148"/>
      <c r="T280" s="71"/>
      <c r="U280" s="71"/>
      <c r="V280" s="71"/>
      <c r="W280" s="71"/>
      <c r="X280" s="77" t="str">
        <f t="shared" si="130"/>
        <v/>
      </c>
      <c r="Y280" s="26" t="str">
        <f t="shared" si="119"/>
        <v/>
      </c>
      <c r="Z280" s="26" t="str">
        <f t="shared" si="120"/>
        <v/>
      </c>
      <c r="AA280" s="77" t="str">
        <f t="shared" si="121"/>
        <v/>
      </c>
      <c r="AB280" s="26" t="str">
        <f t="shared" si="131"/>
        <v/>
      </c>
      <c r="AC280" s="26" t="str">
        <f t="shared" si="122"/>
        <v/>
      </c>
      <c r="AD280" s="26" t="str">
        <f t="shared" si="123"/>
        <v/>
      </c>
      <c r="AE280" s="26" t="str">
        <f t="shared" si="132"/>
        <v/>
      </c>
      <c r="AF280" s="26" t="str">
        <f t="shared" si="124"/>
        <v/>
      </c>
      <c r="AG280" s="26" t="str">
        <f>IF(OR(Z280&lt;&gt;TRUE,AB280&lt;&gt;TRUE,,ISBLANK(U280)),"",IF(INDEX(codeperskat,MATCH(P280,libperskat,0))=20,IF(OR(U280&lt;'Nomenklatur komplett'!W$4,U280&gt;'Nomenklatur komplett'!X$4),FALSE,TRUE),""))</f>
        <v/>
      </c>
      <c r="AH280" s="26" t="str">
        <f t="shared" si="125"/>
        <v/>
      </c>
      <c r="AI280" s="26" t="str">
        <f t="shared" si="126"/>
        <v/>
      </c>
      <c r="AJ280" s="26" t="str">
        <f t="shared" si="127"/>
        <v/>
      </c>
      <c r="AK280" s="72" t="str">
        <f t="shared" si="133"/>
        <v/>
      </c>
      <c r="AL280" s="26" t="str">
        <f t="shared" si="134"/>
        <v/>
      </c>
    </row>
    <row r="281" spans="1:38" x14ac:dyDescent="0.2">
      <c r="A281" s="129" t="str">
        <f t="shared" si="108"/>
        <v/>
      </c>
      <c r="B281" s="129" t="str">
        <f t="shared" si="109"/>
        <v/>
      </c>
      <c r="C281" s="78" t="str">
        <f t="shared" si="110"/>
        <v/>
      </c>
      <c r="D281" s="72" t="str">
        <f t="shared" si="111"/>
        <v/>
      </c>
      <c r="E281" s="72" t="str">
        <f t="shared" si="112"/>
        <v/>
      </c>
      <c r="F281" s="79" t="str">
        <f t="shared" si="113"/>
        <v/>
      </c>
      <c r="G281" s="73" t="str">
        <f t="shared" si="114"/>
        <v/>
      </c>
      <c r="H281" s="72" t="str">
        <f t="shared" si="115"/>
        <v/>
      </c>
      <c r="I281" s="72" t="str">
        <f t="shared" si="116"/>
        <v/>
      </c>
      <c r="J281" s="72" t="str">
        <f t="shared" si="128"/>
        <v/>
      </c>
      <c r="K281" s="76" t="str">
        <f t="shared" si="129"/>
        <v/>
      </c>
      <c r="L281" s="134" t="str">
        <f t="shared" si="117"/>
        <v/>
      </c>
      <c r="M281" s="134" t="str">
        <f t="shared" si="118"/>
        <v/>
      </c>
      <c r="N281" s="67"/>
      <c r="O281" s="71"/>
      <c r="P281" s="71"/>
      <c r="Q281" s="71"/>
      <c r="R281" s="71"/>
      <c r="S281" s="148"/>
      <c r="T281" s="71"/>
      <c r="U281" s="71"/>
      <c r="V281" s="71"/>
      <c r="W281" s="71"/>
      <c r="X281" s="77" t="str">
        <f t="shared" si="130"/>
        <v/>
      </c>
      <c r="Y281" s="26" t="str">
        <f t="shared" si="119"/>
        <v/>
      </c>
      <c r="Z281" s="26" t="str">
        <f t="shared" si="120"/>
        <v/>
      </c>
      <c r="AA281" s="77" t="str">
        <f t="shared" si="121"/>
        <v/>
      </c>
      <c r="AB281" s="26" t="str">
        <f t="shared" si="131"/>
        <v/>
      </c>
      <c r="AC281" s="26" t="str">
        <f t="shared" si="122"/>
        <v/>
      </c>
      <c r="AD281" s="26" t="str">
        <f t="shared" si="123"/>
        <v/>
      </c>
      <c r="AE281" s="26" t="str">
        <f t="shared" si="132"/>
        <v/>
      </c>
      <c r="AF281" s="26" t="str">
        <f t="shared" si="124"/>
        <v/>
      </c>
      <c r="AG281" s="26" t="str">
        <f>IF(OR(Z281&lt;&gt;TRUE,AB281&lt;&gt;TRUE,,ISBLANK(U281)),"",IF(INDEX(codeperskat,MATCH(P281,libperskat,0))=20,IF(OR(U281&lt;'Nomenklatur komplett'!W$4,U281&gt;'Nomenklatur komplett'!X$4),FALSE,TRUE),""))</f>
        <v/>
      </c>
      <c r="AH281" s="26" t="str">
        <f t="shared" si="125"/>
        <v/>
      </c>
      <c r="AI281" s="26" t="str">
        <f t="shared" si="126"/>
        <v/>
      </c>
      <c r="AJ281" s="26" t="str">
        <f t="shared" si="127"/>
        <v/>
      </c>
      <c r="AK281" s="72" t="str">
        <f t="shared" si="133"/>
        <v/>
      </c>
      <c r="AL281" s="26" t="str">
        <f t="shared" si="134"/>
        <v/>
      </c>
    </row>
    <row r="282" spans="1:38" x14ac:dyDescent="0.2">
      <c r="A282" s="129" t="str">
        <f t="shared" si="108"/>
        <v/>
      </c>
      <c r="B282" s="129" t="str">
        <f t="shared" si="109"/>
        <v/>
      </c>
      <c r="C282" s="78" t="str">
        <f t="shared" si="110"/>
        <v/>
      </c>
      <c r="D282" s="72" t="str">
        <f t="shared" si="111"/>
        <v/>
      </c>
      <c r="E282" s="72" t="str">
        <f t="shared" si="112"/>
        <v/>
      </c>
      <c r="F282" s="79" t="str">
        <f t="shared" si="113"/>
        <v/>
      </c>
      <c r="G282" s="73" t="str">
        <f t="shared" si="114"/>
        <v/>
      </c>
      <c r="H282" s="72" t="str">
        <f t="shared" si="115"/>
        <v/>
      </c>
      <c r="I282" s="72" t="str">
        <f t="shared" si="116"/>
        <v/>
      </c>
      <c r="J282" s="72" t="str">
        <f t="shared" si="128"/>
        <v/>
      </c>
      <c r="K282" s="76" t="str">
        <f t="shared" si="129"/>
        <v/>
      </c>
      <c r="L282" s="134" t="str">
        <f t="shared" si="117"/>
        <v/>
      </c>
      <c r="M282" s="134" t="str">
        <f t="shared" si="118"/>
        <v/>
      </c>
      <c r="N282" s="67"/>
      <c r="O282" s="71"/>
      <c r="P282" s="71"/>
      <c r="Q282" s="71"/>
      <c r="R282" s="71"/>
      <c r="S282" s="148"/>
      <c r="T282" s="71"/>
      <c r="U282" s="71"/>
      <c r="V282" s="71"/>
      <c r="W282" s="71"/>
      <c r="X282" s="77" t="str">
        <f t="shared" si="130"/>
        <v/>
      </c>
      <c r="Y282" s="26" t="str">
        <f t="shared" si="119"/>
        <v/>
      </c>
      <c r="Z282" s="26" t="str">
        <f t="shared" si="120"/>
        <v/>
      </c>
      <c r="AA282" s="77" t="str">
        <f t="shared" si="121"/>
        <v/>
      </c>
      <c r="AB282" s="26" t="str">
        <f t="shared" si="131"/>
        <v/>
      </c>
      <c r="AC282" s="26" t="str">
        <f t="shared" si="122"/>
        <v/>
      </c>
      <c r="AD282" s="26" t="str">
        <f t="shared" si="123"/>
        <v/>
      </c>
      <c r="AE282" s="26" t="str">
        <f t="shared" si="132"/>
        <v/>
      </c>
      <c r="AF282" s="26" t="str">
        <f t="shared" si="124"/>
        <v/>
      </c>
      <c r="AG282" s="26" t="str">
        <f>IF(OR(Z282&lt;&gt;TRUE,AB282&lt;&gt;TRUE,,ISBLANK(U282)),"",IF(INDEX(codeperskat,MATCH(P282,libperskat,0))=20,IF(OR(U282&lt;'Nomenklatur komplett'!W$4,U282&gt;'Nomenklatur komplett'!X$4),FALSE,TRUE),""))</f>
        <v/>
      </c>
      <c r="AH282" s="26" t="str">
        <f t="shared" si="125"/>
        <v/>
      </c>
      <c r="AI282" s="26" t="str">
        <f t="shared" si="126"/>
        <v/>
      </c>
      <c r="AJ282" s="26" t="str">
        <f t="shared" si="127"/>
        <v/>
      </c>
      <c r="AK282" s="72" t="str">
        <f t="shared" si="133"/>
        <v/>
      </c>
      <c r="AL282" s="26" t="str">
        <f t="shared" si="134"/>
        <v/>
      </c>
    </row>
    <row r="283" spans="1:38" x14ac:dyDescent="0.2">
      <c r="A283" s="129" t="str">
        <f t="shared" si="108"/>
        <v/>
      </c>
      <c r="B283" s="129" t="str">
        <f t="shared" si="109"/>
        <v/>
      </c>
      <c r="C283" s="78" t="str">
        <f t="shared" si="110"/>
        <v/>
      </c>
      <c r="D283" s="72" t="str">
        <f t="shared" si="111"/>
        <v/>
      </c>
      <c r="E283" s="72" t="str">
        <f t="shared" si="112"/>
        <v/>
      </c>
      <c r="F283" s="79" t="str">
        <f t="shared" si="113"/>
        <v/>
      </c>
      <c r="G283" s="73" t="str">
        <f t="shared" si="114"/>
        <v/>
      </c>
      <c r="H283" s="72" t="str">
        <f t="shared" si="115"/>
        <v/>
      </c>
      <c r="I283" s="72" t="str">
        <f t="shared" si="116"/>
        <v/>
      </c>
      <c r="J283" s="72" t="str">
        <f t="shared" si="128"/>
        <v/>
      </c>
      <c r="K283" s="76" t="str">
        <f t="shared" si="129"/>
        <v/>
      </c>
      <c r="L283" s="134" t="str">
        <f t="shared" si="117"/>
        <v/>
      </c>
      <c r="M283" s="134" t="str">
        <f t="shared" si="118"/>
        <v/>
      </c>
      <c r="N283" s="67"/>
      <c r="O283" s="71"/>
      <c r="P283" s="71"/>
      <c r="Q283" s="71"/>
      <c r="R283" s="71"/>
      <c r="S283" s="148"/>
      <c r="T283" s="71"/>
      <c r="U283" s="71"/>
      <c r="V283" s="71"/>
      <c r="W283" s="71"/>
      <c r="X283" s="77" t="str">
        <f t="shared" si="130"/>
        <v/>
      </c>
      <c r="Y283" s="26" t="str">
        <f t="shared" si="119"/>
        <v/>
      </c>
      <c r="Z283" s="26" t="str">
        <f t="shared" si="120"/>
        <v/>
      </c>
      <c r="AA283" s="77" t="str">
        <f t="shared" si="121"/>
        <v/>
      </c>
      <c r="AB283" s="26" t="str">
        <f t="shared" si="131"/>
        <v/>
      </c>
      <c r="AC283" s="26" t="str">
        <f t="shared" si="122"/>
        <v/>
      </c>
      <c r="AD283" s="26" t="str">
        <f t="shared" si="123"/>
        <v/>
      </c>
      <c r="AE283" s="26" t="str">
        <f t="shared" si="132"/>
        <v/>
      </c>
      <c r="AF283" s="26" t="str">
        <f t="shared" si="124"/>
        <v/>
      </c>
      <c r="AG283" s="26" t="str">
        <f>IF(OR(Z283&lt;&gt;TRUE,AB283&lt;&gt;TRUE,,ISBLANK(U283)),"",IF(INDEX(codeperskat,MATCH(P283,libperskat,0))=20,IF(OR(U283&lt;'Nomenklatur komplett'!W$4,U283&gt;'Nomenklatur komplett'!X$4),FALSE,TRUE),""))</f>
        <v/>
      </c>
      <c r="AH283" s="26" t="str">
        <f t="shared" si="125"/>
        <v/>
      </c>
      <c r="AI283" s="26" t="str">
        <f t="shared" si="126"/>
        <v/>
      </c>
      <c r="AJ283" s="26" t="str">
        <f t="shared" si="127"/>
        <v/>
      </c>
      <c r="AK283" s="72" t="str">
        <f t="shared" si="133"/>
        <v/>
      </c>
      <c r="AL283" s="26" t="str">
        <f t="shared" si="134"/>
        <v/>
      </c>
    </row>
    <row r="284" spans="1:38" x14ac:dyDescent="0.2">
      <c r="A284" s="129" t="str">
        <f t="shared" si="108"/>
        <v/>
      </c>
      <c r="B284" s="129" t="str">
        <f t="shared" si="109"/>
        <v/>
      </c>
      <c r="C284" s="78" t="str">
        <f t="shared" si="110"/>
        <v/>
      </c>
      <c r="D284" s="72" t="str">
        <f t="shared" si="111"/>
        <v/>
      </c>
      <c r="E284" s="72" t="str">
        <f t="shared" si="112"/>
        <v/>
      </c>
      <c r="F284" s="79" t="str">
        <f t="shared" si="113"/>
        <v/>
      </c>
      <c r="G284" s="73" t="str">
        <f t="shared" si="114"/>
        <v/>
      </c>
      <c r="H284" s="72" t="str">
        <f t="shared" si="115"/>
        <v/>
      </c>
      <c r="I284" s="72" t="str">
        <f t="shared" si="116"/>
        <v/>
      </c>
      <c r="J284" s="72" t="str">
        <f t="shared" si="128"/>
        <v/>
      </c>
      <c r="K284" s="76" t="str">
        <f t="shared" si="129"/>
        <v/>
      </c>
      <c r="L284" s="134" t="str">
        <f t="shared" si="117"/>
        <v/>
      </c>
      <c r="M284" s="134" t="str">
        <f t="shared" si="118"/>
        <v/>
      </c>
      <c r="N284" s="67"/>
      <c r="O284" s="71"/>
      <c r="P284" s="71"/>
      <c r="Q284" s="71"/>
      <c r="R284" s="71"/>
      <c r="S284" s="148"/>
      <c r="T284" s="71"/>
      <c r="U284" s="71"/>
      <c r="V284" s="71"/>
      <c r="W284" s="71"/>
      <c r="X284" s="77" t="str">
        <f t="shared" si="130"/>
        <v/>
      </c>
      <c r="Y284" s="26" t="str">
        <f t="shared" si="119"/>
        <v/>
      </c>
      <c r="Z284" s="26" t="str">
        <f t="shared" si="120"/>
        <v/>
      </c>
      <c r="AA284" s="77" t="str">
        <f t="shared" si="121"/>
        <v/>
      </c>
      <c r="AB284" s="26" t="str">
        <f t="shared" si="131"/>
        <v/>
      </c>
      <c r="AC284" s="26" t="str">
        <f t="shared" si="122"/>
        <v/>
      </c>
      <c r="AD284" s="26" t="str">
        <f t="shared" si="123"/>
        <v/>
      </c>
      <c r="AE284" s="26" t="str">
        <f t="shared" si="132"/>
        <v/>
      </c>
      <c r="AF284" s="26" t="str">
        <f t="shared" si="124"/>
        <v/>
      </c>
      <c r="AG284" s="26" t="str">
        <f>IF(OR(Z284&lt;&gt;TRUE,AB284&lt;&gt;TRUE,,ISBLANK(U284)),"",IF(INDEX(codeperskat,MATCH(P284,libperskat,0))=20,IF(OR(U284&lt;'Nomenklatur komplett'!W$4,U284&gt;'Nomenklatur komplett'!X$4),FALSE,TRUE),""))</f>
        <v/>
      </c>
      <c r="AH284" s="26" t="str">
        <f t="shared" si="125"/>
        <v/>
      </c>
      <c r="AI284" s="26" t="str">
        <f t="shared" si="126"/>
        <v/>
      </c>
      <c r="AJ284" s="26" t="str">
        <f t="shared" si="127"/>
        <v/>
      </c>
      <c r="AK284" s="72" t="str">
        <f t="shared" si="133"/>
        <v/>
      </c>
      <c r="AL284" s="26" t="str">
        <f t="shared" si="134"/>
        <v/>
      </c>
    </row>
    <row r="285" spans="1:38" x14ac:dyDescent="0.2">
      <c r="A285" s="129" t="str">
        <f t="shared" si="108"/>
        <v/>
      </c>
      <c r="B285" s="129" t="str">
        <f t="shared" si="109"/>
        <v/>
      </c>
      <c r="C285" s="78" t="str">
        <f t="shared" si="110"/>
        <v/>
      </c>
      <c r="D285" s="72" t="str">
        <f t="shared" si="111"/>
        <v/>
      </c>
      <c r="E285" s="72" t="str">
        <f t="shared" si="112"/>
        <v/>
      </c>
      <c r="F285" s="79" t="str">
        <f t="shared" si="113"/>
        <v/>
      </c>
      <c r="G285" s="73" t="str">
        <f t="shared" si="114"/>
        <v/>
      </c>
      <c r="H285" s="72" t="str">
        <f t="shared" si="115"/>
        <v/>
      </c>
      <c r="I285" s="72" t="str">
        <f t="shared" si="116"/>
        <v/>
      </c>
      <c r="J285" s="72" t="str">
        <f t="shared" si="128"/>
        <v/>
      </c>
      <c r="K285" s="76" t="str">
        <f t="shared" si="129"/>
        <v/>
      </c>
      <c r="L285" s="134" t="str">
        <f t="shared" si="117"/>
        <v/>
      </c>
      <c r="M285" s="134" t="str">
        <f t="shared" si="118"/>
        <v/>
      </c>
      <c r="N285" s="67"/>
      <c r="O285" s="71"/>
      <c r="P285" s="71"/>
      <c r="Q285" s="71"/>
      <c r="R285" s="71"/>
      <c r="S285" s="148"/>
      <c r="T285" s="71"/>
      <c r="U285" s="71"/>
      <c r="V285" s="71"/>
      <c r="W285" s="71"/>
      <c r="X285" s="77" t="str">
        <f t="shared" si="130"/>
        <v/>
      </c>
      <c r="Y285" s="26" t="str">
        <f t="shared" si="119"/>
        <v/>
      </c>
      <c r="Z285" s="26" t="str">
        <f t="shared" si="120"/>
        <v/>
      </c>
      <c r="AA285" s="77" t="str">
        <f t="shared" si="121"/>
        <v/>
      </c>
      <c r="AB285" s="26" t="str">
        <f t="shared" si="131"/>
        <v/>
      </c>
      <c r="AC285" s="26" t="str">
        <f t="shared" si="122"/>
        <v/>
      </c>
      <c r="AD285" s="26" t="str">
        <f t="shared" si="123"/>
        <v/>
      </c>
      <c r="AE285" s="26" t="str">
        <f t="shared" si="132"/>
        <v/>
      </c>
      <c r="AF285" s="26" t="str">
        <f t="shared" si="124"/>
        <v/>
      </c>
      <c r="AG285" s="26" t="str">
        <f>IF(OR(Z285&lt;&gt;TRUE,AB285&lt;&gt;TRUE,,ISBLANK(U285)),"",IF(INDEX(codeperskat,MATCH(P285,libperskat,0))=20,IF(OR(U285&lt;'Nomenklatur komplett'!W$4,U285&gt;'Nomenklatur komplett'!X$4),FALSE,TRUE),""))</f>
        <v/>
      </c>
      <c r="AH285" s="26" t="str">
        <f t="shared" si="125"/>
        <v/>
      </c>
      <c r="AI285" s="26" t="str">
        <f t="shared" si="126"/>
        <v/>
      </c>
      <c r="AJ285" s="26" t="str">
        <f t="shared" si="127"/>
        <v/>
      </c>
      <c r="AK285" s="72" t="str">
        <f t="shared" si="133"/>
        <v/>
      </c>
      <c r="AL285" s="26" t="str">
        <f t="shared" si="134"/>
        <v/>
      </c>
    </row>
    <row r="286" spans="1:38" x14ac:dyDescent="0.2">
      <c r="A286" s="129" t="str">
        <f t="shared" si="108"/>
        <v/>
      </c>
      <c r="B286" s="129" t="str">
        <f t="shared" si="109"/>
        <v/>
      </c>
      <c r="C286" s="78" t="str">
        <f t="shared" si="110"/>
        <v/>
      </c>
      <c r="D286" s="72" t="str">
        <f t="shared" si="111"/>
        <v/>
      </c>
      <c r="E286" s="72" t="str">
        <f t="shared" si="112"/>
        <v/>
      </c>
      <c r="F286" s="79" t="str">
        <f t="shared" si="113"/>
        <v/>
      </c>
      <c r="G286" s="73" t="str">
        <f t="shared" si="114"/>
        <v/>
      </c>
      <c r="H286" s="72" t="str">
        <f t="shared" si="115"/>
        <v/>
      </c>
      <c r="I286" s="72" t="str">
        <f t="shared" si="116"/>
        <v/>
      </c>
      <c r="J286" s="72" t="str">
        <f t="shared" si="128"/>
        <v/>
      </c>
      <c r="K286" s="76" t="str">
        <f t="shared" si="129"/>
        <v/>
      </c>
      <c r="L286" s="134" t="str">
        <f t="shared" si="117"/>
        <v/>
      </c>
      <c r="M286" s="134" t="str">
        <f t="shared" si="118"/>
        <v/>
      </c>
      <c r="N286" s="67"/>
      <c r="O286" s="71"/>
      <c r="P286" s="71"/>
      <c r="Q286" s="71"/>
      <c r="R286" s="71"/>
      <c r="S286" s="148"/>
      <c r="T286" s="71"/>
      <c r="U286" s="71"/>
      <c r="V286" s="71"/>
      <c r="W286" s="71"/>
      <c r="X286" s="77" t="str">
        <f t="shared" si="130"/>
        <v/>
      </c>
      <c r="Y286" s="26" t="str">
        <f t="shared" si="119"/>
        <v/>
      </c>
      <c r="Z286" s="26" t="str">
        <f t="shared" si="120"/>
        <v/>
      </c>
      <c r="AA286" s="77" t="str">
        <f t="shared" si="121"/>
        <v/>
      </c>
      <c r="AB286" s="26" t="str">
        <f t="shared" si="131"/>
        <v/>
      </c>
      <c r="AC286" s="26" t="str">
        <f t="shared" si="122"/>
        <v/>
      </c>
      <c r="AD286" s="26" t="str">
        <f t="shared" si="123"/>
        <v/>
      </c>
      <c r="AE286" s="26" t="str">
        <f t="shared" si="132"/>
        <v/>
      </c>
      <c r="AF286" s="26" t="str">
        <f t="shared" si="124"/>
        <v/>
      </c>
      <c r="AG286" s="26" t="str">
        <f>IF(OR(Z286&lt;&gt;TRUE,AB286&lt;&gt;TRUE,,ISBLANK(U286)),"",IF(INDEX(codeperskat,MATCH(P286,libperskat,0))=20,IF(OR(U286&lt;'Nomenklatur komplett'!W$4,U286&gt;'Nomenklatur komplett'!X$4),FALSE,TRUE),""))</f>
        <v/>
      </c>
      <c r="AH286" s="26" t="str">
        <f t="shared" si="125"/>
        <v/>
      </c>
      <c r="AI286" s="26" t="str">
        <f t="shared" si="126"/>
        <v/>
      </c>
      <c r="AJ286" s="26" t="str">
        <f t="shared" si="127"/>
        <v/>
      </c>
      <c r="AK286" s="72" t="str">
        <f t="shared" si="133"/>
        <v/>
      </c>
      <c r="AL286" s="26" t="str">
        <f t="shared" si="134"/>
        <v/>
      </c>
    </row>
    <row r="287" spans="1:38" x14ac:dyDescent="0.2">
      <c r="A287" s="129" t="str">
        <f t="shared" si="108"/>
        <v/>
      </c>
      <c r="B287" s="129" t="str">
        <f t="shared" si="109"/>
        <v/>
      </c>
      <c r="C287" s="78" t="str">
        <f t="shared" si="110"/>
        <v/>
      </c>
      <c r="D287" s="72" t="str">
        <f t="shared" si="111"/>
        <v/>
      </c>
      <c r="E287" s="72" t="str">
        <f t="shared" si="112"/>
        <v/>
      </c>
      <c r="F287" s="79" t="str">
        <f t="shared" si="113"/>
        <v/>
      </c>
      <c r="G287" s="73" t="str">
        <f t="shared" si="114"/>
        <v/>
      </c>
      <c r="H287" s="72" t="str">
        <f t="shared" si="115"/>
        <v/>
      </c>
      <c r="I287" s="72" t="str">
        <f t="shared" si="116"/>
        <v/>
      </c>
      <c r="J287" s="72" t="str">
        <f t="shared" si="128"/>
        <v/>
      </c>
      <c r="K287" s="76" t="str">
        <f t="shared" si="129"/>
        <v/>
      </c>
      <c r="L287" s="134" t="str">
        <f t="shared" si="117"/>
        <v/>
      </c>
      <c r="M287" s="134" t="str">
        <f t="shared" si="118"/>
        <v/>
      </c>
      <c r="N287" s="67"/>
      <c r="O287" s="71"/>
      <c r="P287" s="71"/>
      <c r="Q287" s="71"/>
      <c r="R287" s="71"/>
      <c r="S287" s="148"/>
      <c r="T287" s="71"/>
      <c r="U287" s="71"/>
      <c r="V287" s="71"/>
      <c r="W287" s="71"/>
      <c r="X287" s="77" t="str">
        <f t="shared" si="130"/>
        <v/>
      </c>
      <c r="Y287" s="26" t="str">
        <f t="shared" si="119"/>
        <v/>
      </c>
      <c r="Z287" s="26" t="str">
        <f t="shared" si="120"/>
        <v/>
      </c>
      <c r="AA287" s="77" t="str">
        <f t="shared" si="121"/>
        <v/>
      </c>
      <c r="AB287" s="26" t="str">
        <f t="shared" si="131"/>
        <v/>
      </c>
      <c r="AC287" s="26" t="str">
        <f t="shared" si="122"/>
        <v/>
      </c>
      <c r="AD287" s="26" t="str">
        <f t="shared" si="123"/>
        <v/>
      </c>
      <c r="AE287" s="26" t="str">
        <f t="shared" si="132"/>
        <v/>
      </c>
      <c r="AF287" s="26" t="str">
        <f t="shared" si="124"/>
        <v/>
      </c>
      <c r="AG287" s="26" t="str">
        <f>IF(OR(Z287&lt;&gt;TRUE,AB287&lt;&gt;TRUE,,ISBLANK(U287)),"",IF(INDEX(codeperskat,MATCH(P287,libperskat,0))=20,IF(OR(U287&lt;'Nomenklatur komplett'!W$4,U287&gt;'Nomenklatur komplett'!X$4),FALSE,TRUE),""))</f>
        <v/>
      </c>
      <c r="AH287" s="26" t="str">
        <f t="shared" si="125"/>
        <v/>
      </c>
      <c r="AI287" s="26" t="str">
        <f t="shared" si="126"/>
        <v/>
      </c>
      <c r="AJ287" s="26" t="str">
        <f t="shared" si="127"/>
        <v/>
      </c>
      <c r="AK287" s="72" t="str">
        <f t="shared" si="133"/>
        <v/>
      </c>
      <c r="AL287" s="26" t="str">
        <f t="shared" si="134"/>
        <v/>
      </c>
    </row>
    <row r="288" spans="1:38" x14ac:dyDescent="0.2">
      <c r="A288" s="129" t="str">
        <f t="shared" si="108"/>
        <v/>
      </c>
      <c r="B288" s="129" t="str">
        <f t="shared" si="109"/>
        <v/>
      </c>
      <c r="C288" s="78" t="str">
        <f t="shared" si="110"/>
        <v/>
      </c>
      <c r="D288" s="72" t="str">
        <f t="shared" si="111"/>
        <v/>
      </c>
      <c r="E288" s="72" t="str">
        <f t="shared" si="112"/>
        <v/>
      </c>
      <c r="F288" s="79" t="str">
        <f t="shared" si="113"/>
        <v/>
      </c>
      <c r="G288" s="73" t="str">
        <f t="shared" si="114"/>
        <v/>
      </c>
      <c r="H288" s="72" t="str">
        <f t="shared" si="115"/>
        <v/>
      </c>
      <c r="I288" s="72" t="str">
        <f t="shared" si="116"/>
        <v/>
      </c>
      <c r="J288" s="72" t="str">
        <f t="shared" si="128"/>
        <v/>
      </c>
      <c r="K288" s="76" t="str">
        <f t="shared" si="129"/>
        <v/>
      </c>
      <c r="L288" s="134" t="str">
        <f t="shared" si="117"/>
        <v/>
      </c>
      <c r="M288" s="134" t="str">
        <f t="shared" si="118"/>
        <v/>
      </c>
      <c r="N288" s="67"/>
      <c r="O288" s="71"/>
      <c r="P288" s="71"/>
      <c r="Q288" s="71"/>
      <c r="R288" s="71"/>
      <c r="S288" s="148"/>
      <c r="T288" s="71"/>
      <c r="U288" s="71"/>
      <c r="V288" s="71"/>
      <c r="W288" s="71"/>
      <c r="X288" s="77" t="str">
        <f t="shared" si="130"/>
        <v/>
      </c>
      <c r="Y288" s="26" t="str">
        <f t="shared" si="119"/>
        <v/>
      </c>
      <c r="Z288" s="26" t="str">
        <f t="shared" si="120"/>
        <v/>
      </c>
      <c r="AA288" s="77" t="str">
        <f t="shared" si="121"/>
        <v/>
      </c>
      <c r="AB288" s="26" t="str">
        <f t="shared" si="131"/>
        <v/>
      </c>
      <c r="AC288" s="26" t="str">
        <f t="shared" si="122"/>
        <v/>
      </c>
      <c r="AD288" s="26" t="str">
        <f t="shared" si="123"/>
        <v/>
      </c>
      <c r="AE288" s="26" t="str">
        <f t="shared" si="132"/>
        <v/>
      </c>
      <c r="AF288" s="26" t="str">
        <f t="shared" si="124"/>
        <v/>
      </c>
      <c r="AG288" s="26" t="str">
        <f>IF(OR(Z288&lt;&gt;TRUE,AB288&lt;&gt;TRUE,,ISBLANK(U288)),"",IF(INDEX(codeperskat,MATCH(P288,libperskat,0))=20,IF(OR(U288&lt;'Nomenklatur komplett'!W$4,U288&gt;'Nomenklatur komplett'!X$4),FALSE,TRUE),""))</f>
        <v/>
      </c>
      <c r="AH288" s="26" t="str">
        <f t="shared" si="125"/>
        <v/>
      </c>
      <c r="AI288" s="26" t="str">
        <f t="shared" si="126"/>
        <v/>
      </c>
      <c r="AJ288" s="26" t="str">
        <f t="shared" si="127"/>
        <v/>
      </c>
      <c r="AK288" s="72" t="str">
        <f t="shared" si="133"/>
        <v/>
      </c>
      <c r="AL288" s="26" t="str">
        <f t="shared" si="134"/>
        <v/>
      </c>
    </row>
    <row r="289" spans="1:38" x14ac:dyDescent="0.2">
      <c r="A289" s="129" t="str">
        <f t="shared" si="108"/>
        <v/>
      </c>
      <c r="B289" s="129" t="str">
        <f t="shared" si="109"/>
        <v/>
      </c>
      <c r="C289" s="78" t="str">
        <f t="shared" si="110"/>
        <v/>
      </c>
      <c r="D289" s="72" t="str">
        <f t="shared" si="111"/>
        <v/>
      </c>
      <c r="E289" s="72" t="str">
        <f t="shared" si="112"/>
        <v/>
      </c>
      <c r="F289" s="79" t="str">
        <f t="shared" si="113"/>
        <v/>
      </c>
      <c r="G289" s="73" t="str">
        <f t="shared" si="114"/>
        <v/>
      </c>
      <c r="H289" s="72" t="str">
        <f t="shared" si="115"/>
        <v/>
      </c>
      <c r="I289" s="72" t="str">
        <f t="shared" si="116"/>
        <v/>
      </c>
      <c r="J289" s="72" t="str">
        <f t="shared" si="128"/>
        <v/>
      </c>
      <c r="K289" s="76" t="str">
        <f t="shared" si="129"/>
        <v/>
      </c>
      <c r="L289" s="134" t="str">
        <f t="shared" si="117"/>
        <v/>
      </c>
      <c r="M289" s="134" t="str">
        <f t="shared" si="118"/>
        <v/>
      </c>
      <c r="N289" s="67"/>
      <c r="O289" s="71"/>
      <c r="P289" s="71"/>
      <c r="Q289" s="71"/>
      <c r="R289" s="71"/>
      <c r="S289" s="148"/>
      <c r="T289" s="71"/>
      <c r="U289" s="71"/>
      <c r="V289" s="71"/>
      <c r="W289" s="71"/>
      <c r="X289" s="77" t="str">
        <f t="shared" si="130"/>
        <v/>
      </c>
      <c r="Y289" s="26" t="str">
        <f t="shared" si="119"/>
        <v/>
      </c>
      <c r="Z289" s="26" t="str">
        <f t="shared" si="120"/>
        <v/>
      </c>
      <c r="AA289" s="77" t="str">
        <f t="shared" si="121"/>
        <v/>
      </c>
      <c r="AB289" s="26" t="str">
        <f t="shared" si="131"/>
        <v/>
      </c>
      <c r="AC289" s="26" t="str">
        <f t="shared" si="122"/>
        <v/>
      </c>
      <c r="AD289" s="26" t="str">
        <f t="shared" si="123"/>
        <v/>
      </c>
      <c r="AE289" s="26" t="str">
        <f t="shared" si="132"/>
        <v/>
      </c>
      <c r="AF289" s="26" t="str">
        <f t="shared" si="124"/>
        <v/>
      </c>
      <c r="AG289" s="26" t="str">
        <f>IF(OR(Z289&lt;&gt;TRUE,AB289&lt;&gt;TRUE,,ISBLANK(U289)),"",IF(INDEX(codeperskat,MATCH(P289,libperskat,0))=20,IF(OR(U289&lt;'Nomenklatur komplett'!W$4,U289&gt;'Nomenklatur komplett'!X$4),FALSE,TRUE),""))</f>
        <v/>
      </c>
      <c r="AH289" s="26" t="str">
        <f t="shared" si="125"/>
        <v/>
      </c>
      <c r="AI289" s="26" t="str">
        <f t="shared" si="126"/>
        <v/>
      </c>
      <c r="AJ289" s="26" t="str">
        <f t="shared" si="127"/>
        <v/>
      </c>
      <c r="AK289" s="72" t="str">
        <f t="shared" si="133"/>
        <v/>
      </c>
      <c r="AL289" s="26" t="str">
        <f t="shared" si="134"/>
        <v/>
      </c>
    </row>
    <row r="290" spans="1:38" x14ac:dyDescent="0.2">
      <c r="A290" s="129" t="str">
        <f t="shared" si="108"/>
        <v/>
      </c>
      <c r="B290" s="129" t="str">
        <f t="shared" si="109"/>
        <v/>
      </c>
      <c r="C290" s="78" t="str">
        <f t="shared" si="110"/>
        <v/>
      </c>
      <c r="D290" s="72" t="str">
        <f t="shared" si="111"/>
        <v/>
      </c>
      <c r="E290" s="72" t="str">
        <f t="shared" si="112"/>
        <v/>
      </c>
      <c r="F290" s="79" t="str">
        <f t="shared" si="113"/>
        <v/>
      </c>
      <c r="G290" s="73" t="str">
        <f t="shared" si="114"/>
        <v/>
      </c>
      <c r="H290" s="72" t="str">
        <f t="shared" si="115"/>
        <v/>
      </c>
      <c r="I290" s="72" t="str">
        <f t="shared" si="116"/>
        <v/>
      </c>
      <c r="J290" s="72" t="str">
        <f t="shared" si="128"/>
        <v/>
      </c>
      <c r="K290" s="76" t="str">
        <f t="shared" si="129"/>
        <v/>
      </c>
      <c r="L290" s="134" t="str">
        <f t="shared" si="117"/>
        <v/>
      </c>
      <c r="M290" s="134" t="str">
        <f t="shared" si="118"/>
        <v/>
      </c>
      <c r="N290" s="67"/>
      <c r="O290" s="71"/>
      <c r="P290" s="71"/>
      <c r="Q290" s="71"/>
      <c r="R290" s="71"/>
      <c r="S290" s="148"/>
      <c r="T290" s="71"/>
      <c r="U290" s="71"/>
      <c r="V290" s="71"/>
      <c r="W290" s="71"/>
      <c r="X290" s="77" t="str">
        <f t="shared" si="130"/>
        <v/>
      </c>
      <c r="Y290" s="26" t="str">
        <f t="shared" si="119"/>
        <v/>
      </c>
      <c r="Z290" s="26" t="str">
        <f t="shared" si="120"/>
        <v/>
      </c>
      <c r="AA290" s="77" t="str">
        <f t="shared" si="121"/>
        <v/>
      </c>
      <c r="AB290" s="26" t="str">
        <f t="shared" si="131"/>
        <v/>
      </c>
      <c r="AC290" s="26" t="str">
        <f t="shared" si="122"/>
        <v/>
      </c>
      <c r="AD290" s="26" t="str">
        <f t="shared" si="123"/>
        <v/>
      </c>
      <c r="AE290" s="26" t="str">
        <f t="shared" si="132"/>
        <v/>
      </c>
      <c r="AF290" s="26" t="str">
        <f t="shared" si="124"/>
        <v/>
      </c>
      <c r="AG290" s="26" t="str">
        <f>IF(OR(Z290&lt;&gt;TRUE,AB290&lt;&gt;TRUE,,ISBLANK(U290)),"",IF(INDEX(codeperskat,MATCH(P290,libperskat,0))=20,IF(OR(U290&lt;'Nomenklatur komplett'!W$4,U290&gt;'Nomenklatur komplett'!X$4),FALSE,TRUE),""))</f>
        <v/>
      </c>
      <c r="AH290" s="26" t="str">
        <f t="shared" si="125"/>
        <v/>
      </c>
      <c r="AI290" s="26" t="str">
        <f t="shared" si="126"/>
        <v/>
      </c>
      <c r="AJ290" s="26" t="str">
        <f t="shared" si="127"/>
        <v/>
      </c>
      <c r="AK290" s="72" t="str">
        <f t="shared" si="133"/>
        <v/>
      </c>
      <c r="AL290" s="26" t="str">
        <f t="shared" si="134"/>
        <v/>
      </c>
    </row>
    <row r="291" spans="1:38" x14ac:dyDescent="0.2">
      <c r="A291" s="129" t="str">
        <f t="shared" si="108"/>
        <v/>
      </c>
      <c r="B291" s="129" t="str">
        <f t="shared" si="109"/>
        <v/>
      </c>
      <c r="C291" s="78" t="str">
        <f t="shared" si="110"/>
        <v/>
      </c>
      <c r="D291" s="72" t="str">
        <f t="shared" si="111"/>
        <v/>
      </c>
      <c r="E291" s="72" t="str">
        <f t="shared" si="112"/>
        <v/>
      </c>
      <c r="F291" s="79" t="str">
        <f t="shared" si="113"/>
        <v/>
      </c>
      <c r="G291" s="73" t="str">
        <f t="shared" si="114"/>
        <v/>
      </c>
      <c r="H291" s="72" t="str">
        <f t="shared" si="115"/>
        <v/>
      </c>
      <c r="I291" s="72" t="str">
        <f t="shared" si="116"/>
        <v/>
      </c>
      <c r="J291" s="72" t="str">
        <f t="shared" si="128"/>
        <v/>
      </c>
      <c r="K291" s="76" t="str">
        <f t="shared" si="129"/>
        <v/>
      </c>
      <c r="L291" s="134" t="str">
        <f t="shared" si="117"/>
        <v/>
      </c>
      <c r="M291" s="134" t="str">
        <f t="shared" si="118"/>
        <v/>
      </c>
      <c r="N291" s="67"/>
      <c r="O291" s="71"/>
      <c r="P291" s="71"/>
      <c r="Q291" s="71"/>
      <c r="R291" s="71"/>
      <c r="S291" s="148"/>
      <c r="T291" s="71"/>
      <c r="U291" s="71"/>
      <c r="V291" s="71"/>
      <c r="W291" s="71"/>
      <c r="X291" s="77" t="str">
        <f t="shared" si="130"/>
        <v/>
      </c>
      <c r="Y291" s="26" t="str">
        <f t="shared" si="119"/>
        <v/>
      </c>
      <c r="Z291" s="26" t="str">
        <f t="shared" si="120"/>
        <v/>
      </c>
      <c r="AA291" s="77" t="str">
        <f t="shared" si="121"/>
        <v/>
      </c>
      <c r="AB291" s="26" t="str">
        <f t="shared" si="131"/>
        <v/>
      </c>
      <c r="AC291" s="26" t="str">
        <f t="shared" si="122"/>
        <v/>
      </c>
      <c r="AD291" s="26" t="str">
        <f t="shared" si="123"/>
        <v/>
      </c>
      <c r="AE291" s="26" t="str">
        <f t="shared" si="132"/>
        <v/>
      </c>
      <c r="AF291" s="26" t="str">
        <f t="shared" si="124"/>
        <v/>
      </c>
      <c r="AG291" s="26" t="str">
        <f>IF(OR(Z291&lt;&gt;TRUE,AB291&lt;&gt;TRUE,,ISBLANK(U291)),"",IF(INDEX(codeperskat,MATCH(P291,libperskat,0))=20,IF(OR(U291&lt;'Nomenklatur komplett'!W$4,U291&gt;'Nomenklatur komplett'!X$4),FALSE,TRUE),""))</f>
        <v/>
      </c>
      <c r="AH291" s="26" t="str">
        <f t="shared" si="125"/>
        <v/>
      </c>
      <c r="AI291" s="26" t="str">
        <f t="shared" si="126"/>
        <v/>
      </c>
      <c r="AJ291" s="26" t="str">
        <f t="shared" si="127"/>
        <v/>
      </c>
      <c r="AK291" s="72" t="str">
        <f t="shared" si="133"/>
        <v/>
      </c>
      <c r="AL291" s="26" t="str">
        <f t="shared" si="134"/>
        <v/>
      </c>
    </row>
    <row r="292" spans="1:38" x14ac:dyDescent="0.2">
      <c r="A292" s="129" t="str">
        <f t="shared" si="108"/>
        <v/>
      </c>
      <c r="B292" s="129" t="str">
        <f t="shared" si="109"/>
        <v/>
      </c>
      <c r="C292" s="78" t="str">
        <f t="shared" si="110"/>
        <v/>
      </c>
      <c r="D292" s="72" t="str">
        <f t="shared" si="111"/>
        <v/>
      </c>
      <c r="E292" s="72" t="str">
        <f t="shared" si="112"/>
        <v/>
      </c>
      <c r="F292" s="79" t="str">
        <f t="shared" si="113"/>
        <v/>
      </c>
      <c r="G292" s="73" t="str">
        <f t="shared" si="114"/>
        <v/>
      </c>
      <c r="H292" s="72" t="str">
        <f t="shared" si="115"/>
        <v/>
      </c>
      <c r="I292" s="72" t="str">
        <f t="shared" si="116"/>
        <v/>
      </c>
      <c r="J292" s="72" t="str">
        <f t="shared" si="128"/>
        <v/>
      </c>
      <c r="K292" s="76" t="str">
        <f t="shared" si="129"/>
        <v/>
      </c>
      <c r="L292" s="134" t="str">
        <f t="shared" si="117"/>
        <v/>
      </c>
      <c r="M292" s="134" t="str">
        <f t="shared" si="118"/>
        <v/>
      </c>
      <c r="N292" s="67"/>
      <c r="O292" s="71"/>
      <c r="P292" s="71"/>
      <c r="Q292" s="71"/>
      <c r="R292" s="71"/>
      <c r="S292" s="148"/>
      <c r="T292" s="71"/>
      <c r="U292" s="71"/>
      <c r="V292" s="71"/>
      <c r="W292" s="71"/>
      <c r="X292" s="77" t="str">
        <f t="shared" si="130"/>
        <v/>
      </c>
      <c r="Y292" s="26" t="str">
        <f t="shared" si="119"/>
        <v/>
      </c>
      <c r="Z292" s="26" t="str">
        <f t="shared" si="120"/>
        <v/>
      </c>
      <c r="AA292" s="77" t="str">
        <f t="shared" si="121"/>
        <v/>
      </c>
      <c r="AB292" s="26" t="str">
        <f t="shared" si="131"/>
        <v/>
      </c>
      <c r="AC292" s="26" t="str">
        <f t="shared" si="122"/>
        <v/>
      </c>
      <c r="AD292" s="26" t="str">
        <f t="shared" si="123"/>
        <v/>
      </c>
      <c r="AE292" s="26" t="str">
        <f t="shared" si="132"/>
        <v/>
      </c>
      <c r="AF292" s="26" t="str">
        <f t="shared" si="124"/>
        <v/>
      </c>
      <c r="AG292" s="26" t="str">
        <f>IF(OR(Z292&lt;&gt;TRUE,AB292&lt;&gt;TRUE,,ISBLANK(U292)),"",IF(INDEX(codeperskat,MATCH(P292,libperskat,0))=20,IF(OR(U292&lt;'Nomenklatur komplett'!W$4,U292&gt;'Nomenklatur komplett'!X$4),FALSE,TRUE),""))</f>
        <v/>
      </c>
      <c r="AH292" s="26" t="str">
        <f t="shared" si="125"/>
        <v/>
      </c>
      <c r="AI292" s="26" t="str">
        <f t="shared" si="126"/>
        <v/>
      </c>
      <c r="AJ292" s="26" t="str">
        <f t="shared" si="127"/>
        <v/>
      </c>
      <c r="AK292" s="72" t="str">
        <f t="shared" si="133"/>
        <v/>
      </c>
      <c r="AL292" s="26" t="str">
        <f t="shared" si="134"/>
        <v/>
      </c>
    </row>
    <row r="293" spans="1:38" x14ac:dyDescent="0.2">
      <c r="A293" s="129" t="str">
        <f t="shared" si="108"/>
        <v/>
      </c>
      <c r="B293" s="129" t="str">
        <f t="shared" si="109"/>
        <v/>
      </c>
      <c r="C293" s="78" t="str">
        <f t="shared" si="110"/>
        <v/>
      </c>
      <c r="D293" s="72" t="str">
        <f t="shared" si="111"/>
        <v/>
      </c>
      <c r="E293" s="72" t="str">
        <f t="shared" si="112"/>
        <v/>
      </c>
      <c r="F293" s="79" t="str">
        <f t="shared" si="113"/>
        <v/>
      </c>
      <c r="G293" s="73" t="str">
        <f t="shared" si="114"/>
        <v/>
      </c>
      <c r="H293" s="72" t="str">
        <f t="shared" si="115"/>
        <v/>
      </c>
      <c r="I293" s="72" t="str">
        <f t="shared" si="116"/>
        <v/>
      </c>
      <c r="J293" s="72" t="str">
        <f t="shared" si="128"/>
        <v/>
      </c>
      <c r="K293" s="76" t="str">
        <f t="shared" si="129"/>
        <v/>
      </c>
      <c r="L293" s="134" t="str">
        <f t="shared" si="117"/>
        <v/>
      </c>
      <c r="M293" s="134" t="str">
        <f t="shared" si="118"/>
        <v/>
      </c>
      <c r="N293" s="67"/>
      <c r="O293" s="71"/>
      <c r="P293" s="71"/>
      <c r="Q293" s="71"/>
      <c r="R293" s="71"/>
      <c r="S293" s="148"/>
      <c r="T293" s="71"/>
      <c r="U293" s="71"/>
      <c r="V293" s="71"/>
      <c r="W293" s="71"/>
      <c r="X293" s="77" t="str">
        <f t="shared" si="130"/>
        <v/>
      </c>
      <c r="Y293" s="26" t="str">
        <f t="shared" si="119"/>
        <v/>
      </c>
      <c r="Z293" s="26" t="str">
        <f t="shared" si="120"/>
        <v/>
      </c>
      <c r="AA293" s="77" t="str">
        <f t="shared" si="121"/>
        <v/>
      </c>
      <c r="AB293" s="26" t="str">
        <f t="shared" si="131"/>
        <v/>
      </c>
      <c r="AC293" s="26" t="str">
        <f t="shared" si="122"/>
        <v/>
      </c>
      <c r="AD293" s="26" t="str">
        <f t="shared" si="123"/>
        <v/>
      </c>
      <c r="AE293" s="26" t="str">
        <f t="shared" si="132"/>
        <v/>
      </c>
      <c r="AF293" s="26" t="str">
        <f t="shared" si="124"/>
        <v/>
      </c>
      <c r="AG293" s="26" t="str">
        <f>IF(OR(Z293&lt;&gt;TRUE,AB293&lt;&gt;TRUE,,ISBLANK(U293)),"",IF(INDEX(codeperskat,MATCH(P293,libperskat,0))=20,IF(OR(U293&lt;'Nomenklatur komplett'!W$4,U293&gt;'Nomenklatur komplett'!X$4),FALSE,TRUE),""))</f>
        <v/>
      </c>
      <c r="AH293" s="26" t="str">
        <f t="shared" si="125"/>
        <v/>
      </c>
      <c r="AI293" s="26" t="str">
        <f t="shared" si="126"/>
        <v/>
      </c>
      <c r="AJ293" s="26" t="str">
        <f t="shared" si="127"/>
        <v/>
      </c>
      <c r="AK293" s="72" t="str">
        <f t="shared" si="133"/>
        <v/>
      </c>
      <c r="AL293" s="26" t="str">
        <f t="shared" si="134"/>
        <v/>
      </c>
    </row>
    <row r="294" spans="1:38" x14ac:dyDescent="0.2">
      <c r="A294" s="129" t="str">
        <f t="shared" si="108"/>
        <v/>
      </c>
      <c r="B294" s="129" t="str">
        <f t="shared" si="109"/>
        <v/>
      </c>
      <c r="C294" s="78" t="str">
        <f t="shared" si="110"/>
        <v/>
      </c>
      <c r="D294" s="72" t="str">
        <f t="shared" si="111"/>
        <v/>
      </c>
      <c r="E294" s="72" t="str">
        <f t="shared" si="112"/>
        <v/>
      </c>
      <c r="F294" s="79" t="str">
        <f t="shared" si="113"/>
        <v/>
      </c>
      <c r="G294" s="73" t="str">
        <f t="shared" si="114"/>
        <v/>
      </c>
      <c r="H294" s="72" t="str">
        <f t="shared" si="115"/>
        <v/>
      </c>
      <c r="I294" s="72" t="str">
        <f t="shared" si="116"/>
        <v/>
      </c>
      <c r="J294" s="72" t="str">
        <f t="shared" si="128"/>
        <v/>
      </c>
      <c r="K294" s="76" t="str">
        <f t="shared" si="129"/>
        <v/>
      </c>
      <c r="L294" s="134" t="str">
        <f t="shared" si="117"/>
        <v/>
      </c>
      <c r="M294" s="134" t="str">
        <f t="shared" si="118"/>
        <v/>
      </c>
      <c r="N294" s="67"/>
      <c r="O294" s="71"/>
      <c r="P294" s="71"/>
      <c r="Q294" s="71"/>
      <c r="R294" s="71"/>
      <c r="S294" s="148"/>
      <c r="T294" s="71"/>
      <c r="U294" s="71"/>
      <c r="V294" s="71"/>
      <c r="W294" s="71"/>
      <c r="X294" s="77" t="str">
        <f t="shared" si="130"/>
        <v/>
      </c>
      <c r="Y294" s="26" t="str">
        <f t="shared" si="119"/>
        <v/>
      </c>
      <c r="Z294" s="26" t="str">
        <f t="shared" si="120"/>
        <v/>
      </c>
      <c r="AA294" s="77" t="str">
        <f t="shared" si="121"/>
        <v/>
      </c>
      <c r="AB294" s="26" t="str">
        <f t="shared" si="131"/>
        <v/>
      </c>
      <c r="AC294" s="26" t="str">
        <f t="shared" si="122"/>
        <v/>
      </c>
      <c r="AD294" s="26" t="str">
        <f t="shared" si="123"/>
        <v/>
      </c>
      <c r="AE294" s="26" t="str">
        <f t="shared" si="132"/>
        <v/>
      </c>
      <c r="AF294" s="26" t="str">
        <f t="shared" si="124"/>
        <v/>
      </c>
      <c r="AG294" s="26" t="str">
        <f>IF(OR(Z294&lt;&gt;TRUE,AB294&lt;&gt;TRUE,,ISBLANK(U294)),"",IF(INDEX(codeperskat,MATCH(P294,libperskat,0))=20,IF(OR(U294&lt;'Nomenklatur komplett'!W$4,U294&gt;'Nomenklatur komplett'!X$4),FALSE,TRUE),""))</f>
        <v/>
      </c>
      <c r="AH294" s="26" t="str">
        <f t="shared" si="125"/>
        <v/>
      </c>
      <c r="AI294" s="26" t="str">
        <f t="shared" si="126"/>
        <v/>
      </c>
      <c r="AJ294" s="26" t="str">
        <f t="shared" si="127"/>
        <v/>
      </c>
      <c r="AK294" s="72" t="str">
        <f t="shared" si="133"/>
        <v/>
      </c>
      <c r="AL294" s="26" t="str">
        <f t="shared" si="134"/>
        <v/>
      </c>
    </row>
    <row r="295" spans="1:38" x14ac:dyDescent="0.2">
      <c r="A295" s="129" t="str">
        <f t="shared" si="108"/>
        <v/>
      </c>
      <c r="B295" s="129" t="str">
        <f t="shared" si="109"/>
        <v/>
      </c>
      <c r="C295" s="78" t="str">
        <f t="shared" si="110"/>
        <v/>
      </c>
      <c r="D295" s="72" t="str">
        <f t="shared" si="111"/>
        <v/>
      </c>
      <c r="E295" s="72" t="str">
        <f t="shared" si="112"/>
        <v/>
      </c>
      <c r="F295" s="79" t="str">
        <f t="shared" si="113"/>
        <v/>
      </c>
      <c r="G295" s="73" t="str">
        <f t="shared" si="114"/>
        <v/>
      </c>
      <c r="H295" s="72" t="str">
        <f t="shared" si="115"/>
        <v/>
      </c>
      <c r="I295" s="72" t="str">
        <f t="shared" si="116"/>
        <v/>
      </c>
      <c r="J295" s="72" t="str">
        <f t="shared" si="128"/>
        <v/>
      </c>
      <c r="K295" s="76" t="str">
        <f t="shared" si="129"/>
        <v/>
      </c>
      <c r="L295" s="134" t="str">
        <f t="shared" si="117"/>
        <v/>
      </c>
      <c r="M295" s="134" t="str">
        <f t="shared" si="118"/>
        <v/>
      </c>
      <c r="N295" s="67"/>
      <c r="O295" s="71"/>
      <c r="P295" s="71"/>
      <c r="Q295" s="71"/>
      <c r="R295" s="71"/>
      <c r="S295" s="148"/>
      <c r="T295" s="71"/>
      <c r="U295" s="71"/>
      <c r="V295" s="71"/>
      <c r="W295" s="71"/>
      <c r="X295" s="77" t="str">
        <f t="shared" si="130"/>
        <v/>
      </c>
      <c r="Y295" s="26" t="str">
        <f t="shared" si="119"/>
        <v/>
      </c>
      <c r="Z295" s="26" t="str">
        <f t="shared" si="120"/>
        <v/>
      </c>
      <c r="AA295" s="77" t="str">
        <f t="shared" si="121"/>
        <v/>
      </c>
      <c r="AB295" s="26" t="str">
        <f t="shared" si="131"/>
        <v/>
      </c>
      <c r="AC295" s="26" t="str">
        <f t="shared" si="122"/>
        <v/>
      </c>
      <c r="AD295" s="26" t="str">
        <f t="shared" si="123"/>
        <v/>
      </c>
      <c r="AE295" s="26" t="str">
        <f t="shared" si="132"/>
        <v/>
      </c>
      <c r="AF295" s="26" t="str">
        <f t="shared" si="124"/>
        <v/>
      </c>
      <c r="AG295" s="26" t="str">
        <f>IF(OR(Z295&lt;&gt;TRUE,AB295&lt;&gt;TRUE,,ISBLANK(U295)),"",IF(INDEX(codeperskat,MATCH(P295,libperskat,0))=20,IF(OR(U295&lt;'Nomenklatur komplett'!W$4,U295&gt;'Nomenklatur komplett'!X$4),FALSE,TRUE),""))</f>
        <v/>
      </c>
      <c r="AH295" s="26" t="str">
        <f t="shared" si="125"/>
        <v/>
      </c>
      <c r="AI295" s="26" t="str">
        <f t="shared" si="126"/>
        <v/>
      </c>
      <c r="AJ295" s="26" t="str">
        <f t="shared" si="127"/>
        <v/>
      </c>
      <c r="AK295" s="72" t="str">
        <f t="shared" si="133"/>
        <v/>
      </c>
      <c r="AL295" s="26" t="str">
        <f t="shared" si="134"/>
        <v/>
      </c>
    </row>
    <row r="296" spans="1:38" x14ac:dyDescent="0.2">
      <c r="A296" s="129" t="str">
        <f t="shared" si="108"/>
        <v/>
      </c>
      <c r="B296" s="129" t="str">
        <f t="shared" si="109"/>
        <v/>
      </c>
      <c r="C296" s="78" t="str">
        <f t="shared" si="110"/>
        <v/>
      </c>
      <c r="D296" s="72" t="str">
        <f t="shared" si="111"/>
        <v/>
      </c>
      <c r="E296" s="72" t="str">
        <f t="shared" si="112"/>
        <v/>
      </c>
      <c r="F296" s="79" t="str">
        <f t="shared" si="113"/>
        <v/>
      </c>
      <c r="G296" s="73" t="str">
        <f t="shared" si="114"/>
        <v/>
      </c>
      <c r="H296" s="72" t="str">
        <f t="shared" si="115"/>
        <v/>
      </c>
      <c r="I296" s="72" t="str">
        <f t="shared" si="116"/>
        <v/>
      </c>
      <c r="J296" s="72" t="str">
        <f t="shared" si="128"/>
        <v/>
      </c>
      <c r="K296" s="76" t="str">
        <f t="shared" si="129"/>
        <v/>
      </c>
      <c r="L296" s="134" t="str">
        <f t="shared" si="117"/>
        <v/>
      </c>
      <c r="M296" s="134" t="str">
        <f t="shared" si="118"/>
        <v/>
      </c>
      <c r="N296" s="67"/>
      <c r="O296" s="71"/>
      <c r="P296" s="71"/>
      <c r="Q296" s="71"/>
      <c r="R296" s="71"/>
      <c r="S296" s="148"/>
      <c r="T296" s="71"/>
      <c r="U296" s="71"/>
      <c r="V296" s="71"/>
      <c r="W296" s="71"/>
      <c r="X296" s="77" t="str">
        <f t="shared" si="130"/>
        <v/>
      </c>
      <c r="Y296" s="26" t="str">
        <f t="shared" si="119"/>
        <v/>
      </c>
      <c r="Z296" s="26" t="str">
        <f t="shared" si="120"/>
        <v/>
      </c>
      <c r="AA296" s="77" t="str">
        <f t="shared" si="121"/>
        <v/>
      </c>
      <c r="AB296" s="26" t="str">
        <f t="shared" si="131"/>
        <v/>
      </c>
      <c r="AC296" s="26" t="str">
        <f t="shared" si="122"/>
        <v/>
      </c>
      <c r="AD296" s="26" t="str">
        <f t="shared" si="123"/>
        <v/>
      </c>
      <c r="AE296" s="26" t="str">
        <f t="shared" si="132"/>
        <v/>
      </c>
      <c r="AF296" s="26" t="str">
        <f t="shared" si="124"/>
        <v/>
      </c>
      <c r="AG296" s="26" t="str">
        <f>IF(OR(Z296&lt;&gt;TRUE,AB296&lt;&gt;TRUE,,ISBLANK(U296)),"",IF(INDEX(codeperskat,MATCH(P296,libperskat,0))=20,IF(OR(U296&lt;'Nomenklatur komplett'!W$4,U296&gt;'Nomenklatur komplett'!X$4),FALSE,TRUE),""))</f>
        <v/>
      </c>
      <c r="AH296" s="26" t="str">
        <f t="shared" si="125"/>
        <v/>
      </c>
      <c r="AI296" s="26" t="str">
        <f t="shared" si="126"/>
        <v/>
      </c>
      <c r="AJ296" s="26" t="str">
        <f t="shared" si="127"/>
        <v/>
      </c>
      <c r="AK296" s="72" t="str">
        <f t="shared" si="133"/>
        <v/>
      </c>
      <c r="AL296" s="26" t="str">
        <f t="shared" si="134"/>
        <v/>
      </c>
    </row>
    <row r="297" spans="1:38" x14ac:dyDescent="0.2">
      <c r="A297" s="129" t="str">
        <f t="shared" si="108"/>
        <v/>
      </c>
      <c r="B297" s="129" t="str">
        <f t="shared" si="109"/>
        <v/>
      </c>
      <c r="C297" s="78" t="str">
        <f t="shared" si="110"/>
        <v/>
      </c>
      <c r="D297" s="72" t="str">
        <f t="shared" si="111"/>
        <v/>
      </c>
      <c r="E297" s="72" t="str">
        <f t="shared" si="112"/>
        <v/>
      </c>
      <c r="F297" s="79" t="str">
        <f t="shared" si="113"/>
        <v/>
      </c>
      <c r="G297" s="73" t="str">
        <f t="shared" si="114"/>
        <v/>
      </c>
      <c r="H297" s="72" t="str">
        <f t="shared" si="115"/>
        <v/>
      </c>
      <c r="I297" s="72" t="str">
        <f t="shared" si="116"/>
        <v/>
      </c>
      <c r="J297" s="72" t="str">
        <f t="shared" si="128"/>
        <v/>
      </c>
      <c r="K297" s="76" t="str">
        <f t="shared" si="129"/>
        <v/>
      </c>
      <c r="L297" s="134" t="str">
        <f t="shared" si="117"/>
        <v/>
      </c>
      <c r="M297" s="134" t="str">
        <f t="shared" si="118"/>
        <v/>
      </c>
      <c r="N297" s="67"/>
      <c r="O297" s="71"/>
      <c r="P297" s="71"/>
      <c r="Q297" s="71"/>
      <c r="R297" s="71"/>
      <c r="S297" s="148"/>
      <c r="T297" s="71"/>
      <c r="U297" s="71"/>
      <c r="V297" s="71"/>
      <c r="W297" s="71"/>
      <c r="X297" s="77" t="str">
        <f t="shared" si="130"/>
        <v/>
      </c>
      <c r="Y297" s="26" t="str">
        <f t="shared" si="119"/>
        <v/>
      </c>
      <c r="Z297" s="26" t="str">
        <f t="shared" si="120"/>
        <v/>
      </c>
      <c r="AA297" s="77" t="str">
        <f t="shared" si="121"/>
        <v/>
      </c>
      <c r="AB297" s="26" t="str">
        <f t="shared" si="131"/>
        <v/>
      </c>
      <c r="AC297" s="26" t="str">
        <f t="shared" si="122"/>
        <v/>
      </c>
      <c r="AD297" s="26" t="str">
        <f t="shared" si="123"/>
        <v/>
      </c>
      <c r="AE297" s="26" t="str">
        <f t="shared" si="132"/>
        <v/>
      </c>
      <c r="AF297" s="26" t="str">
        <f t="shared" si="124"/>
        <v/>
      </c>
      <c r="AG297" s="26" t="str">
        <f>IF(OR(Z297&lt;&gt;TRUE,AB297&lt;&gt;TRUE,,ISBLANK(U297)),"",IF(INDEX(codeperskat,MATCH(P297,libperskat,0))=20,IF(OR(U297&lt;'Nomenklatur komplett'!W$4,U297&gt;'Nomenklatur komplett'!X$4),FALSE,TRUE),""))</f>
        <v/>
      </c>
      <c r="AH297" s="26" t="str">
        <f t="shared" si="125"/>
        <v/>
      </c>
      <c r="AI297" s="26" t="str">
        <f t="shared" si="126"/>
        <v/>
      </c>
      <c r="AJ297" s="26" t="str">
        <f t="shared" si="127"/>
        <v/>
      </c>
      <c r="AK297" s="72" t="str">
        <f t="shared" si="133"/>
        <v/>
      </c>
      <c r="AL297" s="26" t="str">
        <f t="shared" si="134"/>
        <v/>
      </c>
    </row>
    <row r="298" spans="1:38" x14ac:dyDescent="0.2">
      <c r="A298" s="129" t="str">
        <f t="shared" si="108"/>
        <v/>
      </c>
      <c r="B298" s="129" t="str">
        <f t="shared" si="109"/>
        <v/>
      </c>
      <c r="C298" s="78" t="str">
        <f t="shared" si="110"/>
        <v/>
      </c>
      <c r="D298" s="72" t="str">
        <f t="shared" si="111"/>
        <v/>
      </c>
      <c r="E298" s="72" t="str">
        <f t="shared" si="112"/>
        <v/>
      </c>
      <c r="F298" s="79" t="str">
        <f t="shared" si="113"/>
        <v/>
      </c>
      <c r="G298" s="73" t="str">
        <f t="shared" si="114"/>
        <v/>
      </c>
      <c r="H298" s="72" t="str">
        <f t="shared" si="115"/>
        <v/>
      </c>
      <c r="I298" s="72" t="str">
        <f t="shared" si="116"/>
        <v/>
      </c>
      <c r="J298" s="72" t="str">
        <f t="shared" si="128"/>
        <v/>
      </c>
      <c r="K298" s="76" t="str">
        <f t="shared" si="129"/>
        <v/>
      </c>
      <c r="L298" s="134" t="str">
        <f t="shared" si="117"/>
        <v/>
      </c>
      <c r="M298" s="134" t="str">
        <f t="shared" si="118"/>
        <v/>
      </c>
      <c r="N298" s="67"/>
      <c r="O298" s="71"/>
      <c r="P298" s="71"/>
      <c r="Q298" s="71"/>
      <c r="R298" s="71"/>
      <c r="S298" s="148"/>
      <c r="T298" s="71"/>
      <c r="U298" s="71"/>
      <c r="V298" s="71"/>
      <c r="W298" s="71"/>
      <c r="X298" s="77" t="str">
        <f t="shared" si="130"/>
        <v/>
      </c>
      <c r="Y298" s="26" t="str">
        <f t="shared" si="119"/>
        <v/>
      </c>
      <c r="Z298" s="26" t="str">
        <f t="shared" si="120"/>
        <v/>
      </c>
      <c r="AA298" s="77" t="str">
        <f t="shared" si="121"/>
        <v/>
      </c>
      <c r="AB298" s="26" t="str">
        <f t="shared" si="131"/>
        <v/>
      </c>
      <c r="AC298" s="26" t="str">
        <f t="shared" si="122"/>
        <v/>
      </c>
      <c r="AD298" s="26" t="str">
        <f t="shared" si="123"/>
        <v/>
      </c>
      <c r="AE298" s="26" t="str">
        <f t="shared" si="132"/>
        <v/>
      </c>
      <c r="AF298" s="26" t="str">
        <f t="shared" si="124"/>
        <v/>
      </c>
      <c r="AG298" s="26" t="str">
        <f>IF(OR(Z298&lt;&gt;TRUE,AB298&lt;&gt;TRUE,,ISBLANK(U298)),"",IF(INDEX(codeperskat,MATCH(P298,libperskat,0))=20,IF(OR(U298&lt;'Nomenklatur komplett'!W$4,U298&gt;'Nomenklatur komplett'!X$4),FALSE,TRUE),""))</f>
        <v/>
      </c>
      <c r="AH298" s="26" t="str">
        <f t="shared" si="125"/>
        <v/>
      </c>
      <c r="AI298" s="26" t="str">
        <f t="shared" si="126"/>
        <v/>
      </c>
      <c r="AJ298" s="26" t="str">
        <f t="shared" si="127"/>
        <v/>
      </c>
      <c r="AK298" s="72" t="str">
        <f t="shared" si="133"/>
        <v/>
      </c>
      <c r="AL298" s="26" t="str">
        <f t="shared" si="134"/>
        <v/>
      </c>
    </row>
    <row r="299" spans="1:38" x14ac:dyDescent="0.2">
      <c r="A299" s="129" t="str">
        <f t="shared" si="108"/>
        <v/>
      </c>
      <c r="B299" s="129" t="str">
        <f t="shared" si="109"/>
        <v/>
      </c>
      <c r="C299" s="78" t="str">
        <f t="shared" si="110"/>
        <v/>
      </c>
      <c r="D299" s="72" t="str">
        <f t="shared" si="111"/>
        <v/>
      </c>
      <c r="E299" s="72" t="str">
        <f t="shared" si="112"/>
        <v/>
      </c>
      <c r="F299" s="79" t="str">
        <f t="shared" si="113"/>
        <v/>
      </c>
      <c r="G299" s="73" t="str">
        <f t="shared" si="114"/>
        <v/>
      </c>
      <c r="H299" s="72" t="str">
        <f t="shared" si="115"/>
        <v/>
      </c>
      <c r="I299" s="72" t="str">
        <f t="shared" si="116"/>
        <v/>
      </c>
      <c r="J299" s="72" t="str">
        <f t="shared" si="128"/>
        <v/>
      </c>
      <c r="K299" s="76" t="str">
        <f t="shared" si="129"/>
        <v/>
      </c>
      <c r="L299" s="134" t="str">
        <f t="shared" si="117"/>
        <v/>
      </c>
      <c r="M299" s="134" t="str">
        <f t="shared" si="118"/>
        <v/>
      </c>
      <c r="N299" s="67"/>
      <c r="O299" s="71"/>
      <c r="P299" s="71"/>
      <c r="Q299" s="71"/>
      <c r="R299" s="71"/>
      <c r="S299" s="148"/>
      <c r="T299" s="71"/>
      <c r="U299" s="71"/>
      <c r="V299" s="71"/>
      <c r="W299" s="71"/>
      <c r="X299" s="77" t="str">
        <f t="shared" si="130"/>
        <v/>
      </c>
      <c r="Y299" s="26" t="str">
        <f t="shared" si="119"/>
        <v/>
      </c>
      <c r="Z299" s="26" t="str">
        <f t="shared" si="120"/>
        <v/>
      </c>
      <c r="AA299" s="77" t="str">
        <f t="shared" si="121"/>
        <v/>
      </c>
      <c r="AB299" s="26" t="str">
        <f t="shared" si="131"/>
        <v/>
      </c>
      <c r="AC299" s="26" t="str">
        <f t="shared" si="122"/>
        <v/>
      </c>
      <c r="AD299" s="26" t="str">
        <f t="shared" si="123"/>
        <v/>
      </c>
      <c r="AE299" s="26" t="str">
        <f t="shared" si="132"/>
        <v/>
      </c>
      <c r="AF299" s="26" t="str">
        <f t="shared" si="124"/>
        <v/>
      </c>
      <c r="AG299" s="26" t="str">
        <f>IF(OR(Z299&lt;&gt;TRUE,AB299&lt;&gt;TRUE,,ISBLANK(U299)),"",IF(INDEX(codeperskat,MATCH(P299,libperskat,0))=20,IF(OR(U299&lt;'Nomenklatur komplett'!W$4,U299&gt;'Nomenklatur komplett'!X$4),FALSE,TRUE),""))</f>
        <v/>
      </c>
      <c r="AH299" s="26" t="str">
        <f t="shared" si="125"/>
        <v/>
      </c>
      <c r="AI299" s="26" t="str">
        <f t="shared" si="126"/>
        <v/>
      </c>
      <c r="AJ299" s="26" t="str">
        <f t="shared" si="127"/>
        <v/>
      </c>
      <c r="AK299" s="72" t="str">
        <f t="shared" si="133"/>
        <v/>
      </c>
      <c r="AL299" s="26" t="str">
        <f t="shared" si="134"/>
        <v/>
      </c>
    </row>
    <row r="300" spans="1:38" x14ac:dyDescent="0.2">
      <c r="A300" s="129" t="str">
        <f t="shared" si="108"/>
        <v/>
      </c>
      <c r="B300" s="129" t="str">
        <f t="shared" si="109"/>
        <v/>
      </c>
      <c r="C300" s="78" t="str">
        <f t="shared" si="110"/>
        <v/>
      </c>
      <c r="D300" s="72" t="str">
        <f t="shared" si="111"/>
        <v/>
      </c>
      <c r="E300" s="72" t="str">
        <f t="shared" si="112"/>
        <v/>
      </c>
      <c r="F300" s="79" t="str">
        <f t="shared" si="113"/>
        <v/>
      </c>
      <c r="G300" s="73" t="str">
        <f t="shared" si="114"/>
        <v/>
      </c>
      <c r="H300" s="72" t="str">
        <f t="shared" si="115"/>
        <v/>
      </c>
      <c r="I300" s="72" t="str">
        <f t="shared" si="116"/>
        <v/>
      </c>
      <c r="J300" s="72" t="str">
        <f t="shared" si="128"/>
        <v/>
      </c>
      <c r="K300" s="76" t="str">
        <f t="shared" si="129"/>
        <v/>
      </c>
      <c r="L300" s="134" t="str">
        <f t="shared" si="117"/>
        <v/>
      </c>
      <c r="M300" s="134" t="str">
        <f t="shared" si="118"/>
        <v/>
      </c>
      <c r="N300" s="67"/>
      <c r="O300" s="71"/>
      <c r="P300" s="71"/>
      <c r="Q300" s="71"/>
      <c r="R300" s="71"/>
      <c r="S300" s="148"/>
      <c r="T300" s="71"/>
      <c r="U300" s="71"/>
      <c r="V300" s="71"/>
      <c r="W300" s="71"/>
      <c r="X300" s="77" t="str">
        <f t="shared" si="130"/>
        <v/>
      </c>
      <c r="Y300" s="26" t="str">
        <f t="shared" si="119"/>
        <v/>
      </c>
      <c r="Z300" s="26" t="str">
        <f t="shared" si="120"/>
        <v/>
      </c>
      <c r="AA300" s="77" t="str">
        <f t="shared" si="121"/>
        <v/>
      </c>
      <c r="AB300" s="26" t="str">
        <f t="shared" si="131"/>
        <v/>
      </c>
      <c r="AC300" s="26" t="str">
        <f t="shared" si="122"/>
        <v/>
      </c>
      <c r="AD300" s="26" t="str">
        <f t="shared" si="123"/>
        <v/>
      </c>
      <c r="AE300" s="26" t="str">
        <f t="shared" si="132"/>
        <v/>
      </c>
      <c r="AF300" s="26" t="str">
        <f t="shared" si="124"/>
        <v/>
      </c>
      <c r="AG300" s="26" t="str">
        <f>IF(OR(Z300&lt;&gt;TRUE,AB300&lt;&gt;TRUE,,ISBLANK(U300)),"",IF(INDEX(codeperskat,MATCH(P300,libperskat,0))=20,IF(OR(U300&lt;'Nomenklatur komplett'!W$4,U300&gt;'Nomenklatur komplett'!X$4),FALSE,TRUE),""))</f>
        <v/>
      </c>
      <c r="AH300" s="26" t="str">
        <f t="shared" si="125"/>
        <v/>
      </c>
      <c r="AI300" s="26" t="str">
        <f t="shared" si="126"/>
        <v/>
      </c>
      <c r="AJ300" s="26" t="str">
        <f t="shared" si="127"/>
        <v/>
      </c>
      <c r="AK300" s="72" t="str">
        <f t="shared" si="133"/>
        <v/>
      </c>
      <c r="AL300" s="26" t="str">
        <f t="shared" si="134"/>
        <v/>
      </c>
    </row>
    <row r="301" spans="1:38" x14ac:dyDescent="0.2">
      <c r="A301" s="129" t="str">
        <f t="shared" si="108"/>
        <v/>
      </c>
      <c r="B301" s="129" t="str">
        <f t="shared" si="109"/>
        <v/>
      </c>
      <c r="C301" s="78" t="str">
        <f t="shared" si="110"/>
        <v/>
      </c>
      <c r="D301" s="72" t="str">
        <f t="shared" si="111"/>
        <v/>
      </c>
      <c r="E301" s="72" t="str">
        <f t="shared" si="112"/>
        <v/>
      </c>
      <c r="F301" s="79" t="str">
        <f t="shared" si="113"/>
        <v/>
      </c>
      <c r="G301" s="73" t="str">
        <f t="shared" si="114"/>
        <v/>
      </c>
      <c r="H301" s="72" t="str">
        <f t="shared" si="115"/>
        <v/>
      </c>
      <c r="I301" s="72" t="str">
        <f t="shared" si="116"/>
        <v/>
      </c>
      <c r="J301" s="72" t="str">
        <f t="shared" si="128"/>
        <v/>
      </c>
      <c r="K301" s="76" t="str">
        <f t="shared" si="129"/>
        <v/>
      </c>
      <c r="L301" s="134" t="str">
        <f t="shared" si="117"/>
        <v/>
      </c>
      <c r="M301" s="134" t="str">
        <f t="shared" si="118"/>
        <v/>
      </c>
      <c r="N301" s="67"/>
      <c r="O301" s="71"/>
      <c r="P301" s="71"/>
      <c r="Q301" s="71"/>
      <c r="R301" s="71"/>
      <c r="S301" s="148"/>
      <c r="T301" s="71"/>
      <c r="U301" s="71"/>
      <c r="V301" s="71"/>
      <c r="W301" s="71"/>
      <c r="X301" s="77" t="str">
        <f t="shared" si="130"/>
        <v/>
      </c>
      <c r="Y301" s="26" t="str">
        <f t="shared" si="119"/>
        <v/>
      </c>
      <c r="Z301" s="26" t="str">
        <f t="shared" si="120"/>
        <v/>
      </c>
      <c r="AA301" s="77" t="str">
        <f t="shared" si="121"/>
        <v/>
      </c>
      <c r="AB301" s="26" t="str">
        <f t="shared" si="131"/>
        <v/>
      </c>
      <c r="AC301" s="26" t="str">
        <f t="shared" si="122"/>
        <v/>
      </c>
      <c r="AD301" s="26" t="str">
        <f t="shared" si="123"/>
        <v/>
      </c>
      <c r="AE301" s="26" t="str">
        <f t="shared" si="132"/>
        <v/>
      </c>
      <c r="AF301" s="26" t="str">
        <f t="shared" si="124"/>
        <v/>
      </c>
      <c r="AG301" s="26" t="str">
        <f>IF(OR(Z301&lt;&gt;TRUE,AB301&lt;&gt;TRUE,,ISBLANK(U301)),"",IF(INDEX(codeperskat,MATCH(P301,libperskat,0))=20,IF(OR(U301&lt;'Nomenklatur komplett'!W$4,U301&gt;'Nomenklatur komplett'!X$4),FALSE,TRUE),""))</f>
        <v/>
      </c>
      <c r="AH301" s="26" t="str">
        <f t="shared" si="125"/>
        <v/>
      </c>
      <c r="AI301" s="26" t="str">
        <f t="shared" si="126"/>
        <v/>
      </c>
      <c r="AJ301" s="26" t="str">
        <f t="shared" si="127"/>
        <v/>
      </c>
      <c r="AK301" s="72" t="str">
        <f t="shared" si="133"/>
        <v/>
      </c>
      <c r="AL301" s="26" t="str">
        <f t="shared" si="134"/>
        <v/>
      </c>
    </row>
    <row r="302" spans="1:38" x14ac:dyDescent="0.2">
      <c r="A302" s="129" t="str">
        <f t="shared" si="108"/>
        <v/>
      </c>
      <c r="B302" s="129" t="str">
        <f t="shared" si="109"/>
        <v/>
      </c>
      <c r="C302" s="78" t="str">
        <f t="shared" si="110"/>
        <v/>
      </c>
      <c r="D302" s="72" t="str">
        <f t="shared" si="111"/>
        <v/>
      </c>
      <c r="E302" s="72" t="str">
        <f t="shared" si="112"/>
        <v/>
      </c>
      <c r="F302" s="79" t="str">
        <f t="shared" si="113"/>
        <v/>
      </c>
      <c r="G302" s="73" t="str">
        <f t="shared" si="114"/>
        <v/>
      </c>
      <c r="H302" s="72" t="str">
        <f t="shared" si="115"/>
        <v/>
      </c>
      <c r="I302" s="72" t="str">
        <f t="shared" si="116"/>
        <v/>
      </c>
      <c r="J302" s="72" t="str">
        <f t="shared" si="128"/>
        <v/>
      </c>
      <c r="K302" s="76" t="str">
        <f t="shared" si="129"/>
        <v/>
      </c>
      <c r="L302" s="134" t="str">
        <f t="shared" si="117"/>
        <v/>
      </c>
      <c r="M302" s="134" t="str">
        <f t="shared" si="118"/>
        <v/>
      </c>
      <c r="N302" s="67"/>
      <c r="O302" s="71"/>
      <c r="P302" s="71"/>
      <c r="Q302" s="71"/>
      <c r="R302" s="71"/>
      <c r="S302" s="148"/>
      <c r="T302" s="71"/>
      <c r="U302" s="71"/>
      <c r="V302" s="71"/>
      <c r="W302" s="71"/>
      <c r="X302" s="77" t="str">
        <f t="shared" si="130"/>
        <v/>
      </c>
      <c r="Y302" s="26" t="str">
        <f t="shared" si="119"/>
        <v/>
      </c>
      <c r="Z302" s="26" t="str">
        <f t="shared" si="120"/>
        <v/>
      </c>
      <c r="AA302" s="77" t="str">
        <f t="shared" si="121"/>
        <v/>
      </c>
      <c r="AB302" s="26" t="str">
        <f t="shared" si="131"/>
        <v/>
      </c>
      <c r="AC302" s="26" t="str">
        <f t="shared" si="122"/>
        <v/>
      </c>
      <c r="AD302" s="26" t="str">
        <f t="shared" si="123"/>
        <v/>
      </c>
      <c r="AE302" s="26" t="str">
        <f t="shared" si="132"/>
        <v/>
      </c>
      <c r="AF302" s="26" t="str">
        <f t="shared" si="124"/>
        <v/>
      </c>
      <c r="AG302" s="26" t="str">
        <f>IF(OR(Z302&lt;&gt;TRUE,AB302&lt;&gt;TRUE,,ISBLANK(U302)),"",IF(INDEX(codeperskat,MATCH(P302,libperskat,0))=20,IF(OR(U302&lt;'Nomenklatur komplett'!W$4,U302&gt;'Nomenklatur komplett'!X$4),FALSE,TRUE),""))</f>
        <v/>
      </c>
      <c r="AH302" s="26" t="str">
        <f t="shared" si="125"/>
        <v/>
      </c>
      <c r="AI302" s="26" t="str">
        <f t="shared" si="126"/>
        <v/>
      </c>
      <c r="AJ302" s="26" t="str">
        <f t="shared" si="127"/>
        <v/>
      </c>
      <c r="AK302" s="72" t="str">
        <f t="shared" si="133"/>
        <v/>
      </c>
      <c r="AL302" s="26" t="str">
        <f t="shared" si="134"/>
        <v/>
      </c>
    </row>
    <row r="303" spans="1:38" x14ac:dyDescent="0.2">
      <c r="A303" s="129" t="str">
        <f t="shared" si="108"/>
        <v/>
      </c>
      <c r="B303" s="129" t="str">
        <f t="shared" si="109"/>
        <v/>
      </c>
      <c r="C303" s="78" t="str">
        <f t="shared" si="110"/>
        <v/>
      </c>
      <c r="D303" s="72" t="str">
        <f t="shared" si="111"/>
        <v/>
      </c>
      <c r="E303" s="72" t="str">
        <f t="shared" si="112"/>
        <v/>
      </c>
      <c r="F303" s="79" t="str">
        <f t="shared" si="113"/>
        <v/>
      </c>
      <c r="G303" s="73" t="str">
        <f t="shared" si="114"/>
        <v/>
      </c>
      <c r="H303" s="72" t="str">
        <f t="shared" si="115"/>
        <v/>
      </c>
      <c r="I303" s="72" t="str">
        <f t="shared" si="116"/>
        <v/>
      </c>
      <c r="J303" s="72" t="str">
        <f t="shared" si="128"/>
        <v/>
      </c>
      <c r="K303" s="76" t="str">
        <f t="shared" si="129"/>
        <v/>
      </c>
      <c r="L303" s="134" t="str">
        <f t="shared" si="117"/>
        <v/>
      </c>
      <c r="M303" s="134" t="str">
        <f t="shared" si="118"/>
        <v/>
      </c>
      <c r="N303" s="67"/>
      <c r="O303" s="71"/>
      <c r="P303" s="71"/>
      <c r="Q303" s="71"/>
      <c r="R303" s="71"/>
      <c r="S303" s="148"/>
      <c r="T303" s="71"/>
      <c r="U303" s="71"/>
      <c r="V303" s="71"/>
      <c r="W303" s="71"/>
      <c r="X303" s="77" t="str">
        <f t="shared" si="130"/>
        <v/>
      </c>
      <c r="Y303" s="26" t="str">
        <f t="shared" si="119"/>
        <v/>
      </c>
      <c r="Z303" s="26" t="str">
        <f t="shared" si="120"/>
        <v/>
      </c>
      <c r="AA303" s="77" t="str">
        <f t="shared" si="121"/>
        <v/>
      </c>
      <c r="AB303" s="26" t="str">
        <f t="shared" si="131"/>
        <v/>
      </c>
      <c r="AC303" s="26" t="str">
        <f t="shared" si="122"/>
        <v/>
      </c>
      <c r="AD303" s="26" t="str">
        <f t="shared" si="123"/>
        <v/>
      </c>
      <c r="AE303" s="26" t="str">
        <f t="shared" si="132"/>
        <v/>
      </c>
      <c r="AF303" s="26" t="str">
        <f t="shared" si="124"/>
        <v/>
      </c>
      <c r="AG303" s="26" t="str">
        <f>IF(OR(Z303&lt;&gt;TRUE,AB303&lt;&gt;TRUE,,ISBLANK(U303)),"",IF(INDEX(codeperskat,MATCH(P303,libperskat,0))=20,IF(OR(U303&lt;'Nomenklatur komplett'!W$4,U303&gt;'Nomenklatur komplett'!X$4),FALSE,TRUE),""))</f>
        <v/>
      </c>
      <c r="AH303" s="26" t="str">
        <f t="shared" si="125"/>
        <v/>
      </c>
      <c r="AI303" s="26" t="str">
        <f t="shared" si="126"/>
        <v/>
      </c>
      <c r="AJ303" s="26" t="str">
        <f t="shared" si="127"/>
        <v/>
      </c>
      <c r="AK303" s="72" t="str">
        <f t="shared" si="133"/>
        <v/>
      </c>
      <c r="AL303" s="26" t="str">
        <f t="shared" si="134"/>
        <v/>
      </c>
    </row>
    <row r="304" spans="1:38" x14ac:dyDescent="0.2">
      <c r="A304" s="129" t="str">
        <f t="shared" si="108"/>
        <v/>
      </c>
      <c r="B304" s="129" t="str">
        <f t="shared" si="109"/>
        <v/>
      </c>
      <c r="C304" s="78" t="str">
        <f t="shared" si="110"/>
        <v/>
      </c>
      <c r="D304" s="72" t="str">
        <f t="shared" si="111"/>
        <v/>
      </c>
      <c r="E304" s="72" t="str">
        <f t="shared" si="112"/>
        <v/>
      </c>
      <c r="F304" s="79" t="str">
        <f t="shared" si="113"/>
        <v/>
      </c>
      <c r="G304" s="73" t="str">
        <f t="shared" si="114"/>
        <v/>
      </c>
      <c r="H304" s="72" t="str">
        <f t="shared" si="115"/>
        <v/>
      </c>
      <c r="I304" s="72" t="str">
        <f t="shared" si="116"/>
        <v/>
      </c>
      <c r="J304" s="72" t="str">
        <f t="shared" si="128"/>
        <v/>
      </c>
      <c r="K304" s="76" t="str">
        <f t="shared" si="129"/>
        <v/>
      </c>
      <c r="L304" s="134" t="str">
        <f t="shared" si="117"/>
        <v/>
      </c>
      <c r="M304" s="134" t="str">
        <f t="shared" si="118"/>
        <v/>
      </c>
      <c r="N304" s="67"/>
      <c r="O304" s="71"/>
      <c r="P304" s="71"/>
      <c r="Q304" s="71"/>
      <c r="R304" s="71"/>
      <c r="S304" s="148"/>
      <c r="T304" s="71"/>
      <c r="U304" s="71"/>
      <c r="V304" s="71"/>
      <c r="W304" s="71"/>
      <c r="X304" s="77" t="str">
        <f t="shared" si="130"/>
        <v/>
      </c>
      <c r="Y304" s="26" t="str">
        <f t="shared" si="119"/>
        <v/>
      </c>
      <c r="Z304" s="26" t="str">
        <f t="shared" si="120"/>
        <v/>
      </c>
      <c r="AA304" s="77" t="str">
        <f t="shared" si="121"/>
        <v/>
      </c>
      <c r="AB304" s="26" t="str">
        <f t="shared" si="131"/>
        <v/>
      </c>
      <c r="AC304" s="26" t="str">
        <f t="shared" si="122"/>
        <v/>
      </c>
      <c r="AD304" s="26" t="str">
        <f t="shared" si="123"/>
        <v/>
      </c>
      <c r="AE304" s="26" t="str">
        <f t="shared" si="132"/>
        <v/>
      </c>
      <c r="AF304" s="26" t="str">
        <f t="shared" si="124"/>
        <v/>
      </c>
      <c r="AG304" s="26" t="str">
        <f>IF(OR(Z304&lt;&gt;TRUE,AB304&lt;&gt;TRUE,,ISBLANK(U304)),"",IF(INDEX(codeperskat,MATCH(P304,libperskat,0))=20,IF(OR(U304&lt;'Nomenklatur komplett'!W$4,U304&gt;'Nomenklatur komplett'!X$4),FALSE,TRUE),""))</f>
        <v/>
      </c>
      <c r="AH304" s="26" t="str">
        <f t="shared" si="125"/>
        <v/>
      </c>
      <c r="AI304" s="26" t="str">
        <f t="shared" si="126"/>
        <v/>
      </c>
      <c r="AJ304" s="26" t="str">
        <f t="shared" si="127"/>
        <v/>
      </c>
      <c r="AK304" s="72" t="str">
        <f t="shared" si="133"/>
        <v/>
      </c>
      <c r="AL304" s="26" t="str">
        <f t="shared" si="134"/>
        <v/>
      </c>
    </row>
    <row r="305" spans="1:38" x14ac:dyDescent="0.2">
      <c r="A305" s="129" t="str">
        <f t="shared" si="108"/>
        <v/>
      </c>
      <c r="B305" s="129" t="str">
        <f t="shared" si="109"/>
        <v/>
      </c>
      <c r="C305" s="78" t="str">
        <f t="shared" si="110"/>
        <v/>
      </c>
      <c r="D305" s="72" t="str">
        <f t="shared" si="111"/>
        <v/>
      </c>
      <c r="E305" s="72" t="str">
        <f t="shared" si="112"/>
        <v/>
      </c>
      <c r="F305" s="79" t="str">
        <f t="shared" si="113"/>
        <v/>
      </c>
      <c r="G305" s="73" t="str">
        <f t="shared" si="114"/>
        <v/>
      </c>
      <c r="H305" s="72" t="str">
        <f t="shared" si="115"/>
        <v/>
      </c>
      <c r="I305" s="72" t="str">
        <f t="shared" si="116"/>
        <v/>
      </c>
      <c r="J305" s="72" t="str">
        <f t="shared" si="128"/>
        <v/>
      </c>
      <c r="K305" s="76" t="str">
        <f t="shared" si="129"/>
        <v/>
      </c>
      <c r="L305" s="134" t="str">
        <f t="shared" si="117"/>
        <v/>
      </c>
      <c r="M305" s="134" t="str">
        <f t="shared" si="118"/>
        <v/>
      </c>
      <c r="N305" s="67"/>
      <c r="O305" s="71"/>
      <c r="P305" s="71"/>
      <c r="Q305" s="71"/>
      <c r="R305" s="71"/>
      <c r="S305" s="148"/>
      <c r="T305" s="71"/>
      <c r="U305" s="71"/>
      <c r="V305" s="71"/>
      <c r="W305" s="71"/>
      <c r="X305" s="77" t="str">
        <f t="shared" si="130"/>
        <v/>
      </c>
      <c r="Y305" s="26" t="str">
        <f t="shared" si="119"/>
        <v/>
      </c>
      <c r="Z305" s="26" t="str">
        <f t="shared" si="120"/>
        <v/>
      </c>
      <c r="AA305" s="77" t="str">
        <f t="shared" si="121"/>
        <v/>
      </c>
      <c r="AB305" s="26" t="str">
        <f t="shared" si="131"/>
        <v/>
      </c>
      <c r="AC305" s="26" t="str">
        <f t="shared" si="122"/>
        <v/>
      </c>
      <c r="AD305" s="26" t="str">
        <f t="shared" si="123"/>
        <v/>
      </c>
      <c r="AE305" s="26" t="str">
        <f t="shared" si="132"/>
        <v/>
      </c>
      <c r="AF305" s="26" t="str">
        <f t="shared" si="124"/>
        <v/>
      </c>
      <c r="AG305" s="26" t="str">
        <f>IF(OR(Z305&lt;&gt;TRUE,AB305&lt;&gt;TRUE,,ISBLANK(U305)),"",IF(INDEX(codeperskat,MATCH(P305,libperskat,0))=20,IF(OR(U305&lt;'Nomenklatur komplett'!W$4,U305&gt;'Nomenklatur komplett'!X$4),FALSE,TRUE),""))</f>
        <v/>
      </c>
      <c r="AH305" s="26" t="str">
        <f t="shared" si="125"/>
        <v/>
      </c>
      <c r="AI305" s="26" t="str">
        <f t="shared" si="126"/>
        <v/>
      </c>
      <c r="AJ305" s="26" t="str">
        <f t="shared" si="127"/>
        <v/>
      </c>
      <c r="AK305" s="72" t="str">
        <f t="shared" si="133"/>
        <v/>
      </c>
      <c r="AL305" s="26" t="str">
        <f t="shared" si="134"/>
        <v/>
      </c>
    </row>
    <row r="306" spans="1:38" x14ac:dyDescent="0.2">
      <c r="A306" s="129" t="str">
        <f t="shared" si="108"/>
        <v/>
      </c>
      <c r="B306" s="129" t="str">
        <f t="shared" si="109"/>
        <v/>
      </c>
      <c r="C306" s="78" t="str">
        <f t="shared" si="110"/>
        <v/>
      </c>
      <c r="D306" s="72" t="str">
        <f t="shared" si="111"/>
        <v/>
      </c>
      <c r="E306" s="72" t="str">
        <f t="shared" si="112"/>
        <v/>
      </c>
      <c r="F306" s="79" t="str">
        <f t="shared" si="113"/>
        <v/>
      </c>
      <c r="G306" s="73" t="str">
        <f t="shared" si="114"/>
        <v/>
      </c>
      <c r="H306" s="72" t="str">
        <f t="shared" si="115"/>
        <v/>
      </c>
      <c r="I306" s="72" t="str">
        <f t="shared" si="116"/>
        <v/>
      </c>
      <c r="J306" s="72" t="str">
        <f t="shared" si="128"/>
        <v/>
      </c>
      <c r="K306" s="76" t="str">
        <f t="shared" si="129"/>
        <v/>
      </c>
      <c r="L306" s="134" t="str">
        <f t="shared" si="117"/>
        <v/>
      </c>
      <c r="M306" s="134" t="str">
        <f t="shared" si="118"/>
        <v/>
      </c>
      <c r="N306" s="67"/>
      <c r="O306" s="71"/>
      <c r="P306" s="71"/>
      <c r="Q306" s="71"/>
      <c r="R306" s="71"/>
      <c r="S306" s="148"/>
      <c r="T306" s="71"/>
      <c r="U306" s="71"/>
      <c r="V306" s="71"/>
      <c r="W306" s="71"/>
      <c r="X306" s="77" t="str">
        <f t="shared" si="130"/>
        <v/>
      </c>
      <c r="Y306" s="26" t="str">
        <f t="shared" si="119"/>
        <v/>
      </c>
      <c r="Z306" s="26" t="str">
        <f t="shared" si="120"/>
        <v/>
      </c>
      <c r="AA306" s="77" t="str">
        <f t="shared" si="121"/>
        <v/>
      </c>
      <c r="AB306" s="26" t="str">
        <f t="shared" si="131"/>
        <v/>
      </c>
      <c r="AC306" s="26" t="str">
        <f t="shared" si="122"/>
        <v/>
      </c>
      <c r="AD306" s="26" t="str">
        <f t="shared" si="123"/>
        <v/>
      </c>
      <c r="AE306" s="26" t="str">
        <f t="shared" si="132"/>
        <v/>
      </c>
      <c r="AF306" s="26" t="str">
        <f t="shared" si="124"/>
        <v/>
      </c>
      <c r="AG306" s="26" t="str">
        <f>IF(OR(Z306&lt;&gt;TRUE,AB306&lt;&gt;TRUE,,ISBLANK(U306)),"",IF(INDEX(codeperskat,MATCH(P306,libperskat,0))=20,IF(OR(U306&lt;'Nomenklatur komplett'!W$4,U306&gt;'Nomenklatur komplett'!X$4),FALSE,TRUE),""))</f>
        <v/>
      </c>
      <c r="AH306" s="26" t="str">
        <f t="shared" si="125"/>
        <v/>
      </c>
      <c r="AI306" s="26" t="str">
        <f t="shared" si="126"/>
        <v/>
      </c>
      <c r="AJ306" s="26" t="str">
        <f t="shared" si="127"/>
        <v/>
      </c>
      <c r="AK306" s="72" t="str">
        <f t="shared" si="133"/>
        <v/>
      </c>
      <c r="AL306" s="26" t="str">
        <f t="shared" si="134"/>
        <v/>
      </c>
    </row>
    <row r="307" spans="1:38" x14ac:dyDescent="0.2">
      <c r="A307" s="129" t="str">
        <f t="shared" si="108"/>
        <v/>
      </c>
      <c r="B307" s="129" t="str">
        <f t="shared" si="109"/>
        <v/>
      </c>
      <c r="C307" s="78" t="str">
        <f t="shared" si="110"/>
        <v/>
      </c>
      <c r="D307" s="72" t="str">
        <f t="shared" si="111"/>
        <v/>
      </c>
      <c r="E307" s="72" t="str">
        <f t="shared" si="112"/>
        <v/>
      </c>
      <c r="F307" s="79" t="str">
        <f t="shared" si="113"/>
        <v/>
      </c>
      <c r="G307" s="73" t="str">
        <f t="shared" si="114"/>
        <v/>
      </c>
      <c r="H307" s="72" t="str">
        <f t="shared" si="115"/>
        <v/>
      </c>
      <c r="I307" s="72" t="str">
        <f t="shared" si="116"/>
        <v/>
      </c>
      <c r="J307" s="72" t="str">
        <f t="shared" si="128"/>
        <v/>
      </c>
      <c r="K307" s="76" t="str">
        <f t="shared" si="129"/>
        <v/>
      </c>
      <c r="L307" s="134" t="str">
        <f t="shared" si="117"/>
        <v/>
      </c>
      <c r="M307" s="134" t="str">
        <f t="shared" si="118"/>
        <v/>
      </c>
      <c r="N307" s="67"/>
      <c r="O307" s="71"/>
      <c r="P307" s="71"/>
      <c r="Q307" s="71"/>
      <c r="R307" s="71"/>
      <c r="S307" s="148"/>
      <c r="T307" s="71"/>
      <c r="U307" s="71"/>
      <c r="V307" s="71"/>
      <c r="W307" s="71"/>
      <c r="X307" s="77" t="str">
        <f t="shared" si="130"/>
        <v/>
      </c>
      <c r="Y307" s="26" t="str">
        <f t="shared" si="119"/>
        <v/>
      </c>
      <c r="Z307" s="26" t="str">
        <f t="shared" si="120"/>
        <v/>
      </c>
      <c r="AA307" s="77" t="str">
        <f t="shared" si="121"/>
        <v/>
      </c>
      <c r="AB307" s="26" t="str">
        <f t="shared" si="131"/>
        <v/>
      </c>
      <c r="AC307" s="26" t="str">
        <f t="shared" si="122"/>
        <v/>
      </c>
      <c r="AD307" s="26" t="str">
        <f t="shared" si="123"/>
        <v/>
      </c>
      <c r="AE307" s="26" t="str">
        <f t="shared" si="132"/>
        <v/>
      </c>
      <c r="AF307" s="26" t="str">
        <f t="shared" si="124"/>
        <v/>
      </c>
      <c r="AG307" s="26" t="str">
        <f>IF(OR(Z307&lt;&gt;TRUE,AB307&lt;&gt;TRUE,,ISBLANK(U307)),"",IF(INDEX(codeperskat,MATCH(P307,libperskat,0))=20,IF(OR(U307&lt;'Nomenklatur komplett'!W$4,U307&gt;'Nomenklatur komplett'!X$4),FALSE,TRUE),""))</f>
        <v/>
      </c>
      <c r="AH307" s="26" t="str">
        <f t="shared" si="125"/>
        <v/>
      </c>
      <c r="AI307" s="26" t="str">
        <f t="shared" si="126"/>
        <v/>
      </c>
      <c r="AJ307" s="26" t="str">
        <f t="shared" si="127"/>
        <v/>
      </c>
      <c r="AK307" s="72" t="str">
        <f t="shared" si="133"/>
        <v/>
      </c>
      <c r="AL307" s="26" t="str">
        <f t="shared" si="134"/>
        <v/>
      </c>
    </row>
    <row r="308" spans="1:38" x14ac:dyDescent="0.2">
      <c r="A308" s="129" t="str">
        <f t="shared" si="108"/>
        <v/>
      </c>
      <c r="B308" s="129" t="str">
        <f t="shared" si="109"/>
        <v/>
      </c>
      <c r="C308" s="78" t="str">
        <f t="shared" si="110"/>
        <v/>
      </c>
      <c r="D308" s="72" t="str">
        <f t="shared" si="111"/>
        <v/>
      </c>
      <c r="E308" s="72" t="str">
        <f t="shared" si="112"/>
        <v/>
      </c>
      <c r="F308" s="79" t="str">
        <f t="shared" si="113"/>
        <v/>
      </c>
      <c r="G308" s="73" t="str">
        <f t="shared" si="114"/>
        <v/>
      </c>
      <c r="H308" s="72" t="str">
        <f t="shared" si="115"/>
        <v/>
      </c>
      <c r="I308" s="72" t="str">
        <f t="shared" si="116"/>
        <v/>
      </c>
      <c r="J308" s="72" t="str">
        <f t="shared" si="128"/>
        <v/>
      </c>
      <c r="K308" s="76" t="str">
        <f t="shared" si="129"/>
        <v/>
      </c>
      <c r="L308" s="134" t="str">
        <f t="shared" si="117"/>
        <v/>
      </c>
      <c r="M308" s="134" t="str">
        <f t="shared" si="118"/>
        <v/>
      </c>
      <c r="N308" s="67"/>
      <c r="O308" s="71"/>
      <c r="P308" s="71"/>
      <c r="Q308" s="71"/>
      <c r="R308" s="71"/>
      <c r="S308" s="148"/>
      <c r="T308" s="71"/>
      <c r="U308" s="71"/>
      <c r="V308" s="71"/>
      <c r="W308" s="71"/>
      <c r="X308" s="77" t="str">
        <f t="shared" si="130"/>
        <v/>
      </c>
      <c r="Y308" s="26" t="str">
        <f t="shared" si="119"/>
        <v/>
      </c>
      <c r="Z308" s="26" t="str">
        <f t="shared" si="120"/>
        <v/>
      </c>
      <c r="AA308" s="77" t="str">
        <f t="shared" si="121"/>
        <v/>
      </c>
      <c r="AB308" s="26" t="str">
        <f t="shared" si="131"/>
        <v/>
      </c>
      <c r="AC308" s="26" t="str">
        <f t="shared" si="122"/>
        <v/>
      </c>
      <c r="AD308" s="26" t="str">
        <f t="shared" si="123"/>
        <v/>
      </c>
      <c r="AE308" s="26" t="str">
        <f t="shared" si="132"/>
        <v/>
      </c>
      <c r="AF308" s="26" t="str">
        <f t="shared" si="124"/>
        <v/>
      </c>
      <c r="AG308" s="26" t="str">
        <f>IF(OR(Z308&lt;&gt;TRUE,AB308&lt;&gt;TRUE,,ISBLANK(U308)),"",IF(INDEX(codeperskat,MATCH(P308,libperskat,0))=20,IF(OR(U308&lt;'Nomenklatur komplett'!W$4,U308&gt;'Nomenklatur komplett'!X$4),FALSE,TRUE),""))</f>
        <v/>
      </c>
      <c r="AH308" s="26" t="str">
        <f t="shared" si="125"/>
        <v/>
      </c>
      <c r="AI308" s="26" t="str">
        <f t="shared" si="126"/>
        <v/>
      </c>
      <c r="AJ308" s="26" t="str">
        <f t="shared" si="127"/>
        <v/>
      </c>
      <c r="AK308" s="72" t="str">
        <f t="shared" si="133"/>
        <v/>
      </c>
      <c r="AL308" s="26" t="str">
        <f t="shared" si="134"/>
        <v/>
      </c>
    </row>
    <row r="309" spans="1:38" x14ac:dyDescent="0.2">
      <c r="A309" s="129" t="str">
        <f t="shared" si="108"/>
        <v/>
      </c>
      <c r="B309" s="129" t="str">
        <f t="shared" si="109"/>
        <v/>
      </c>
      <c r="C309" s="78" t="str">
        <f t="shared" si="110"/>
        <v/>
      </c>
      <c r="D309" s="72" t="str">
        <f t="shared" si="111"/>
        <v/>
      </c>
      <c r="E309" s="72" t="str">
        <f t="shared" si="112"/>
        <v/>
      </c>
      <c r="F309" s="79" t="str">
        <f t="shared" si="113"/>
        <v/>
      </c>
      <c r="G309" s="73" t="str">
        <f t="shared" si="114"/>
        <v/>
      </c>
      <c r="H309" s="72" t="str">
        <f t="shared" si="115"/>
        <v/>
      </c>
      <c r="I309" s="72" t="str">
        <f t="shared" si="116"/>
        <v/>
      </c>
      <c r="J309" s="72" t="str">
        <f t="shared" si="128"/>
        <v/>
      </c>
      <c r="K309" s="76" t="str">
        <f t="shared" si="129"/>
        <v/>
      </c>
      <c r="L309" s="134" t="str">
        <f t="shared" si="117"/>
        <v/>
      </c>
      <c r="M309" s="134" t="str">
        <f t="shared" si="118"/>
        <v/>
      </c>
      <c r="N309" s="67"/>
      <c r="O309" s="71"/>
      <c r="P309" s="71"/>
      <c r="Q309" s="71"/>
      <c r="R309" s="71"/>
      <c r="S309" s="148"/>
      <c r="T309" s="71"/>
      <c r="U309" s="71"/>
      <c r="V309" s="71"/>
      <c r="W309" s="71"/>
      <c r="X309" s="77" t="str">
        <f t="shared" si="130"/>
        <v/>
      </c>
      <c r="Y309" s="26" t="str">
        <f t="shared" si="119"/>
        <v/>
      </c>
      <c r="Z309" s="26" t="str">
        <f t="shared" si="120"/>
        <v/>
      </c>
      <c r="AA309" s="77" t="str">
        <f t="shared" si="121"/>
        <v/>
      </c>
      <c r="AB309" s="26" t="str">
        <f t="shared" si="131"/>
        <v/>
      </c>
      <c r="AC309" s="26" t="str">
        <f t="shared" si="122"/>
        <v/>
      </c>
      <c r="AD309" s="26" t="str">
        <f t="shared" si="123"/>
        <v/>
      </c>
      <c r="AE309" s="26" t="str">
        <f t="shared" si="132"/>
        <v/>
      </c>
      <c r="AF309" s="26" t="str">
        <f t="shared" si="124"/>
        <v/>
      </c>
      <c r="AG309" s="26" t="str">
        <f>IF(OR(Z309&lt;&gt;TRUE,AB309&lt;&gt;TRUE,,ISBLANK(U309)),"",IF(INDEX(codeperskat,MATCH(P309,libperskat,0))=20,IF(OR(U309&lt;'Nomenklatur komplett'!W$4,U309&gt;'Nomenklatur komplett'!X$4),FALSE,TRUE),""))</f>
        <v/>
      </c>
      <c r="AH309" s="26" t="str">
        <f t="shared" si="125"/>
        <v/>
      </c>
      <c r="AI309" s="26" t="str">
        <f t="shared" si="126"/>
        <v/>
      </c>
      <c r="AJ309" s="26" t="str">
        <f t="shared" si="127"/>
        <v/>
      </c>
      <c r="AK309" s="72" t="str">
        <f t="shared" si="133"/>
        <v/>
      </c>
      <c r="AL309" s="26" t="str">
        <f t="shared" si="134"/>
        <v/>
      </c>
    </row>
    <row r="310" spans="1:38" x14ac:dyDescent="0.2">
      <c r="A310" s="129" t="str">
        <f t="shared" si="108"/>
        <v/>
      </c>
      <c r="B310" s="129" t="str">
        <f t="shared" si="109"/>
        <v/>
      </c>
      <c r="C310" s="78" t="str">
        <f t="shared" si="110"/>
        <v/>
      </c>
      <c r="D310" s="72" t="str">
        <f t="shared" si="111"/>
        <v/>
      </c>
      <c r="E310" s="72" t="str">
        <f t="shared" si="112"/>
        <v/>
      </c>
      <c r="F310" s="79" t="str">
        <f t="shared" si="113"/>
        <v/>
      </c>
      <c r="G310" s="73" t="str">
        <f t="shared" si="114"/>
        <v/>
      </c>
      <c r="H310" s="72" t="str">
        <f t="shared" si="115"/>
        <v/>
      </c>
      <c r="I310" s="72" t="str">
        <f t="shared" si="116"/>
        <v/>
      </c>
      <c r="J310" s="72" t="str">
        <f t="shared" si="128"/>
        <v/>
      </c>
      <c r="K310" s="76" t="str">
        <f t="shared" si="129"/>
        <v/>
      </c>
      <c r="L310" s="134" t="str">
        <f t="shared" si="117"/>
        <v/>
      </c>
      <c r="M310" s="134" t="str">
        <f t="shared" si="118"/>
        <v/>
      </c>
      <c r="N310" s="67"/>
      <c r="O310" s="71"/>
      <c r="P310" s="71"/>
      <c r="Q310" s="71"/>
      <c r="R310" s="71"/>
      <c r="S310" s="148"/>
      <c r="T310" s="71"/>
      <c r="U310" s="71"/>
      <c r="V310" s="71"/>
      <c r="W310" s="71"/>
      <c r="X310" s="77" t="str">
        <f t="shared" si="130"/>
        <v/>
      </c>
      <c r="Y310" s="26" t="str">
        <f t="shared" si="119"/>
        <v/>
      </c>
      <c r="Z310" s="26" t="str">
        <f t="shared" si="120"/>
        <v/>
      </c>
      <c r="AA310" s="77" t="str">
        <f t="shared" si="121"/>
        <v/>
      </c>
      <c r="AB310" s="26" t="str">
        <f t="shared" si="131"/>
        <v/>
      </c>
      <c r="AC310" s="26" t="str">
        <f t="shared" si="122"/>
        <v/>
      </c>
      <c r="AD310" s="26" t="str">
        <f t="shared" si="123"/>
        <v/>
      </c>
      <c r="AE310" s="26" t="str">
        <f t="shared" si="132"/>
        <v/>
      </c>
      <c r="AF310" s="26" t="str">
        <f t="shared" si="124"/>
        <v/>
      </c>
      <c r="AG310" s="26" t="str">
        <f>IF(OR(Z310&lt;&gt;TRUE,AB310&lt;&gt;TRUE,,ISBLANK(U310)),"",IF(INDEX(codeperskat,MATCH(P310,libperskat,0))=20,IF(OR(U310&lt;'Nomenklatur komplett'!W$4,U310&gt;'Nomenklatur komplett'!X$4),FALSE,TRUE),""))</f>
        <v/>
      </c>
      <c r="AH310" s="26" t="str">
        <f t="shared" si="125"/>
        <v/>
      </c>
      <c r="AI310" s="26" t="str">
        <f t="shared" si="126"/>
        <v/>
      </c>
      <c r="AJ310" s="26" t="str">
        <f t="shared" si="127"/>
        <v/>
      </c>
      <c r="AK310" s="72" t="str">
        <f t="shared" si="133"/>
        <v/>
      </c>
      <c r="AL310" s="26" t="str">
        <f t="shared" si="134"/>
        <v/>
      </c>
    </row>
    <row r="311" spans="1:38" x14ac:dyDescent="0.2">
      <c r="A311" s="129" t="str">
        <f t="shared" si="108"/>
        <v/>
      </c>
      <c r="B311" s="129" t="str">
        <f t="shared" si="109"/>
        <v/>
      </c>
      <c r="C311" s="78" t="str">
        <f t="shared" si="110"/>
        <v/>
      </c>
      <c r="D311" s="72" t="str">
        <f t="shared" si="111"/>
        <v/>
      </c>
      <c r="E311" s="72" t="str">
        <f t="shared" si="112"/>
        <v/>
      </c>
      <c r="F311" s="79" t="str">
        <f t="shared" si="113"/>
        <v/>
      </c>
      <c r="G311" s="73" t="str">
        <f t="shared" si="114"/>
        <v/>
      </c>
      <c r="H311" s="72" t="str">
        <f t="shared" si="115"/>
        <v/>
      </c>
      <c r="I311" s="72" t="str">
        <f t="shared" si="116"/>
        <v/>
      </c>
      <c r="J311" s="72" t="str">
        <f t="shared" si="128"/>
        <v/>
      </c>
      <c r="K311" s="76" t="str">
        <f t="shared" si="129"/>
        <v/>
      </c>
      <c r="L311" s="134" t="str">
        <f t="shared" si="117"/>
        <v/>
      </c>
      <c r="M311" s="134" t="str">
        <f t="shared" si="118"/>
        <v/>
      </c>
      <c r="N311" s="67"/>
      <c r="O311" s="71"/>
      <c r="P311" s="71"/>
      <c r="Q311" s="71"/>
      <c r="R311" s="71"/>
      <c r="S311" s="148"/>
      <c r="T311" s="71"/>
      <c r="U311" s="71"/>
      <c r="V311" s="71"/>
      <c r="W311" s="71"/>
      <c r="X311" s="77" t="str">
        <f t="shared" si="130"/>
        <v/>
      </c>
      <c r="Y311" s="26" t="str">
        <f t="shared" si="119"/>
        <v/>
      </c>
      <c r="Z311" s="26" t="str">
        <f t="shared" si="120"/>
        <v/>
      </c>
      <c r="AA311" s="77" t="str">
        <f t="shared" si="121"/>
        <v/>
      </c>
      <c r="AB311" s="26" t="str">
        <f t="shared" si="131"/>
        <v/>
      </c>
      <c r="AC311" s="26" t="str">
        <f t="shared" si="122"/>
        <v/>
      </c>
      <c r="AD311" s="26" t="str">
        <f t="shared" si="123"/>
        <v/>
      </c>
      <c r="AE311" s="26" t="str">
        <f t="shared" si="132"/>
        <v/>
      </c>
      <c r="AF311" s="26" t="str">
        <f t="shared" si="124"/>
        <v/>
      </c>
      <c r="AG311" s="26" t="str">
        <f>IF(OR(Z311&lt;&gt;TRUE,AB311&lt;&gt;TRUE,,ISBLANK(U311)),"",IF(INDEX(codeperskat,MATCH(P311,libperskat,0))=20,IF(OR(U311&lt;'Nomenklatur komplett'!W$4,U311&gt;'Nomenklatur komplett'!X$4),FALSE,TRUE),""))</f>
        <v/>
      </c>
      <c r="AH311" s="26" t="str">
        <f t="shared" si="125"/>
        <v/>
      </c>
      <c r="AI311" s="26" t="str">
        <f t="shared" si="126"/>
        <v/>
      </c>
      <c r="AJ311" s="26" t="str">
        <f t="shared" si="127"/>
        <v/>
      </c>
      <c r="AK311" s="72" t="str">
        <f t="shared" si="133"/>
        <v/>
      </c>
      <c r="AL311" s="26" t="str">
        <f t="shared" si="134"/>
        <v/>
      </c>
    </row>
    <row r="312" spans="1:38" x14ac:dyDescent="0.2">
      <c r="A312" s="129" t="str">
        <f t="shared" ref="A312:A375" si="135">IF(ISBLANK(N312),"",IF(ISNA(MATCH(P312,libperskat,0)),"Unvollständig",IF((COUNTA(N312:V312)+(INDEX(codeperskat,MATCH(P312,libperskat,0))=20)+AND(U312="",AJ312=TRUE))&lt;9,"Unvollständig",IF(OR(COUNTIF(X312:AE312,FALSE)&gt;0,COUNTIF(AH312:AI312,FALSE)&gt;0,COUNTIF(X312:AI312,#N/A)&gt;0),"Fehler",IF(COUNTIF(AF312:AG312,FALSE)&gt;0,"Achtung","OK")))))</f>
        <v/>
      </c>
      <c r="B312" s="129" t="str">
        <f t="shared" ref="B312:B375" si="136">IF(N312&lt;&gt;"",IF(ISNA(MATCH(TRIM(N312),persid,0)),"",IF(MATCH(TRIM(N312),persid,0)=0,"",MATCH(TRIM(N312),persid,0))),"")</f>
        <v/>
      </c>
      <c r="C312" s="78" t="str">
        <f t="shared" ref="C312:C375" si="137">IF(B312&lt;&gt;"",INDEX(pkatid,B312),"")</f>
        <v/>
      </c>
      <c r="D312" s="72" t="str">
        <f t="shared" ref="D312:D375" si="138">IF(B312&lt;&gt;"",IF(INDEX(psex,B312)&lt;&gt;"",INDEX(psex,B312),""),"")</f>
        <v/>
      </c>
      <c r="E312" s="72" t="str">
        <f t="shared" ref="E312:E375" si="139">IF(B312&lt;&gt;"",INDEX(ctrlsex,B312),"")</f>
        <v/>
      </c>
      <c r="F312" s="79" t="str">
        <f t="shared" ref="F312:F375" si="140">IF(B312&lt;&gt;"",IF(INDEX(pgebdat,B312)&lt;&gt;"",INDEX(pgebdat,B312),""),"")</f>
        <v/>
      </c>
      <c r="G312" s="73" t="str">
        <f t="shared" ref="G312:G375" si="141">IF(B312&lt;&gt;"",IF(INDEX(pnat,B312)&gt;0,INDEX(pnat,B312),""),"")</f>
        <v/>
      </c>
      <c r="H312" s="72" t="str">
        <f t="shared" ref="H312:H375" si="142">IF(B312&lt;&gt;"",INDEX(ctrlnat,B312),"")</f>
        <v/>
      </c>
      <c r="I312" s="72" t="str">
        <f t="shared" ref="I312:I375" si="143">IF(B312&lt;&gt;"",IF(INDEX(pjis,B312)&lt;&gt;"",INDEX(pjis,B312),""),"")</f>
        <v/>
      </c>
      <c r="J312" s="72" t="str">
        <f t="shared" ref="J312:J375" si="144">IF(B312&lt;&gt;"",IF(INDEX(pid,B312)&gt;0,INDEX(pid,B312),""),"")</f>
        <v/>
      </c>
      <c r="K312" s="76" t="str">
        <f t="shared" ref="K312:K375" si="145">CONCATENATE(N312,O312)</f>
        <v/>
      </c>
      <c r="L312" s="134" t="str">
        <f t="shared" ref="L312:L375" si="146">IF(B312&lt;&gt;"",IF(INDEX(pname,B312)&gt;0,INDEX(pname,B312),""),"")</f>
        <v/>
      </c>
      <c r="M312" s="134" t="str">
        <f t="shared" ref="M312:M375" si="147">IF(B312&lt;&gt;"",IF(INDEX(psurname,B312)&gt;0,INDEX(psurname,B312),""),"")</f>
        <v/>
      </c>
      <c r="N312" s="67"/>
      <c r="O312" s="71"/>
      <c r="P312" s="71"/>
      <c r="Q312" s="71"/>
      <c r="R312" s="71"/>
      <c r="S312" s="148"/>
      <c r="T312" s="71"/>
      <c r="U312" s="71"/>
      <c r="V312" s="71"/>
      <c r="W312" s="71"/>
      <c r="X312" s="77" t="str">
        <f t="shared" si="130"/>
        <v/>
      </c>
      <c r="Y312" s="26" t="str">
        <f t="shared" ref="Y312:Y375" si="148">IF(ISBLANK(N312),"",IF(OR(ISNA(MATCH(TRIM(N312),persid,0)),N312="-"),FALSE,TRUE))</f>
        <v/>
      </c>
      <c r="Z312" s="26" t="str">
        <f t="shared" ref="Z312:Z375" si="149">IF(ISBLANK(P312),"",IF(OR(ISNA(MATCH(P312,libperskat,0)),P312="-"),FALSE,TRUE))</f>
        <v/>
      </c>
      <c r="AA312" s="77" t="str">
        <f t="shared" ref="AA312:AA375" si="150">IF(ISBLANK(Q312),"",IF(OR(ISNA(MATCH(Q312,libaav,0)),Q312="-"),FALSE,TRUE))</f>
        <v/>
      </c>
      <c r="AB312" s="26" t="str">
        <f t="shared" ref="AB312:AB375" si="151">IF(ISBLANK(R312),"",IF(OR(ISNA(MATCH(R312,libdipqual,0)),R312="-"),FALSE,IF(INDEX(codedipqual,MATCH(R312,libdipqual,0))=0,FALSE,TRUE)))</f>
        <v/>
      </c>
      <c r="AC312" s="26" t="str">
        <f t="shared" ref="AC312:AC375" si="152">IF(ISBLANK(S312),"",IF(OR(ISNA(MATCH(S312,libinst,0)),S312="-"),FALSE,TRUE))</f>
        <v/>
      </c>
      <c r="AD312" s="26" t="str">
        <f t="shared" si="123"/>
        <v/>
      </c>
      <c r="AE312" s="26" t="str">
        <f t="shared" ref="AE312:AE375" si="153">IF(OR(ISBLANK(T312),ISBLANK(U312)),"",IF(T312&lt;=U312,TRUE,FALSE))</f>
        <v/>
      </c>
      <c r="AF312" s="26" t="str">
        <f t="shared" ref="AF312:AF375" si="154">IF(OR(AD312&lt;&gt;TRUE,ISBLANK(U312)),"",IF(INDEX(codeperskat,MATCH(P312,libperskat,0))=20,"",IF(OR(INDEX(valbvzmin,MATCH(V312,libschartkla,0))="-",INDEX(valbvzmax,MATCH(V312,libschartkla,0))="-",AND(U312&gt;=INDEX(valbvzmin,MATCH(V312,libschartkla,0)),U312&lt;=INDEX(valbvzmax,MATCH(V312,libschartkla,0)))),TRUE,FALSE)))</f>
        <v/>
      </c>
      <c r="AG312" s="26" t="str">
        <f>IF(OR(Z312&lt;&gt;TRUE,AB312&lt;&gt;TRUE,,ISBLANK(U312)),"",IF(INDEX(codeperskat,MATCH(P312,libperskat,0))=20,IF(OR(U312&lt;'Nomenklatur komplett'!W$4,U312&gt;'Nomenklatur komplett'!X$4),FALSE,TRUE),""))</f>
        <v/>
      </c>
      <c r="AH312" s="26" t="str">
        <f t="shared" si="125"/>
        <v/>
      </c>
      <c r="AI312" s="26" t="str">
        <f t="shared" si="126"/>
        <v/>
      </c>
      <c r="AJ312" s="26" t="str">
        <f t="shared" ref="AJ312:AJ375" si="155">IF(V312&lt;&gt;"",IF(NOT(ISNA(V312)),IF(AND(INDEX(codeschartkla,MATCH(V312,libschartkla,0))&gt;=55000000,INDEX(codeschartkla,MATCH(V312,libschartkla,0))&lt;55100000),TRUE,FALSE),""),"")</f>
        <v/>
      </c>
      <c r="AK312" s="72" t="str">
        <f t="shared" ref="AK312:AK375" si="156">IF(A312="","",1)</f>
        <v/>
      </c>
      <c r="AL312" s="26" t="str">
        <f t="shared" ref="AL312:AL375" si="157">IF(AE312&lt;&gt;TRUE,"",T312/U312)</f>
        <v/>
      </c>
    </row>
    <row r="313" spans="1:38" x14ac:dyDescent="0.2">
      <c r="A313" s="129" t="str">
        <f t="shared" si="135"/>
        <v/>
      </c>
      <c r="B313" s="129" t="str">
        <f t="shared" si="136"/>
        <v/>
      </c>
      <c r="C313" s="78" t="str">
        <f t="shared" si="137"/>
        <v/>
      </c>
      <c r="D313" s="72" t="str">
        <f t="shared" si="138"/>
        <v/>
      </c>
      <c r="E313" s="72" t="str">
        <f t="shared" si="139"/>
        <v/>
      </c>
      <c r="F313" s="79" t="str">
        <f t="shared" si="140"/>
        <v/>
      </c>
      <c r="G313" s="73" t="str">
        <f t="shared" si="141"/>
        <v/>
      </c>
      <c r="H313" s="72" t="str">
        <f t="shared" si="142"/>
        <v/>
      </c>
      <c r="I313" s="72" t="str">
        <f t="shared" si="143"/>
        <v/>
      </c>
      <c r="J313" s="72" t="str">
        <f t="shared" si="144"/>
        <v/>
      </c>
      <c r="K313" s="76" t="str">
        <f t="shared" si="145"/>
        <v/>
      </c>
      <c r="L313" s="134" t="str">
        <f t="shared" si="146"/>
        <v/>
      </c>
      <c r="M313" s="134" t="str">
        <f t="shared" si="147"/>
        <v/>
      </c>
      <c r="N313" s="67"/>
      <c r="O313" s="71"/>
      <c r="P313" s="71"/>
      <c r="Q313" s="71"/>
      <c r="R313" s="71"/>
      <c r="S313" s="148"/>
      <c r="T313" s="71"/>
      <c r="U313" s="71"/>
      <c r="V313" s="71"/>
      <c r="W313" s="71"/>
      <c r="X313" s="77" t="str">
        <f t="shared" si="130"/>
        <v/>
      </c>
      <c r="Y313" s="26" t="str">
        <f t="shared" si="148"/>
        <v/>
      </c>
      <c r="Z313" s="26" t="str">
        <f t="shared" si="149"/>
        <v/>
      </c>
      <c r="AA313" s="77" t="str">
        <f t="shared" si="150"/>
        <v/>
      </c>
      <c r="AB313" s="26" t="str">
        <f t="shared" si="151"/>
        <v/>
      </c>
      <c r="AC313" s="26" t="str">
        <f t="shared" si="152"/>
        <v/>
      </c>
      <c r="AD313" s="26" t="str">
        <f t="shared" si="123"/>
        <v/>
      </c>
      <c r="AE313" s="26" t="str">
        <f t="shared" si="153"/>
        <v/>
      </c>
      <c r="AF313" s="26" t="str">
        <f t="shared" si="154"/>
        <v/>
      </c>
      <c r="AG313" s="26" t="str">
        <f>IF(OR(Z313&lt;&gt;TRUE,AB313&lt;&gt;TRUE,,ISBLANK(U313)),"",IF(INDEX(codeperskat,MATCH(P313,libperskat,0))=20,IF(OR(U313&lt;'Nomenklatur komplett'!W$4,U313&gt;'Nomenklatur komplett'!X$4),FALSE,TRUE),""))</f>
        <v/>
      </c>
      <c r="AH313" s="26" t="str">
        <f t="shared" si="125"/>
        <v/>
      </c>
      <c r="AI313" s="26" t="str">
        <f t="shared" si="126"/>
        <v/>
      </c>
      <c r="AJ313" s="26" t="str">
        <f t="shared" si="155"/>
        <v/>
      </c>
      <c r="AK313" s="72" t="str">
        <f t="shared" si="156"/>
        <v/>
      </c>
      <c r="AL313" s="26" t="str">
        <f t="shared" si="157"/>
        <v/>
      </c>
    </row>
    <row r="314" spans="1:38" x14ac:dyDescent="0.2">
      <c r="A314" s="129" t="str">
        <f t="shared" si="135"/>
        <v/>
      </c>
      <c r="B314" s="129" t="str">
        <f t="shared" si="136"/>
        <v/>
      </c>
      <c r="C314" s="78" t="str">
        <f t="shared" si="137"/>
        <v/>
      </c>
      <c r="D314" s="72" t="str">
        <f t="shared" si="138"/>
        <v/>
      </c>
      <c r="E314" s="72" t="str">
        <f t="shared" si="139"/>
        <v/>
      </c>
      <c r="F314" s="79" t="str">
        <f t="shared" si="140"/>
        <v/>
      </c>
      <c r="G314" s="73" t="str">
        <f t="shared" si="141"/>
        <v/>
      </c>
      <c r="H314" s="72" t="str">
        <f t="shared" si="142"/>
        <v/>
      </c>
      <c r="I314" s="72" t="str">
        <f t="shared" si="143"/>
        <v/>
      </c>
      <c r="J314" s="72" t="str">
        <f t="shared" si="144"/>
        <v/>
      </c>
      <c r="K314" s="76" t="str">
        <f t="shared" si="145"/>
        <v/>
      </c>
      <c r="L314" s="134" t="str">
        <f t="shared" si="146"/>
        <v/>
      </c>
      <c r="M314" s="134" t="str">
        <f t="shared" si="147"/>
        <v/>
      </c>
      <c r="N314" s="67"/>
      <c r="O314" s="71"/>
      <c r="P314" s="71"/>
      <c r="Q314" s="71"/>
      <c r="R314" s="71"/>
      <c r="S314" s="148"/>
      <c r="T314" s="71"/>
      <c r="U314" s="71"/>
      <c r="V314" s="71"/>
      <c r="W314" s="71"/>
      <c r="X314" s="77" t="str">
        <f t="shared" si="130"/>
        <v/>
      </c>
      <c r="Y314" s="26" t="str">
        <f t="shared" si="148"/>
        <v/>
      </c>
      <c r="Z314" s="26" t="str">
        <f t="shared" si="149"/>
        <v/>
      </c>
      <c r="AA314" s="77" t="str">
        <f t="shared" si="150"/>
        <v/>
      </c>
      <c r="AB314" s="26" t="str">
        <f t="shared" si="151"/>
        <v/>
      </c>
      <c r="AC314" s="26" t="str">
        <f t="shared" si="152"/>
        <v/>
      </c>
      <c r="AD314" s="26" t="str">
        <f t="shared" si="123"/>
        <v/>
      </c>
      <c r="AE314" s="26" t="str">
        <f t="shared" si="153"/>
        <v/>
      </c>
      <c r="AF314" s="26" t="str">
        <f t="shared" si="154"/>
        <v/>
      </c>
      <c r="AG314" s="26" t="str">
        <f>IF(OR(Z314&lt;&gt;TRUE,AB314&lt;&gt;TRUE,,ISBLANK(U314)),"",IF(INDEX(codeperskat,MATCH(P314,libperskat,0))=20,IF(OR(U314&lt;'Nomenklatur komplett'!W$4,U314&gt;'Nomenklatur komplett'!X$4),FALSE,TRUE),""))</f>
        <v/>
      </c>
      <c r="AH314" s="26" t="str">
        <f t="shared" si="125"/>
        <v/>
      </c>
      <c r="AI314" s="26" t="str">
        <f t="shared" si="126"/>
        <v/>
      </c>
      <c r="AJ314" s="26" t="str">
        <f t="shared" si="155"/>
        <v/>
      </c>
      <c r="AK314" s="72" t="str">
        <f t="shared" si="156"/>
        <v/>
      </c>
      <c r="AL314" s="26" t="str">
        <f t="shared" si="157"/>
        <v/>
      </c>
    </row>
    <row r="315" spans="1:38" x14ac:dyDescent="0.2">
      <c r="A315" s="129" t="str">
        <f t="shared" si="135"/>
        <v/>
      </c>
      <c r="B315" s="129" t="str">
        <f t="shared" si="136"/>
        <v/>
      </c>
      <c r="C315" s="78" t="str">
        <f t="shared" si="137"/>
        <v/>
      </c>
      <c r="D315" s="72" t="str">
        <f t="shared" si="138"/>
        <v/>
      </c>
      <c r="E315" s="72" t="str">
        <f t="shared" si="139"/>
        <v/>
      </c>
      <c r="F315" s="79" t="str">
        <f t="shared" si="140"/>
        <v/>
      </c>
      <c r="G315" s="73" t="str">
        <f t="shared" si="141"/>
        <v/>
      </c>
      <c r="H315" s="72" t="str">
        <f t="shared" si="142"/>
        <v/>
      </c>
      <c r="I315" s="72" t="str">
        <f t="shared" si="143"/>
        <v/>
      </c>
      <c r="J315" s="72" t="str">
        <f t="shared" si="144"/>
        <v/>
      </c>
      <c r="K315" s="76" t="str">
        <f t="shared" si="145"/>
        <v/>
      </c>
      <c r="L315" s="134" t="str">
        <f t="shared" si="146"/>
        <v/>
      </c>
      <c r="M315" s="134" t="str">
        <f t="shared" si="147"/>
        <v/>
      </c>
      <c r="N315" s="67"/>
      <c r="O315" s="71"/>
      <c r="P315" s="71"/>
      <c r="Q315" s="71"/>
      <c r="R315" s="71"/>
      <c r="S315" s="148"/>
      <c r="T315" s="71"/>
      <c r="U315" s="71"/>
      <c r="V315" s="71"/>
      <c r="W315" s="71"/>
      <c r="X315" s="77" t="str">
        <f t="shared" si="130"/>
        <v/>
      </c>
      <c r="Y315" s="26" t="str">
        <f t="shared" si="148"/>
        <v/>
      </c>
      <c r="Z315" s="26" t="str">
        <f t="shared" si="149"/>
        <v/>
      </c>
      <c r="AA315" s="77" t="str">
        <f t="shared" si="150"/>
        <v/>
      </c>
      <c r="AB315" s="26" t="str">
        <f t="shared" si="151"/>
        <v/>
      </c>
      <c r="AC315" s="26" t="str">
        <f t="shared" si="152"/>
        <v/>
      </c>
      <c r="AD315" s="26" t="str">
        <f t="shared" si="123"/>
        <v/>
      </c>
      <c r="AE315" s="26" t="str">
        <f t="shared" si="153"/>
        <v/>
      </c>
      <c r="AF315" s="26" t="str">
        <f t="shared" si="154"/>
        <v/>
      </c>
      <c r="AG315" s="26" t="str">
        <f>IF(OR(Z315&lt;&gt;TRUE,AB315&lt;&gt;TRUE,,ISBLANK(U315)),"",IF(INDEX(codeperskat,MATCH(P315,libperskat,0))=20,IF(OR(U315&lt;'Nomenklatur komplett'!W$4,U315&gt;'Nomenklatur komplett'!X$4),FALSE,TRUE),""))</f>
        <v/>
      </c>
      <c r="AH315" s="26" t="str">
        <f t="shared" si="125"/>
        <v/>
      </c>
      <c r="AI315" s="26" t="str">
        <f t="shared" si="126"/>
        <v/>
      </c>
      <c r="AJ315" s="26" t="str">
        <f t="shared" si="155"/>
        <v/>
      </c>
      <c r="AK315" s="72" t="str">
        <f t="shared" si="156"/>
        <v/>
      </c>
      <c r="AL315" s="26" t="str">
        <f t="shared" si="157"/>
        <v/>
      </c>
    </row>
    <row r="316" spans="1:38" x14ac:dyDescent="0.2">
      <c r="A316" s="129" t="str">
        <f t="shared" si="135"/>
        <v/>
      </c>
      <c r="B316" s="129" t="str">
        <f t="shared" si="136"/>
        <v/>
      </c>
      <c r="C316" s="78" t="str">
        <f t="shared" si="137"/>
        <v/>
      </c>
      <c r="D316" s="72" t="str">
        <f t="shared" si="138"/>
        <v/>
      </c>
      <c r="E316" s="72" t="str">
        <f t="shared" si="139"/>
        <v/>
      </c>
      <c r="F316" s="79" t="str">
        <f t="shared" si="140"/>
        <v/>
      </c>
      <c r="G316" s="73" t="str">
        <f t="shared" si="141"/>
        <v/>
      </c>
      <c r="H316" s="72" t="str">
        <f t="shared" si="142"/>
        <v/>
      </c>
      <c r="I316" s="72" t="str">
        <f t="shared" si="143"/>
        <v/>
      </c>
      <c r="J316" s="72" t="str">
        <f t="shared" si="144"/>
        <v/>
      </c>
      <c r="K316" s="76" t="str">
        <f t="shared" si="145"/>
        <v/>
      </c>
      <c r="L316" s="134" t="str">
        <f t="shared" si="146"/>
        <v/>
      </c>
      <c r="M316" s="134" t="str">
        <f t="shared" si="147"/>
        <v/>
      </c>
      <c r="N316" s="67"/>
      <c r="O316" s="71"/>
      <c r="P316" s="71"/>
      <c r="Q316" s="71"/>
      <c r="R316" s="71"/>
      <c r="S316" s="148"/>
      <c r="T316" s="71"/>
      <c r="U316" s="71"/>
      <c r="V316" s="71"/>
      <c r="W316" s="71"/>
      <c r="X316" s="77" t="str">
        <f t="shared" si="130"/>
        <v/>
      </c>
      <c r="Y316" s="26" t="str">
        <f t="shared" si="148"/>
        <v/>
      </c>
      <c r="Z316" s="26" t="str">
        <f t="shared" si="149"/>
        <v/>
      </c>
      <c r="AA316" s="77" t="str">
        <f t="shared" si="150"/>
        <v/>
      </c>
      <c r="AB316" s="26" t="str">
        <f t="shared" si="151"/>
        <v/>
      </c>
      <c r="AC316" s="26" t="str">
        <f t="shared" si="152"/>
        <v/>
      </c>
      <c r="AD316" s="26" t="str">
        <f t="shared" si="123"/>
        <v/>
      </c>
      <c r="AE316" s="26" t="str">
        <f t="shared" si="153"/>
        <v/>
      </c>
      <c r="AF316" s="26" t="str">
        <f t="shared" si="154"/>
        <v/>
      </c>
      <c r="AG316" s="26" t="str">
        <f>IF(OR(Z316&lt;&gt;TRUE,AB316&lt;&gt;TRUE,,ISBLANK(U316)),"",IF(INDEX(codeperskat,MATCH(P316,libperskat,0))=20,IF(OR(U316&lt;'Nomenklatur komplett'!W$4,U316&gt;'Nomenklatur komplett'!X$4),FALSE,TRUE),""))</f>
        <v/>
      </c>
      <c r="AH316" s="26" t="str">
        <f t="shared" si="125"/>
        <v/>
      </c>
      <c r="AI316" s="26" t="str">
        <f t="shared" si="126"/>
        <v/>
      </c>
      <c r="AJ316" s="26" t="str">
        <f t="shared" si="155"/>
        <v/>
      </c>
      <c r="AK316" s="72" t="str">
        <f t="shared" si="156"/>
        <v/>
      </c>
      <c r="AL316" s="26" t="str">
        <f t="shared" si="157"/>
        <v/>
      </c>
    </row>
    <row r="317" spans="1:38" x14ac:dyDescent="0.2">
      <c r="A317" s="129" t="str">
        <f t="shared" si="135"/>
        <v/>
      </c>
      <c r="B317" s="129" t="str">
        <f t="shared" si="136"/>
        <v/>
      </c>
      <c r="C317" s="78" t="str">
        <f t="shared" si="137"/>
        <v/>
      </c>
      <c r="D317" s="72" t="str">
        <f t="shared" si="138"/>
        <v/>
      </c>
      <c r="E317" s="72" t="str">
        <f t="shared" si="139"/>
        <v/>
      </c>
      <c r="F317" s="79" t="str">
        <f t="shared" si="140"/>
        <v/>
      </c>
      <c r="G317" s="73" t="str">
        <f t="shared" si="141"/>
        <v/>
      </c>
      <c r="H317" s="72" t="str">
        <f t="shared" si="142"/>
        <v/>
      </c>
      <c r="I317" s="72" t="str">
        <f t="shared" si="143"/>
        <v/>
      </c>
      <c r="J317" s="72" t="str">
        <f t="shared" si="144"/>
        <v/>
      </c>
      <c r="K317" s="76" t="str">
        <f t="shared" si="145"/>
        <v/>
      </c>
      <c r="L317" s="134" t="str">
        <f t="shared" si="146"/>
        <v/>
      </c>
      <c r="M317" s="134" t="str">
        <f t="shared" si="147"/>
        <v/>
      </c>
      <c r="N317" s="67"/>
      <c r="O317" s="71"/>
      <c r="P317" s="71"/>
      <c r="Q317" s="71"/>
      <c r="R317" s="71"/>
      <c r="S317" s="148"/>
      <c r="T317" s="71"/>
      <c r="U317" s="71"/>
      <c r="V317" s="71"/>
      <c r="W317" s="71"/>
      <c r="X317" s="77" t="str">
        <f t="shared" si="130"/>
        <v/>
      </c>
      <c r="Y317" s="26" t="str">
        <f t="shared" si="148"/>
        <v/>
      </c>
      <c r="Z317" s="26" t="str">
        <f t="shared" si="149"/>
        <v/>
      </c>
      <c r="AA317" s="77" t="str">
        <f t="shared" si="150"/>
        <v/>
      </c>
      <c r="AB317" s="26" t="str">
        <f t="shared" si="151"/>
        <v/>
      </c>
      <c r="AC317" s="26" t="str">
        <f t="shared" si="152"/>
        <v/>
      </c>
      <c r="AD317" s="26" t="str">
        <f t="shared" si="123"/>
        <v/>
      </c>
      <c r="AE317" s="26" t="str">
        <f t="shared" si="153"/>
        <v/>
      </c>
      <c r="AF317" s="26" t="str">
        <f t="shared" si="154"/>
        <v/>
      </c>
      <c r="AG317" s="26" t="str">
        <f>IF(OR(Z317&lt;&gt;TRUE,AB317&lt;&gt;TRUE,,ISBLANK(U317)),"",IF(INDEX(codeperskat,MATCH(P317,libperskat,0))=20,IF(OR(U317&lt;'Nomenklatur komplett'!W$4,U317&gt;'Nomenklatur komplett'!X$4),FALSE,TRUE),""))</f>
        <v/>
      </c>
      <c r="AH317" s="26" t="str">
        <f t="shared" si="125"/>
        <v/>
      </c>
      <c r="AI317" s="26" t="str">
        <f t="shared" si="126"/>
        <v/>
      </c>
      <c r="AJ317" s="26" t="str">
        <f t="shared" si="155"/>
        <v/>
      </c>
      <c r="AK317" s="72" t="str">
        <f t="shared" si="156"/>
        <v/>
      </c>
      <c r="AL317" s="26" t="str">
        <f t="shared" si="157"/>
        <v/>
      </c>
    </row>
    <row r="318" spans="1:38" x14ac:dyDescent="0.2">
      <c r="A318" s="129" t="str">
        <f t="shared" si="135"/>
        <v/>
      </c>
      <c r="B318" s="129" t="str">
        <f t="shared" si="136"/>
        <v/>
      </c>
      <c r="C318" s="78" t="str">
        <f t="shared" si="137"/>
        <v/>
      </c>
      <c r="D318" s="72" t="str">
        <f t="shared" si="138"/>
        <v/>
      </c>
      <c r="E318" s="72" t="str">
        <f t="shared" si="139"/>
        <v/>
      </c>
      <c r="F318" s="79" t="str">
        <f t="shared" si="140"/>
        <v/>
      </c>
      <c r="G318" s="73" t="str">
        <f t="shared" si="141"/>
        <v/>
      </c>
      <c r="H318" s="72" t="str">
        <f t="shared" si="142"/>
        <v/>
      </c>
      <c r="I318" s="72" t="str">
        <f t="shared" si="143"/>
        <v/>
      </c>
      <c r="J318" s="72" t="str">
        <f t="shared" si="144"/>
        <v/>
      </c>
      <c r="K318" s="76" t="str">
        <f t="shared" si="145"/>
        <v/>
      </c>
      <c r="L318" s="134" t="str">
        <f t="shared" si="146"/>
        <v/>
      </c>
      <c r="M318" s="134" t="str">
        <f t="shared" si="147"/>
        <v/>
      </c>
      <c r="N318" s="67"/>
      <c r="O318" s="71"/>
      <c r="P318" s="71"/>
      <c r="Q318" s="71"/>
      <c r="R318" s="71"/>
      <c r="S318" s="148"/>
      <c r="T318" s="71"/>
      <c r="U318" s="71"/>
      <c r="V318" s="71"/>
      <c r="W318" s="71"/>
      <c r="X318" s="77" t="str">
        <f t="shared" si="130"/>
        <v/>
      </c>
      <c r="Y318" s="26" t="str">
        <f t="shared" si="148"/>
        <v/>
      </c>
      <c r="Z318" s="26" t="str">
        <f t="shared" si="149"/>
        <v/>
      </c>
      <c r="AA318" s="77" t="str">
        <f t="shared" si="150"/>
        <v/>
      </c>
      <c r="AB318" s="26" t="str">
        <f t="shared" si="151"/>
        <v/>
      </c>
      <c r="AC318" s="26" t="str">
        <f t="shared" si="152"/>
        <v/>
      </c>
      <c r="AD318" s="26" t="str">
        <f t="shared" si="123"/>
        <v/>
      </c>
      <c r="AE318" s="26" t="str">
        <f t="shared" si="153"/>
        <v/>
      </c>
      <c r="AF318" s="26" t="str">
        <f t="shared" si="154"/>
        <v/>
      </c>
      <c r="AG318" s="26" t="str">
        <f>IF(OR(Z318&lt;&gt;TRUE,AB318&lt;&gt;TRUE,,ISBLANK(U318)),"",IF(INDEX(codeperskat,MATCH(P318,libperskat,0))=20,IF(OR(U318&lt;'Nomenklatur komplett'!W$4,U318&gt;'Nomenklatur komplett'!X$4),FALSE,TRUE),""))</f>
        <v/>
      </c>
      <c r="AH318" s="26" t="str">
        <f t="shared" si="125"/>
        <v/>
      </c>
      <c r="AI318" s="26" t="str">
        <f t="shared" si="126"/>
        <v/>
      </c>
      <c r="AJ318" s="26" t="str">
        <f t="shared" si="155"/>
        <v/>
      </c>
      <c r="AK318" s="72" t="str">
        <f t="shared" si="156"/>
        <v/>
      </c>
      <c r="AL318" s="26" t="str">
        <f t="shared" si="157"/>
        <v/>
      </c>
    </row>
    <row r="319" spans="1:38" x14ac:dyDescent="0.2">
      <c r="A319" s="129" t="str">
        <f t="shared" si="135"/>
        <v/>
      </c>
      <c r="B319" s="129" t="str">
        <f t="shared" si="136"/>
        <v/>
      </c>
      <c r="C319" s="78" t="str">
        <f t="shared" si="137"/>
        <v/>
      </c>
      <c r="D319" s="72" t="str">
        <f t="shared" si="138"/>
        <v/>
      </c>
      <c r="E319" s="72" t="str">
        <f t="shared" si="139"/>
        <v/>
      </c>
      <c r="F319" s="79" t="str">
        <f t="shared" si="140"/>
        <v/>
      </c>
      <c r="G319" s="73" t="str">
        <f t="shared" si="141"/>
        <v/>
      </c>
      <c r="H319" s="72" t="str">
        <f t="shared" si="142"/>
        <v/>
      </c>
      <c r="I319" s="72" t="str">
        <f t="shared" si="143"/>
        <v/>
      </c>
      <c r="J319" s="72" t="str">
        <f t="shared" si="144"/>
        <v/>
      </c>
      <c r="K319" s="76" t="str">
        <f t="shared" si="145"/>
        <v/>
      </c>
      <c r="L319" s="134" t="str">
        <f t="shared" si="146"/>
        <v/>
      </c>
      <c r="M319" s="134" t="str">
        <f t="shared" si="147"/>
        <v/>
      </c>
      <c r="N319" s="67"/>
      <c r="O319" s="71"/>
      <c r="P319" s="71"/>
      <c r="Q319" s="71"/>
      <c r="R319" s="71"/>
      <c r="S319" s="148"/>
      <c r="T319" s="71"/>
      <c r="U319" s="71"/>
      <c r="V319" s="71"/>
      <c r="W319" s="71"/>
      <c r="X319" s="77" t="str">
        <f t="shared" si="130"/>
        <v/>
      </c>
      <c r="Y319" s="26" t="str">
        <f t="shared" si="148"/>
        <v/>
      </c>
      <c r="Z319" s="26" t="str">
        <f t="shared" si="149"/>
        <v/>
      </c>
      <c r="AA319" s="77" t="str">
        <f t="shared" si="150"/>
        <v/>
      </c>
      <c r="AB319" s="26" t="str">
        <f t="shared" si="151"/>
        <v/>
      </c>
      <c r="AC319" s="26" t="str">
        <f t="shared" si="152"/>
        <v/>
      </c>
      <c r="AD319" s="26" t="str">
        <f t="shared" si="123"/>
        <v/>
      </c>
      <c r="AE319" s="26" t="str">
        <f t="shared" si="153"/>
        <v/>
      </c>
      <c r="AF319" s="26" t="str">
        <f t="shared" si="154"/>
        <v/>
      </c>
      <c r="AG319" s="26" t="str">
        <f>IF(OR(Z319&lt;&gt;TRUE,AB319&lt;&gt;TRUE,,ISBLANK(U319)),"",IF(INDEX(codeperskat,MATCH(P319,libperskat,0))=20,IF(OR(U319&lt;'Nomenklatur komplett'!W$4,U319&gt;'Nomenklatur komplett'!X$4),FALSE,TRUE),""))</f>
        <v/>
      </c>
      <c r="AH319" s="26" t="str">
        <f t="shared" si="125"/>
        <v/>
      </c>
      <c r="AI319" s="26" t="str">
        <f t="shared" si="126"/>
        <v/>
      </c>
      <c r="AJ319" s="26" t="str">
        <f t="shared" si="155"/>
        <v/>
      </c>
      <c r="AK319" s="72" t="str">
        <f t="shared" si="156"/>
        <v/>
      </c>
      <c r="AL319" s="26" t="str">
        <f t="shared" si="157"/>
        <v/>
      </c>
    </row>
    <row r="320" spans="1:38" x14ac:dyDescent="0.2">
      <c r="A320" s="129" t="str">
        <f t="shared" si="135"/>
        <v/>
      </c>
      <c r="B320" s="129" t="str">
        <f t="shared" si="136"/>
        <v/>
      </c>
      <c r="C320" s="78" t="str">
        <f t="shared" si="137"/>
        <v/>
      </c>
      <c r="D320" s="72" t="str">
        <f t="shared" si="138"/>
        <v/>
      </c>
      <c r="E320" s="72" t="str">
        <f t="shared" si="139"/>
        <v/>
      </c>
      <c r="F320" s="79" t="str">
        <f t="shared" si="140"/>
        <v/>
      </c>
      <c r="G320" s="73" t="str">
        <f t="shared" si="141"/>
        <v/>
      </c>
      <c r="H320" s="72" t="str">
        <f t="shared" si="142"/>
        <v/>
      </c>
      <c r="I320" s="72" t="str">
        <f t="shared" si="143"/>
        <v/>
      </c>
      <c r="J320" s="72" t="str">
        <f t="shared" si="144"/>
        <v/>
      </c>
      <c r="K320" s="76" t="str">
        <f t="shared" si="145"/>
        <v/>
      </c>
      <c r="L320" s="134" t="str">
        <f t="shared" si="146"/>
        <v/>
      </c>
      <c r="M320" s="134" t="str">
        <f t="shared" si="147"/>
        <v/>
      </c>
      <c r="N320" s="67"/>
      <c r="O320" s="71"/>
      <c r="P320" s="71"/>
      <c r="Q320" s="71"/>
      <c r="R320" s="71"/>
      <c r="S320" s="148"/>
      <c r="T320" s="71"/>
      <c r="U320" s="71"/>
      <c r="V320" s="71"/>
      <c r="W320" s="71"/>
      <c r="X320" s="77" t="str">
        <f t="shared" si="130"/>
        <v/>
      </c>
      <c r="Y320" s="26" t="str">
        <f t="shared" si="148"/>
        <v/>
      </c>
      <c r="Z320" s="26" t="str">
        <f t="shared" si="149"/>
        <v/>
      </c>
      <c r="AA320" s="77" t="str">
        <f t="shared" si="150"/>
        <v/>
      </c>
      <c r="AB320" s="26" t="str">
        <f t="shared" si="151"/>
        <v/>
      </c>
      <c r="AC320" s="26" t="str">
        <f t="shared" si="152"/>
        <v/>
      </c>
      <c r="AD320" s="26" t="str">
        <f t="shared" si="123"/>
        <v/>
      </c>
      <c r="AE320" s="26" t="str">
        <f t="shared" si="153"/>
        <v/>
      </c>
      <c r="AF320" s="26" t="str">
        <f t="shared" si="154"/>
        <v/>
      </c>
      <c r="AG320" s="26" t="str">
        <f>IF(OR(Z320&lt;&gt;TRUE,AB320&lt;&gt;TRUE,,ISBLANK(U320)),"",IF(INDEX(codeperskat,MATCH(P320,libperskat,0))=20,IF(OR(U320&lt;'Nomenklatur komplett'!W$4,U320&gt;'Nomenklatur komplett'!X$4),FALSE,TRUE),""))</f>
        <v/>
      </c>
      <c r="AH320" s="26" t="str">
        <f t="shared" si="125"/>
        <v/>
      </c>
      <c r="AI320" s="26" t="str">
        <f t="shared" si="126"/>
        <v/>
      </c>
      <c r="AJ320" s="26" t="str">
        <f t="shared" si="155"/>
        <v/>
      </c>
      <c r="AK320" s="72" t="str">
        <f t="shared" si="156"/>
        <v/>
      </c>
      <c r="AL320" s="26" t="str">
        <f t="shared" si="157"/>
        <v/>
      </c>
    </row>
    <row r="321" spans="1:38" x14ac:dyDescent="0.2">
      <c r="A321" s="129" t="str">
        <f t="shared" si="135"/>
        <v/>
      </c>
      <c r="B321" s="129" t="str">
        <f t="shared" si="136"/>
        <v/>
      </c>
      <c r="C321" s="78" t="str">
        <f t="shared" si="137"/>
        <v/>
      </c>
      <c r="D321" s="72" t="str">
        <f t="shared" si="138"/>
        <v/>
      </c>
      <c r="E321" s="72" t="str">
        <f t="shared" si="139"/>
        <v/>
      </c>
      <c r="F321" s="79" t="str">
        <f t="shared" si="140"/>
        <v/>
      </c>
      <c r="G321" s="73" t="str">
        <f t="shared" si="141"/>
        <v/>
      </c>
      <c r="H321" s="72" t="str">
        <f t="shared" si="142"/>
        <v/>
      </c>
      <c r="I321" s="72" t="str">
        <f t="shared" si="143"/>
        <v/>
      </c>
      <c r="J321" s="72" t="str">
        <f t="shared" si="144"/>
        <v/>
      </c>
      <c r="K321" s="76" t="str">
        <f t="shared" si="145"/>
        <v/>
      </c>
      <c r="L321" s="134" t="str">
        <f t="shared" si="146"/>
        <v/>
      </c>
      <c r="M321" s="134" t="str">
        <f t="shared" si="147"/>
        <v/>
      </c>
      <c r="N321" s="67"/>
      <c r="O321" s="71"/>
      <c r="P321" s="71"/>
      <c r="Q321" s="71"/>
      <c r="R321" s="71"/>
      <c r="S321" s="148"/>
      <c r="T321" s="71"/>
      <c r="U321" s="71"/>
      <c r="V321" s="71"/>
      <c r="W321" s="71"/>
      <c r="X321" s="77" t="str">
        <f t="shared" si="130"/>
        <v/>
      </c>
      <c r="Y321" s="26" t="str">
        <f t="shared" si="148"/>
        <v/>
      </c>
      <c r="Z321" s="26" t="str">
        <f t="shared" si="149"/>
        <v/>
      </c>
      <c r="AA321" s="77" t="str">
        <f t="shared" si="150"/>
        <v/>
      </c>
      <c r="AB321" s="26" t="str">
        <f t="shared" si="151"/>
        <v/>
      </c>
      <c r="AC321" s="26" t="str">
        <f t="shared" si="152"/>
        <v/>
      </c>
      <c r="AD321" s="26" t="str">
        <f t="shared" si="123"/>
        <v/>
      </c>
      <c r="AE321" s="26" t="str">
        <f t="shared" si="153"/>
        <v/>
      </c>
      <c r="AF321" s="26" t="str">
        <f t="shared" si="154"/>
        <v/>
      </c>
      <c r="AG321" s="26" t="str">
        <f>IF(OR(Z321&lt;&gt;TRUE,AB321&lt;&gt;TRUE,,ISBLANK(U321)),"",IF(INDEX(codeperskat,MATCH(P321,libperskat,0))=20,IF(OR(U321&lt;'Nomenklatur komplett'!W$4,U321&gt;'Nomenklatur komplett'!X$4),FALSE,TRUE),""))</f>
        <v/>
      </c>
      <c r="AH321" s="26" t="str">
        <f t="shared" si="125"/>
        <v/>
      </c>
      <c r="AI321" s="26" t="str">
        <f t="shared" si="126"/>
        <v/>
      </c>
      <c r="AJ321" s="26" t="str">
        <f t="shared" si="155"/>
        <v/>
      </c>
      <c r="AK321" s="72" t="str">
        <f t="shared" si="156"/>
        <v/>
      </c>
      <c r="AL321" s="26" t="str">
        <f t="shared" si="157"/>
        <v/>
      </c>
    </row>
    <row r="322" spans="1:38" x14ac:dyDescent="0.2">
      <c r="A322" s="129" t="str">
        <f t="shared" si="135"/>
        <v/>
      </c>
      <c r="B322" s="129" t="str">
        <f t="shared" si="136"/>
        <v/>
      </c>
      <c r="C322" s="78" t="str">
        <f t="shared" si="137"/>
        <v/>
      </c>
      <c r="D322" s="72" t="str">
        <f t="shared" si="138"/>
        <v/>
      </c>
      <c r="E322" s="72" t="str">
        <f t="shared" si="139"/>
        <v/>
      </c>
      <c r="F322" s="79" t="str">
        <f t="shared" si="140"/>
        <v/>
      </c>
      <c r="G322" s="73" t="str">
        <f t="shared" si="141"/>
        <v/>
      </c>
      <c r="H322" s="72" t="str">
        <f t="shared" si="142"/>
        <v/>
      </c>
      <c r="I322" s="72" t="str">
        <f t="shared" si="143"/>
        <v/>
      </c>
      <c r="J322" s="72" t="str">
        <f t="shared" si="144"/>
        <v/>
      </c>
      <c r="K322" s="76" t="str">
        <f t="shared" si="145"/>
        <v/>
      </c>
      <c r="L322" s="134" t="str">
        <f t="shared" si="146"/>
        <v/>
      </c>
      <c r="M322" s="134" t="str">
        <f t="shared" si="147"/>
        <v/>
      </c>
      <c r="N322" s="67"/>
      <c r="O322" s="71"/>
      <c r="P322" s="71"/>
      <c r="Q322" s="71"/>
      <c r="R322" s="71"/>
      <c r="S322" s="148"/>
      <c r="T322" s="71"/>
      <c r="U322" s="71"/>
      <c r="V322" s="71"/>
      <c r="W322" s="71"/>
      <c r="X322" s="77" t="str">
        <f t="shared" si="130"/>
        <v/>
      </c>
      <c r="Y322" s="26" t="str">
        <f t="shared" si="148"/>
        <v/>
      </c>
      <c r="Z322" s="26" t="str">
        <f t="shared" si="149"/>
        <v/>
      </c>
      <c r="AA322" s="77" t="str">
        <f t="shared" si="150"/>
        <v/>
      </c>
      <c r="AB322" s="26" t="str">
        <f t="shared" si="151"/>
        <v/>
      </c>
      <c r="AC322" s="26" t="str">
        <f t="shared" si="152"/>
        <v/>
      </c>
      <c r="AD322" s="26" t="str">
        <f t="shared" si="123"/>
        <v/>
      </c>
      <c r="AE322" s="26" t="str">
        <f t="shared" si="153"/>
        <v/>
      </c>
      <c r="AF322" s="26" t="str">
        <f t="shared" si="154"/>
        <v/>
      </c>
      <c r="AG322" s="26" t="str">
        <f>IF(OR(Z322&lt;&gt;TRUE,AB322&lt;&gt;TRUE,,ISBLANK(U322)),"",IF(INDEX(codeperskat,MATCH(P322,libperskat,0))=20,IF(OR(U322&lt;'Nomenklatur komplett'!W$4,U322&gt;'Nomenklatur komplett'!X$4),FALSE,TRUE),""))</f>
        <v/>
      </c>
      <c r="AH322" s="26" t="str">
        <f t="shared" si="125"/>
        <v/>
      </c>
      <c r="AI322" s="26" t="str">
        <f t="shared" si="126"/>
        <v/>
      </c>
      <c r="AJ322" s="26" t="str">
        <f t="shared" si="155"/>
        <v/>
      </c>
      <c r="AK322" s="72" t="str">
        <f t="shared" si="156"/>
        <v/>
      </c>
      <c r="AL322" s="26" t="str">
        <f t="shared" si="157"/>
        <v/>
      </c>
    </row>
    <row r="323" spans="1:38" x14ac:dyDescent="0.2">
      <c r="A323" s="129" t="str">
        <f t="shared" si="135"/>
        <v/>
      </c>
      <c r="B323" s="129" t="str">
        <f t="shared" si="136"/>
        <v/>
      </c>
      <c r="C323" s="78" t="str">
        <f t="shared" si="137"/>
        <v/>
      </c>
      <c r="D323" s="72" t="str">
        <f t="shared" si="138"/>
        <v/>
      </c>
      <c r="E323" s="72" t="str">
        <f t="shared" si="139"/>
        <v/>
      </c>
      <c r="F323" s="79" t="str">
        <f t="shared" si="140"/>
        <v/>
      </c>
      <c r="G323" s="73" t="str">
        <f t="shared" si="141"/>
        <v/>
      </c>
      <c r="H323" s="72" t="str">
        <f t="shared" si="142"/>
        <v/>
      </c>
      <c r="I323" s="72" t="str">
        <f t="shared" si="143"/>
        <v/>
      </c>
      <c r="J323" s="72" t="str">
        <f t="shared" si="144"/>
        <v/>
      </c>
      <c r="K323" s="76" t="str">
        <f t="shared" si="145"/>
        <v/>
      </c>
      <c r="L323" s="134" t="str">
        <f t="shared" si="146"/>
        <v/>
      </c>
      <c r="M323" s="134" t="str">
        <f t="shared" si="147"/>
        <v/>
      </c>
      <c r="N323" s="67"/>
      <c r="O323" s="71"/>
      <c r="P323" s="71"/>
      <c r="Q323" s="71"/>
      <c r="R323" s="71"/>
      <c r="S323" s="148"/>
      <c r="T323" s="71"/>
      <c r="U323" s="71"/>
      <c r="V323" s="71"/>
      <c r="W323" s="71"/>
      <c r="X323" s="77" t="str">
        <f t="shared" si="130"/>
        <v/>
      </c>
      <c r="Y323" s="26" t="str">
        <f t="shared" si="148"/>
        <v/>
      </c>
      <c r="Z323" s="26" t="str">
        <f t="shared" si="149"/>
        <v/>
      </c>
      <c r="AA323" s="77" t="str">
        <f t="shared" si="150"/>
        <v/>
      </c>
      <c r="AB323" s="26" t="str">
        <f t="shared" si="151"/>
        <v/>
      </c>
      <c r="AC323" s="26" t="str">
        <f t="shared" si="152"/>
        <v/>
      </c>
      <c r="AD323" s="26" t="str">
        <f t="shared" si="123"/>
        <v/>
      </c>
      <c r="AE323" s="26" t="str">
        <f t="shared" si="153"/>
        <v/>
      </c>
      <c r="AF323" s="26" t="str">
        <f t="shared" si="154"/>
        <v/>
      </c>
      <c r="AG323" s="26" t="str">
        <f>IF(OR(Z323&lt;&gt;TRUE,AB323&lt;&gt;TRUE,,ISBLANK(U323)),"",IF(INDEX(codeperskat,MATCH(P323,libperskat,0))=20,IF(OR(U323&lt;'Nomenklatur komplett'!W$4,U323&gt;'Nomenklatur komplett'!X$4),FALSE,TRUE),""))</f>
        <v/>
      </c>
      <c r="AH323" s="26" t="str">
        <f t="shared" si="125"/>
        <v/>
      </c>
      <c r="AI323" s="26" t="str">
        <f t="shared" si="126"/>
        <v/>
      </c>
      <c r="AJ323" s="26" t="str">
        <f t="shared" si="155"/>
        <v/>
      </c>
      <c r="AK323" s="72" t="str">
        <f t="shared" si="156"/>
        <v/>
      </c>
      <c r="AL323" s="26" t="str">
        <f t="shared" si="157"/>
        <v/>
      </c>
    </row>
    <row r="324" spans="1:38" x14ac:dyDescent="0.2">
      <c r="A324" s="129" t="str">
        <f t="shared" si="135"/>
        <v/>
      </c>
      <c r="B324" s="129" t="str">
        <f t="shared" si="136"/>
        <v/>
      </c>
      <c r="C324" s="78" t="str">
        <f t="shared" si="137"/>
        <v/>
      </c>
      <c r="D324" s="72" t="str">
        <f t="shared" si="138"/>
        <v/>
      </c>
      <c r="E324" s="72" t="str">
        <f t="shared" si="139"/>
        <v/>
      </c>
      <c r="F324" s="79" t="str">
        <f t="shared" si="140"/>
        <v/>
      </c>
      <c r="G324" s="73" t="str">
        <f t="shared" si="141"/>
        <v/>
      </c>
      <c r="H324" s="72" t="str">
        <f t="shared" si="142"/>
        <v/>
      </c>
      <c r="I324" s="72" t="str">
        <f t="shared" si="143"/>
        <v/>
      </c>
      <c r="J324" s="72" t="str">
        <f t="shared" si="144"/>
        <v/>
      </c>
      <c r="K324" s="76" t="str">
        <f t="shared" si="145"/>
        <v/>
      </c>
      <c r="L324" s="134" t="str">
        <f t="shared" si="146"/>
        <v/>
      </c>
      <c r="M324" s="134" t="str">
        <f t="shared" si="147"/>
        <v/>
      </c>
      <c r="N324" s="67"/>
      <c r="O324" s="71"/>
      <c r="P324" s="71"/>
      <c r="Q324" s="71"/>
      <c r="R324" s="71"/>
      <c r="S324" s="148"/>
      <c r="T324" s="71"/>
      <c r="U324" s="71"/>
      <c r="V324" s="71"/>
      <c r="W324" s="71"/>
      <c r="X324" s="77" t="str">
        <f t="shared" si="130"/>
        <v/>
      </c>
      <c r="Y324" s="26" t="str">
        <f t="shared" si="148"/>
        <v/>
      </c>
      <c r="Z324" s="26" t="str">
        <f t="shared" si="149"/>
        <v/>
      </c>
      <c r="AA324" s="77" t="str">
        <f t="shared" si="150"/>
        <v/>
      </c>
      <c r="AB324" s="26" t="str">
        <f t="shared" si="151"/>
        <v/>
      </c>
      <c r="AC324" s="26" t="str">
        <f t="shared" si="152"/>
        <v/>
      </c>
      <c r="AD324" s="26" t="str">
        <f t="shared" si="123"/>
        <v/>
      </c>
      <c r="AE324" s="26" t="str">
        <f t="shared" si="153"/>
        <v/>
      </c>
      <c r="AF324" s="26" t="str">
        <f t="shared" si="154"/>
        <v/>
      </c>
      <c r="AG324" s="26" t="str">
        <f>IF(OR(Z324&lt;&gt;TRUE,AB324&lt;&gt;TRUE,,ISBLANK(U324)),"",IF(INDEX(codeperskat,MATCH(P324,libperskat,0))=20,IF(OR(U324&lt;'Nomenklatur komplett'!W$4,U324&gt;'Nomenklatur komplett'!X$4),FALSE,TRUE),""))</f>
        <v/>
      </c>
      <c r="AH324" s="26" t="str">
        <f t="shared" si="125"/>
        <v/>
      </c>
      <c r="AI324" s="26" t="str">
        <f t="shared" si="126"/>
        <v/>
      </c>
      <c r="AJ324" s="26" t="str">
        <f t="shared" si="155"/>
        <v/>
      </c>
      <c r="AK324" s="72" t="str">
        <f t="shared" si="156"/>
        <v/>
      </c>
      <c r="AL324" s="26" t="str">
        <f t="shared" si="157"/>
        <v/>
      </c>
    </row>
    <row r="325" spans="1:38" x14ac:dyDescent="0.2">
      <c r="A325" s="129" t="str">
        <f t="shared" si="135"/>
        <v/>
      </c>
      <c r="B325" s="129" t="str">
        <f t="shared" si="136"/>
        <v/>
      </c>
      <c r="C325" s="78" t="str">
        <f t="shared" si="137"/>
        <v/>
      </c>
      <c r="D325" s="72" t="str">
        <f t="shared" si="138"/>
        <v/>
      </c>
      <c r="E325" s="72" t="str">
        <f t="shared" si="139"/>
        <v/>
      </c>
      <c r="F325" s="79" t="str">
        <f t="shared" si="140"/>
        <v/>
      </c>
      <c r="G325" s="73" t="str">
        <f t="shared" si="141"/>
        <v/>
      </c>
      <c r="H325" s="72" t="str">
        <f t="shared" si="142"/>
        <v/>
      </c>
      <c r="I325" s="72" t="str">
        <f t="shared" si="143"/>
        <v/>
      </c>
      <c r="J325" s="72" t="str">
        <f t="shared" si="144"/>
        <v/>
      </c>
      <c r="K325" s="76" t="str">
        <f t="shared" si="145"/>
        <v/>
      </c>
      <c r="L325" s="134" t="str">
        <f t="shared" si="146"/>
        <v/>
      </c>
      <c r="M325" s="134" t="str">
        <f t="shared" si="147"/>
        <v/>
      </c>
      <c r="N325" s="67"/>
      <c r="O325" s="71"/>
      <c r="P325" s="71"/>
      <c r="Q325" s="71"/>
      <c r="R325" s="71"/>
      <c r="S325" s="148"/>
      <c r="T325" s="71"/>
      <c r="U325" s="71"/>
      <c r="V325" s="71"/>
      <c r="W325" s="71"/>
      <c r="X325" s="77" t="str">
        <f t="shared" si="130"/>
        <v/>
      </c>
      <c r="Y325" s="26" t="str">
        <f t="shared" si="148"/>
        <v/>
      </c>
      <c r="Z325" s="26" t="str">
        <f t="shared" si="149"/>
        <v/>
      </c>
      <c r="AA325" s="77" t="str">
        <f t="shared" si="150"/>
        <v/>
      </c>
      <c r="AB325" s="26" t="str">
        <f t="shared" si="151"/>
        <v/>
      </c>
      <c r="AC325" s="26" t="str">
        <f t="shared" si="152"/>
        <v/>
      </c>
      <c r="AD325" s="26" t="str">
        <f t="shared" si="123"/>
        <v/>
      </c>
      <c r="AE325" s="26" t="str">
        <f t="shared" si="153"/>
        <v/>
      </c>
      <c r="AF325" s="26" t="str">
        <f t="shared" si="154"/>
        <v/>
      </c>
      <c r="AG325" s="26" t="str">
        <f>IF(OR(Z325&lt;&gt;TRUE,AB325&lt;&gt;TRUE,,ISBLANK(U325)),"",IF(INDEX(codeperskat,MATCH(P325,libperskat,0))=20,IF(OR(U325&lt;'Nomenklatur komplett'!W$4,U325&gt;'Nomenklatur komplett'!X$4),FALSE,TRUE),""))</f>
        <v/>
      </c>
      <c r="AH325" s="26" t="str">
        <f t="shared" si="125"/>
        <v/>
      </c>
      <c r="AI325" s="26" t="str">
        <f t="shared" si="126"/>
        <v/>
      </c>
      <c r="AJ325" s="26" t="str">
        <f t="shared" si="155"/>
        <v/>
      </c>
      <c r="AK325" s="72" t="str">
        <f t="shared" si="156"/>
        <v/>
      </c>
      <c r="AL325" s="26" t="str">
        <f t="shared" si="157"/>
        <v/>
      </c>
    </row>
    <row r="326" spans="1:38" x14ac:dyDescent="0.2">
      <c r="A326" s="129" t="str">
        <f t="shared" si="135"/>
        <v/>
      </c>
      <c r="B326" s="129" t="str">
        <f t="shared" si="136"/>
        <v/>
      </c>
      <c r="C326" s="78" t="str">
        <f t="shared" si="137"/>
        <v/>
      </c>
      <c r="D326" s="72" t="str">
        <f t="shared" si="138"/>
        <v/>
      </c>
      <c r="E326" s="72" t="str">
        <f t="shared" si="139"/>
        <v/>
      </c>
      <c r="F326" s="79" t="str">
        <f t="shared" si="140"/>
        <v/>
      </c>
      <c r="G326" s="73" t="str">
        <f t="shared" si="141"/>
        <v/>
      </c>
      <c r="H326" s="72" t="str">
        <f t="shared" si="142"/>
        <v/>
      </c>
      <c r="I326" s="72" t="str">
        <f t="shared" si="143"/>
        <v/>
      </c>
      <c r="J326" s="72" t="str">
        <f t="shared" si="144"/>
        <v/>
      </c>
      <c r="K326" s="76" t="str">
        <f t="shared" si="145"/>
        <v/>
      </c>
      <c r="L326" s="134" t="str">
        <f t="shared" si="146"/>
        <v/>
      </c>
      <c r="M326" s="134" t="str">
        <f t="shared" si="147"/>
        <v/>
      </c>
      <c r="N326" s="67"/>
      <c r="O326" s="71"/>
      <c r="P326" s="71"/>
      <c r="Q326" s="71"/>
      <c r="R326" s="71"/>
      <c r="S326" s="148"/>
      <c r="T326" s="71"/>
      <c r="U326" s="71"/>
      <c r="V326" s="71"/>
      <c r="W326" s="71"/>
      <c r="X326" s="77" t="str">
        <f t="shared" si="130"/>
        <v/>
      </c>
      <c r="Y326" s="26" t="str">
        <f t="shared" si="148"/>
        <v/>
      </c>
      <c r="Z326" s="26" t="str">
        <f t="shared" si="149"/>
        <v/>
      </c>
      <c r="AA326" s="77" t="str">
        <f t="shared" si="150"/>
        <v/>
      </c>
      <c r="AB326" s="26" t="str">
        <f t="shared" si="151"/>
        <v/>
      </c>
      <c r="AC326" s="26" t="str">
        <f t="shared" si="152"/>
        <v/>
      </c>
      <c r="AD326" s="26" t="str">
        <f t="shared" si="123"/>
        <v/>
      </c>
      <c r="AE326" s="26" t="str">
        <f t="shared" si="153"/>
        <v/>
      </c>
      <c r="AF326" s="26" t="str">
        <f t="shared" si="154"/>
        <v/>
      </c>
      <c r="AG326" s="26" t="str">
        <f>IF(OR(Z326&lt;&gt;TRUE,AB326&lt;&gt;TRUE,,ISBLANK(U326)),"",IF(INDEX(codeperskat,MATCH(P326,libperskat,0))=20,IF(OR(U326&lt;'Nomenklatur komplett'!W$4,U326&gt;'Nomenklatur komplett'!X$4),FALSE,TRUE),""))</f>
        <v/>
      </c>
      <c r="AH326" s="26" t="str">
        <f t="shared" si="125"/>
        <v/>
      </c>
      <c r="AI326" s="26" t="str">
        <f t="shared" si="126"/>
        <v/>
      </c>
      <c r="AJ326" s="26" t="str">
        <f t="shared" si="155"/>
        <v/>
      </c>
      <c r="AK326" s="72" t="str">
        <f t="shared" si="156"/>
        <v/>
      </c>
      <c r="AL326" s="26" t="str">
        <f t="shared" si="157"/>
        <v/>
      </c>
    </row>
    <row r="327" spans="1:38" x14ac:dyDescent="0.2">
      <c r="A327" s="129" t="str">
        <f t="shared" si="135"/>
        <v/>
      </c>
      <c r="B327" s="129" t="str">
        <f t="shared" si="136"/>
        <v/>
      </c>
      <c r="C327" s="78" t="str">
        <f t="shared" si="137"/>
        <v/>
      </c>
      <c r="D327" s="72" t="str">
        <f t="shared" si="138"/>
        <v/>
      </c>
      <c r="E327" s="72" t="str">
        <f t="shared" si="139"/>
        <v/>
      </c>
      <c r="F327" s="79" t="str">
        <f t="shared" si="140"/>
        <v/>
      </c>
      <c r="G327" s="73" t="str">
        <f t="shared" si="141"/>
        <v/>
      </c>
      <c r="H327" s="72" t="str">
        <f t="shared" si="142"/>
        <v/>
      </c>
      <c r="I327" s="72" t="str">
        <f t="shared" si="143"/>
        <v/>
      </c>
      <c r="J327" s="72" t="str">
        <f t="shared" si="144"/>
        <v/>
      </c>
      <c r="K327" s="76" t="str">
        <f t="shared" si="145"/>
        <v/>
      </c>
      <c r="L327" s="134" t="str">
        <f t="shared" si="146"/>
        <v/>
      </c>
      <c r="M327" s="134" t="str">
        <f t="shared" si="147"/>
        <v/>
      </c>
      <c r="N327" s="67"/>
      <c r="O327" s="71"/>
      <c r="P327" s="71"/>
      <c r="Q327" s="71"/>
      <c r="R327" s="71"/>
      <c r="S327" s="148"/>
      <c r="T327" s="71"/>
      <c r="U327" s="71"/>
      <c r="V327" s="71"/>
      <c r="W327" s="71"/>
      <c r="X327" s="77" t="str">
        <f t="shared" si="130"/>
        <v/>
      </c>
      <c r="Y327" s="26" t="str">
        <f t="shared" si="148"/>
        <v/>
      </c>
      <c r="Z327" s="26" t="str">
        <f t="shared" si="149"/>
        <v/>
      </c>
      <c r="AA327" s="77" t="str">
        <f t="shared" si="150"/>
        <v/>
      </c>
      <c r="AB327" s="26" t="str">
        <f t="shared" si="151"/>
        <v/>
      </c>
      <c r="AC327" s="26" t="str">
        <f t="shared" si="152"/>
        <v/>
      </c>
      <c r="AD327" s="26" t="str">
        <f t="shared" si="123"/>
        <v/>
      </c>
      <c r="AE327" s="26" t="str">
        <f t="shared" si="153"/>
        <v/>
      </c>
      <c r="AF327" s="26" t="str">
        <f t="shared" si="154"/>
        <v/>
      </c>
      <c r="AG327" s="26" t="str">
        <f>IF(OR(Z327&lt;&gt;TRUE,AB327&lt;&gt;TRUE,,ISBLANK(U327)),"",IF(INDEX(codeperskat,MATCH(P327,libperskat,0))=20,IF(OR(U327&lt;'Nomenklatur komplett'!W$4,U327&gt;'Nomenklatur komplett'!X$4),FALSE,TRUE),""))</f>
        <v/>
      </c>
      <c r="AH327" s="26" t="str">
        <f t="shared" si="125"/>
        <v/>
      </c>
      <c r="AI327" s="26" t="str">
        <f t="shared" si="126"/>
        <v/>
      </c>
      <c r="AJ327" s="26" t="str">
        <f t="shared" si="155"/>
        <v/>
      </c>
      <c r="AK327" s="72" t="str">
        <f t="shared" si="156"/>
        <v/>
      </c>
      <c r="AL327" s="26" t="str">
        <f t="shared" si="157"/>
        <v/>
      </c>
    </row>
    <row r="328" spans="1:38" x14ac:dyDescent="0.2">
      <c r="A328" s="129" t="str">
        <f t="shared" si="135"/>
        <v/>
      </c>
      <c r="B328" s="129" t="str">
        <f t="shared" si="136"/>
        <v/>
      </c>
      <c r="C328" s="78" t="str">
        <f t="shared" si="137"/>
        <v/>
      </c>
      <c r="D328" s="72" t="str">
        <f t="shared" si="138"/>
        <v/>
      </c>
      <c r="E328" s="72" t="str">
        <f t="shared" si="139"/>
        <v/>
      </c>
      <c r="F328" s="79" t="str">
        <f t="shared" si="140"/>
        <v/>
      </c>
      <c r="G328" s="73" t="str">
        <f t="shared" si="141"/>
        <v/>
      </c>
      <c r="H328" s="72" t="str">
        <f t="shared" si="142"/>
        <v/>
      </c>
      <c r="I328" s="72" t="str">
        <f t="shared" si="143"/>
        <v/>
      </c>
      <c r="J328" s="72" t="str">
        <f t="shared" si="144"/>
        <v/>
      </c>
      <c r="K328" s="76" t="str">
        <f t="shared" si="145"/>
        <v/>
      </c>
      <c r="L328" s="134" t="str">
        <f t="shared" si="146"/>
        <v/>
      </c>
      <c r="M328" s="134" t="str">
        <f t="shared" si="147"/>
        <v/>
      </c>
      <c r="N328" s="67"/>
      <c r="O328" s="71"/>
      <c r="P328" s="71"/>
      <c r="Q328" s="71"/>
      <c r="R328" s="71"/>
      <c r="S328" s="148"/>
      <c r="T328" s="71"/>
      <c r="U328" s="71"/>
      <c r="V328" s="71"/>
      <c r="W328" s="71"/>
      <c r="X328" s="77" t="str">
        <f t="shared" si="130"/>
        <v/>
      </c>
      <c r="Y328" s="26" t="str">
        <f t="shared" si="148"/>
        <v/>
      </c>
      <c r="Z328" s="26" t="str">
        <f t="shared" si="149"/>
        <v/>
      </c>
      <c r="AA328" s="77" t="str">
        <f t="shared" si="150"/>
        <v/>
      </c>
      <c r="AB328" s="26" t="str">
        <f t="shared" si="151"/>
        <v/>
      </c>
      <c r="AC328" s="26" t="str">
        <f t="shared" si="152"/>
        <v/>
      </c>
      <c r="AD328" s="26" t="str">
        <f t="shared" si="123"/>
        <v/>
      </c>
      <c r="AE328" s="26" t="str">
        <f t="shared" si="153"/>
        <v/>
      </c>
      <c r="AF328" s="26" t="str">
        <f t="shared" si="154"/>
        <v/>
      </c>
      <c r="AG328" s="26" t="str">
        <f>IF(OR(Z328&lt;&gt;TRUE,AB328&lt;&gt;TRUE,,ISBLANK(U328)),"",IF(INDEX(codeperskat,MATCH(P328,libperskat,0))=20,IF(OR(U328&lt;'Nomenklatur komplett'!W$4,U328&gt;'Nomenklatur komplett'!X$4),FALSE,TRUE),""))</f>
        <v/>
      </c>
      <c r="AH328" s="26" t="str">
        <f t="shared" si="125"/>
        <v/>
      </c>
      <c r="AI328" s="26" t="str">
        <f t="shared" si="126"/>
        <v/>
      </c>
      <c r="AJ328" s="26" t="str">
        <f t="shared" si="155"/>
        <v/>
      </c>
      <c r="AK328" s="72" t="str">
        <f t="shared" si="156"/>
        <v/>
      </c>
      <c r="AL328" s="26" t="str">
        <f t="shared" si="157"/>
        <v/>
      </c>
    </row>
    <row r="329" spans="1:38" x14ac:dyDescent="0.2">
      <c r="A329" s="129" t="str">
        <f t="shared" si="135"/>
        <v/>
      </c>
      <c r="B329" s="129" t="str">
        <f t="shared" si="136"/>
        <v/>
      </c>
      <c r="C329" s="78" t="str">
        <f t="shared" si="137"/>
        <v/>
      </c>
      <c r="D329" s="72" t="str">
        <f t="shared" si="138"/>
        <v/>
      </c>
      <c r="E329" s="72" t="str">
        <f t="shared" si="139"/>
        <v/>
      </c>
      <c r="F329" s="79" t="str">
        <f t="shared" si="140"/>
        <v/>
      </c>
      <c r="G329" s="73" t="str">
        <f t="shared" si="141"/>
        <v/>
      </c>
      <c r="H329" s="72" t="str">
        <f t="shared" si="142"/>
        <v/>
      </c>
      <c r="I329" s="72" t="str">
        <f t="shared" si="143"/>
        <v/>
      </c>
      <c r="J329" s="72" t="str">
        <f t="shared" si="144"/>
        <v/>
      </c>
      <c r="K329" s="76" t="str">
        <f t="shared" si="145"/>
        <v/>
      </c>
      <c r="L329" s="134" t="str">
        <f t="shared" si="146"/>
        <v/>
      </c>
      <c r="M329" s="134" t="str">
        <f t="shared" si="147"/>
        <v/>
      </c>
      <c r="N329" s="67"/>
      <c r="O329" s="71"/>
      <c r="P329" s="71"/>
      <c r="Q329" s="71"/>
      <c r="R329" s="71"/>
      <c r="S329" s="148"/>
      <c r="T329" s="71"/>
      <c r="U329" s="71"/>
      <c r="V329" s="71"/>
      <c r="W329" s="71"/>
      <c r="X329" s="77" t="str">
        <f t="shared" si="130"/>
        <v/>
      </c>
      <c r="Y329" s="26" t="str">
        <f t="shared" si="148"/>
        <v/>
      </c>
      <c r="Z329" s="26" t="str">
        <f t="shared" si="149"/>
        <v/>
      </c>
      <c r="AA329" s="77" t="str">
        <f t="shared" si="150"/>
        <v/>
      </c>
      <c r="AB329" s="26" t="str">
        <f t="shared" si="151"/>
        <v/>
      </c>
      <c r="AC329" s="26" t="str">
        <f t="shared" si="152"/>
        <v/>
      </c>
      <c r="AD329" s="26" t="str">
        <f t="shared" si="123"/>
        <v/>
      </c>
      <c r="AE329" s="26" t="str">
        <f t="shared" si="153"/>
        <v/>
      </c>
      <c r="AF329" s="26" t="str">
        <f t="shared" si="154"/>
        <v/>
      </c>
      <c r="AG329" s="26" t="str">
        <f>IF(OR(Z329&lt;&gt;TRUE,AB329&lt;&gt;TRUE,,ISBLANK(U329)),"",IF(INDEX(codeperskat,MATCH(P329,libperskat,0))=20,IF(OR(U329&lt;'Nomenklatur komplett'!W$4,U329&gt;'Nomenklatur komplett'!X$4),FALSE,TRUE),""))</f>
        <v/>
      </c>
      <c r="AH329" s="26" t="str">
        <f t="shared" si="125"/>
        <v/>
      </c>
      <c r="AI329" s="26" t="str">
        <f t="shared" si="126"/>
        <v/>
      </c>
      <c r="AJ329" s="26" t="str">
        <f t="shared" si="155"/>
        <v/>
      </c>
      <c r="AK329" s="72" t="str">
        <f t="shared" si="156"/>
        <v/>
      </c>
      <c r="AL329" s="26" t="str">
        <f t="shared" si="157"/>
        <v/>
      </c>
    </row>
    <row r="330" spans="1:38" x14ac:dyDescent="0.2">
      <c r="A330" s="129" t="str">
        <f t="shared" si="135"/>
        <v/>
      </c>
      <c r="B330" s="129" t="str">
        <f t="shared" si="136"/>
        <v/>
      </c>
      <c r="C330" s="78" t="str">
        <f t="shared" si="137"/>
        <v/>
      </c>
      <c r="D330" s="72" t="str">
        <f t="shared" si="138"/>
        <v/>
      </c>
      <c r="E330" s="72" t="str">
        <f t="shared" si="139"/>
        <v/>
      </c>
      <c r="F330" s="79" t="str">
        <f t="shared" si="140"/>
        <v/>
      </c>
      <c r="G330" s="73" t="str">
        <f t="shared" si="141"/>
        <v/>
      </c>
      <c r="H330" s="72" t="str">
        <f t="shared" si="142"/>
        <v/>
      </c>
      <c r="I330" s="72" t="str">
        <f t="shared" si="143"/>
        <v/>
      </c>
      <c r="J330" s="72" t="str">
        <f t="shared" si="144"/>
        <v/>
      </c>
      <c r="K330" s="76" t="str">
        <f t="shared" si="145"/>
        <v/>
      </c>
      <c r="L330" s="134" t="str">
        <f t="shared" si="146"/>
        <v/>
      </c>
      <c r="M330" s="134" t="str">
        <f t="shared" si="147"/>
        <v/>
      </c>
      <c r="N330" s="67"/>
      <c r="O330" s="71"/>
      <c r="P330" s="71"/>
      <c r="Q330" s="71"/>
      <c r="R330" s="71"/>
      <c r="S330" s="148"/>
      <c r="T330" s="71"/>
      <c r="U330" s="71"/>
      <c r="V330" s="71"/>
      <c r="W330" s="71"/>
      <c r="X330" s="77" t="str">
        <f t="shared" si="130"/>
        <v/>
      </c>
      <c r="Y330" s="26" t="str">
        <f t="shared" si="148"/>
        <v/>
      </c>
      <c r="Z330" s="26" t="str">
        <f t="shared" si="149"/>
        <v/>
      </c>
      <c r="AA330" s="77" t="str">
        <f t="shared" si="150"/>
        <v/>
      </c>
      <c r="AB330" s="26" t="str">
        <f t="shared" si="151"/>
        <v/>
      </c>
      <c r="AC330" s="26" t="str">
        <f t="shared" si="152"/>
        <v/>
      </c>
      <c r="AD330" s="26" t="str">
        <f t="shared" si="123"/>
        <v/>
      </c>
      <c r="AE330" s="26" t="str">
        <f t="shared" si="153"/>
        <v/>
      </c>
      <c r="AF330" s="26" t="str">
        <f t="shared" si="154"/>
        <v/>
      </c>
      <c r="AG330" s="26" t="str">
        <f>IF(OR(Z330&lt;&gt;TRUE,AB330&lt;&gt;TRUE,,ISBLANK(U330)),"",IF(INDEX(codeperskat,MATCH(P330,libperskat,0))=20,IF(OR(U330&lt;'Nomenklatur komplett'!W$4,U330&gt;'Nomenklatur komplett'!X$4),FALSE,TRUE),""))</f>
        <v/>
      </c>
      <c r="AH330" s="26" t="str">
        <f t="shared" si="125"/>
        <v/>
      </c>
      <c r="AI330" s="26" t="str">
        <f t="shared" si="126"/>
        <v/>
      </c>
      <c r="AJ330" s="26" t="str">
        <f t="shared" si="155"/>
        <v/>
      </c>
      <c r="AK330" s="72" t="str">
        <f t="shared" si="156"/>
        <v/>
      </c>
      <c r="AL330" s="26" t="str">
        <f t="shared" si="157"/>
        <v/>
      </c>
    </row>
    <row r="331" spans="1:38" x14ac:dyDescent="0.2">
      <c r="A331" s="129" t="str">
        <f t="shared" si="135"/>
        <v/>
      </c>
      <c r="B331" s="129" t="str">
        <f t="shared" si="136"/>
        <v/>
      </c>
      <c r="C331" s="78" t="str">
        <f t="shared" si="137"/>
        <v/>
      </c>
      <c r="D331" s="72" t="str">
        <f t="shared" si="138"/>
        <v/>
      </c>
      <c r="E331" s="72" t="str">
        <f t="shared" si="139"/>
        <v/>
      </c>
      <c r="F331" s="79" t="str">
        <f t="shared" si="140"/>
        <v/>
      </c>
      <c r="G331" s="73" t="str">
        <f t="shared" si="141"/>
        <v/>
      </c>
      <c r="H331" s="72" t="str">
        <f t="shared" si="142"/>
        <v/>
      </c>
      <c r="I331" s="72" t="str">
        <f t="shared" si="143"/>
        <v/>
      </c>
      <c r="J331" s="72" t="str">
        <f t="shared" si="144"/>
        <v/>
      </c>
      <c r="K331" s="76" t="str">
        <f t="shared" si="145"/>
        <v/>
      </c>
      <c r="L331" s="134" t="str">
        <f t="shared" si="146"/>
        <v/>
      </c>
      <c r="M331" s="134" t="str">
        <f t="shared" si="147"/>
        <v/>
      </c>
      <c r="N331" s="67"/>
      <c r="O331" s="71"/>
      <c r="P331" s="71"/>
      <c r="Q331" s="71"/>
      <c r="R331" s="71"/>
      <c r="S331" s="148"/>
      <c r="T331" s="71"/>
      <c r="U331" s="71"/>
      <c r="V331" s="71"/>
      <c r="W331" s="71"/>
      <c r="X331" s="77" t="str">
        <f t="shared" si="130"/>
        <v/>
      </c>
      <c r="Y331" s="26" t="str">
        <f t="shared" si="148"/>
        <v/>
      </c>
      <c r="Z331" s="26" t="str">
        <f t="shared" si="149"/>
        <v/>
      </c>
      <c r="AA331" s="77" t="str">
        <f t="shared" si="150"/>
        <v/>
      </c>
      <c r="AB331" s="26" t="str">
        <f t="shared" si="151"/>
        <v/>
      </c>
      <c r="AC331" s="26" t="str">
        <f t="shared" si="152"/>
        <v/>
      </c>
      <c r="AD331" s="26" t="str">
        <f t="shared" si="123"/>
        <v/>
      </c>
      <c r="AE331" s="26" t="str">
        <f t="shared" si="153"/>
        <v/>
      </c>
      <c r="AF331" s="26" t="str">
        <f t="shared" si="154"/>
        <v/>
      </c>
      <c r="AG331" s="26" t="str">
        <f>IF(OR(Z331&lt;&gt;TRUE,AB331&lt;&gt;TRUE,,ISBLANK(U331)),"",IF(INDEX(codeperskat,MATCH(P331,libperskat,0))=20,IF(OR(U331&lt;'Nomenklatur komplett'!W$4,U331&gt;'Nomenklatur komplett'!X$4),FALSE,TRUE),""))</f>
        <v/>
      </c>
      <c r="AH331" s="26" t="str">
        <f t="shared" si="125"/>
        <v/>
      </c>
      <c r="AI331" s="26" t="str">
        <f t="shared" si="126"/>
        <v/>
      </c>
      <c r="AJ331" s="26" t="str">
        <f t="shared" si="155"/>
        <v/>
      </c>
      <c r="AK331" s="72" t="str">
        <f t="shared" si="156"/>
        <v/>
      </c>
      <c r="AL331" s="26" t="str">
        <f t="shared" si="157"/>
        <v/>
      </c>
    </row>
    <row r="332" spans="1:38" x14ac:dyDescent="0.2">
      <c r="A332" s="129" t="str">
        <f t="shared" si="135"/>
        <v/>
      </c>
      <c r="B332" s="129" t="str">
        <f t="shared" si="136"/>
        <v/>
      </c>
      <c r="C332" s="78" t="str">
        <f t="shared" si="137"/>
        <v/>
      </c>
      <c r="D332" s="72" t="str">
        <f t="shared" si="138"/>
        <v/>
      </c>
      <c r="E332" s="72" t="str">
        <f t="shared" si="139"/>
        <v/>
      </c>
      <c r="F332" s="79" t="str">
        <f t="shared" si="140"/>
        <v/>
      </c>
      <c r="G332" s="73" t="str">
        <f t="shared" si="141"/>
        <v/>
      </c>
      <c r="H332" s="72" t="str">
        <f t="shared" si="142"/>
        <v/>
      </c>
      <c r="I332" s="72" t="str">
        <f t="shared" si="143"/>
        <v/>
      </c>
      <c r="J332" s="72" t="str">
        <f t="shared" si="144"/>
        <v/>
      </c>
      <c r="K332" s="76" t="str">
        <f t="shared" si="145"/>
        <v/>
      </c>
      <c r="L332" s="134" t="str">
        <f t="shared" si="146"/>
        <v/>
      </c>
      <c r="M332" s="134" t="str">
        <f t="shared" si="147"/>
        <v/>
      </c>
      <c r="N332" s="67"/>
      <c r="O332" s="71"/>
      <c r="P332" s="71"/>
      <c r="Q332" s="71"/>
      <c r="R332" s="71"/>
      <c r="S332" s="148"/>
      <c r="T332" s="71"/>
      <c r="U332" s="71"/>
      <c r="V332" s="71"/>
      <c r="W332" s="71"/>
      <c r="X332" s="77" t="str">
        <f t="shared" si="130"/>
        <v/>
      </c>
      <c r="Y332" s="26" t="str">
        <f t="shared" si="148"/>
        <v/>
      </c>
      <c r="Z332" s="26" t="str">
        <f t="shared" si="149"/>
        <v/>
      </c>
      <c r="AA332" s="77" t="str">
        <f t="shared" si="150"/>
        <v/>
      </c>
      <c r="AB332" s="26" t="str">
        <f t="shared" si="151"/>
        <v/>
      </c>
      <c r="AC332" s="26" t="str">
        <f t="shared" si="152"/>
        <v/>
      </c>
      <c r="AD332" s="26" t="str">
        <f t="shared" ref="AD332:AD395" si="158">IF(ISBLANK(V332),"",IF(OR(ISNA(MATCH(V332,libschartkla,0)),V332="-",INDEX(codeschartkla,MATCH(V332,libschartkla,0))=0),FALSE,TRUE))</f>
        <v/>
      </c>
      <c r="AE332" s="26" t="str">
        <f t="shared" si="153"/>
        <v/>
      </c>
      <c r="AF332" s="26" t="str">
        <f t="shared" si="154"/>
        <v/>
      </c>
      <c r="AG332" s="26" t="str">
        <f>IF(OR(Z332&lt;&gt;TRUE,AB332&lt;&gt;TRUE,,ISBLANK(U332)),"",IF(INDEX(codeperskat,MATCH(P332,libperskat,0))=20,IF(OR(U332&lt;'Nomenklatur komplett'!W$4,U332&gt;'Nomenklatur komplett'!X$4),FALSE,TRUE),""))</f>
        <v/>
      </c>
      <c r="AH332" s="26"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6"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6" t="str">
        <f t="shared" si="155"/>
        <v/>
      </c>
      <c r="AK332" s="72" t="str">
        <f t="shared" si="156"/>
        <v/>
      </c>
      <c r="AL332" s="26" t="str">
        <f t="shared" si="157"/>
        <v/>
      </c>
    </row>
    <row r="333" spans="1:38" x14ac:dyDescent="0.2">
      <c r="A333" s="129" t="str">
        <f t="shared" si="135"/>
        <v/>
      </c>
      <c r="B333" s="129" t="str">
        <f t="shared" si="136"/>
        <v/>
      </c>
      <c r="C333" s="78" t="str">
        <f t="shared" si="137"/>
        <v/>
      </c>
      <c r="D333" s="72" t="str">
        <f t="shared" si="138"/>
        <v/>
      </c>
      <c r="E333" s="72" t="str">
        <f t="shared" si="139"/>
        <v/>
      </c>
      <c r="F333" s="79" t="str">
        <f t="shared" si="140"/>
        <v/>
      </c>
      <c r="G333" s="73" t="str">
        <f t="shared" si="141"/>
        <v/>
      </c>
      <c r="H333" s="72" t="str">
        <f t="shared" si="142"/>
        <v/>
      </c>
      <c r="I333" s="72" t="str">
        <f t="shared" si="143"/>
        <v/>
      </c>
      <c r="J333" s="72" t="str">
        <f t="shared" si="144"/>
        <v/>
      </c>
      <c r="K333" s="76" t="str">
        <f t="shared" si="145"/>
        <v/>
      </c>
      <c r="L333" s="134" t="str">
        <f t="shared" si="146"/>
        <v/>
      </c>
      <c r="M333" s="134" t="str">
        <f t="shared" si="147"/>
        <v/>
      </c>
      <c r="N333" s="67"/>
      <c r="O333" s="71"/>
      <c r="P333" s="71"/>
      <c r="Q333" s="71"/>
      <c r="R333" s="71"/>
      <c r="S333" s="148"/>
      <c r="T333" s="71"/>
      <c r="U333" s="71"/>
      <c r="V333" s="71"/>
      <c r="W333" s="71"/>
      <c r="X333" s="77" t="str">
        <f t="shared" ref="X333:X396" si="161">IF(K333="","",NOT(COUNTIF($K$12:$K$611,$K333)&gt;1))</f>
        <v/>
      </c>
      <c r="Y333" s="26" t="str">
        <f t="shared" si="148"/>
        <v/>
      </c>
      <c r="Z333" s="26" t="str">
        <f t="shared" si="149"/>
        <v/>
      </c>
      <c r="AA333" s="77" t="str">
        <f t="shared" si="150"/>
        <v/>
      </c>
      <c r="AB333" s="26" t="str">
        <f t="shared" si="151"/>
        <v/>
      </c>
      <c r="AC333" s="26" t="str">
        <f t="shared" si="152"/>
        <v/>
      </c>
      <c r="AD333" s="26" t="str">
        <f t="shared" si="158"/>
        <v/>
      </c>
      <c r="AE333" s="26" t="str">
        <f t="shared" si="153"/>
        <v/>
      </c>
      <c r="AF333" s="26" t="str">
        <f t="shared" si="154"/>
        <v/>
      </c>
      <c r="AG333" s="26" t="str">
        <f>IF(OR(Z333&lt;&gt;TRUE,AB333&lt;&gt;TRUE,,ISBLANK(U333)),"",IF(INDEX(codeperskat,MATCH(P333,libperskat,0))=20,IF(OR(U333&lt;'Nomenklatur komplett'!W$4,U333&gt;'Nomenklatur komplett'!X$4),FALSE,TRUE),""))</f>
        <v/>
      </c>
      <c r="AH333" s="26" t="str">
        <f t="shared" si="159"/>
        <v/>
      </c>
      <c r="AI333" s="26" t="str">
        <f t="shared" si="160"/>
        <v/>
      </c>
      <c r="AJ333" s="26" t="str">
        <f t="shared" si="155"/>
        <v/>
      </c>
      <c r="AK333" s="72" t="str">
        <f t="shared" si="156"/>
        <v/>
      </c>
      <c r="AL333" s="26" t="str">
        <f t="shared" si="157"/>
        <v/>
      </c>
    </row>
    <row r="334" spans="1:38" x14ac:dyDescent="0.2">
      <c r="A334" s="129" t="str">
        <f t="shared" si="135"/>
        <v/>
      </c>
      <c r="B334" s="129" t="str">
        <f t="shared" si="136"/>
        <v/>
      </c>
      <c r="C334" s="78" t="str">
        <f t="shared" si="137"/>
        <v/>
      </c>
      <c r="D334" s="72" t="str">
        <f t="shared" si="138"/>
        <v/>
      </c>
      <c r="E334" s="72" t="str">
        <f t="shared" si="139"/>
        <v/>
      </c>
      <c r="F334" s="79" t="str">
        <f t="shared" si="140"/>
        <v/>
      </c>
      <c r="G334" s="73" t="str">
        <f t="shared" si="141"/>
        <v/>
      </c>
      <c r="H334" s="72" t="str">
        <f t="shared" si="142"/>
        <v/>
      </c>
      <c r="I334" s="72" t="str">
        <f t="shared" si="143"/>
        <v/>
      </c>
      <c r="J334" s="72" t="str">
        <f t="shared" si="144"/>
        <v/>
      </c>
      <c r="K334" s="76" t="str">
        <f t="shared" si="145"/>
        <v/>
      </c>
      <c r="L334" s="134" t="str">
        <f t="shared" si="146"/>
        <v/>
      </c>
      <c r="M334" s="134" t="str">
        <f t="shared" si="147"/>
        <v/>
      </c>
      <c r="N334" s="67"/>
      <c r="O334" s="71"/>
      <c r="P334" s="71"/>
      <c r="Q334" s="71"/>
      <c r="R334" s="71"/>
      <c r="S334" s="148"/>
      <c r="T334" s="71"/>
      <c r="U334" s="71"/>
      <c r="V334" s="71"/>
      <c r="W334" s="71"/>
      <c r="X334" s="77" t="str">
        <f t="shared" si="161"/>
        <v/>
      </c>
      <c r="Y334" s="26" t="str">
        <f t="shared" si="148"/>
        <v/>
      </c>
      <c r="Z334" s="26" t="str">
        <f t="shared" si="149"/>
        <v/>
      </c>
      <c r="AA334" s="77" t="str">
        <f t="shared" si="150"/>
        <v/>
      </c>
      <c r="AB334" s="26" t="str">
        <f t="shared" si="151"/>
        <v/>
      </c>
      <c r="AC334" s="26" t="str">
        <f t="shared" si="152"/>
        <v/>
      </c>
      <c r="AD334" s="26" t="str">
        <f t="shared" si="158"/>
        <v/>
      </c>
      <c r="AE334" s="26" t="str">
        <f t="shared" si="153"/>
        <v/>
      </c>
      <c r="AF334" s="26" t="str">
        <f t="shared" si="154"/>
        <v/>
      </c>
      <c r="AG334" s="26" t="str">
        <f>IF(OR(Z334&lt;&gt;TRUE,AB334&lt;&gt;TRUE,,ISBLANK(U334)),"",IF(INDEX(codeperskat,MATCH(P334,libperskat,0))=20,IF(OR(U334&lt;'Nomenklatur komplett'!W$4,U334&gt;'Nomenklatur komplett'!X$4),FALSE,TRUE),""))</f>
        <v/>
      </c>
      <c r="AH334" s="26" t="str">
        <f t="shared" si="159"/>
        <v/>
      </c>
      <c r="AI334" s="26" t="str">
        <f t="shared" si="160"/>
        <v/>
      </c>
      <c r="AJ334" s="26" t="str">
        <f t="shared" si="155"/>
        <v/>
      </c>
      <c r="AK334" s="72" t="str">
        <f t="shared" si="156"/>
        <v/>
      </c>
      <c r="AL334" s="26" t="str">
        <f t="shared" si="157"/>
        <v/>
      </c>
    </row>
    <row r="335" spans="1:38" x14ac:dyDescent="0.2">
      <c r="A335" s="129" t="str">
        <f t="shared" si="135"/>
        <v/>
      </c>
      <c r="B335" s="129" t="str">
        <f t="shared" si="136"/>
        <v/>
      </c>
      <c r="C335" s="78" t="str">
        <f t="shared" si="137"/>
        <v/>
      </c>
      <c r="D335" s="72" t="str">
        <f t="shared" si="138"/>
        <v/>
      </c>
      <c r="E335" s="72" t="str">
        <f t="shared" si="139"/>
        <v/>
      </c>
      <c r="F335" s="79" t="str">
        <f t="shared" si="140"/>
        <v/>
      </c>
      <c r="G335" s="73" t="str">
        <f t="shared" si="141"/>
        <v/>
      </c>
      <c r="H335" s="72" t="str">
        <f t="shared" si="142"/>
        <v/>
      </c>
      <c r="I335" s="72" t="str">
        <f t="shared" si="143"/>
        <v/>
      </c>
      <c r="J335" s="72" t="str">
        <f t="shared" si="144"/>
        <v/>
      </c>
      <c r="K335" s="76" t="str">
        <f t="shared" si="145"/>
        <v/>
      </c>
      <c r="L335" s="134" t="str">
        <f t="shared" si="146"/>
        <v/>
      </c>
      <c r="M335" s="134" t="str">
        <f t="shared" si="147"/>
        <v/>
      </c>
      <c r="N335" s="67"/>
      <c r="O335" s="71"/>
      <c r="P335" s="71"/>
      <c r="Q335" s="71"/>
      <c r="R335" s="71"/>
      <c r="S335" s="148"/>
      <c r="T335" s="71"/>
      <c r="U335" s="71"/>
      <c r="V335" s="71"/>
      <c r="W335" s="71"/>
      <c r="X335" s="77" t="str">
        <f t="shared" si="161"/>
        <v/>
      </c>
      <c r="Y335" s="26" t="str">
        <f t="shared" si="148"/>
        <v/>
      </c>
      <c r="Z335" s="26" t="str">
        <f t="shared" si="149"/>
        <v/>
      </c>
      <c r="AA335" s="77" t="str">
        <f t="shared" si="150"/>
        <v/>
      </c>
      <c r="AB335" s="26" t="str">
        <f t="shared" si="151"/>
        <v/>
      </c>
      <c r="AC335" s="26" t="str">
        <f t="shared" si="152"/>
        <v/>
      </c>
      <c r="AD335" s="26" t="str">
        <f t="shared" si="158"/>
        <v/>
      </c>
      <c r="AE335" s="26" t="str">
        <f t="shared" si="153"/>
        <v/>
      </c>
      <c r="AF335" s="26" t="str">
        <f t="shared" si="154"/>
        <v/>
      </c>
      <c r="AG335" s="26" t="str">
        <f>IF(OR(Z335&lt;&gt;TRUE,AB335&lt;&gt;TRUE,,ISBLANK(U335)),"",IF(INDEX(codeperskat,MATCH(P335,libperskat,0))=20,IF(OR(U335&lt;'Nomenklatur komplett'!W$4,U335&gt;'Nomenklatur komplett'!X$4),FALSE,TRUE),""))</f>
        <v/>
      </c>
      <c r="AH335" s="26" t="str">
        <f t="shared" si="159"/>
        <v/>
      </c>
      <c r="AI335" s="26" t="str">
        <f t="shared" si="160"/>
        <v/>
      </c>
      <c r="AJ335" s="26" t="str">
        <f t="shared" si="155"/>
        <v/>
      </c>
      <c r="AK335" s="72" t="str">
        <f t="shared" si="156"/>
        <v/>
      </c>
      <c r="AL335" s="26" t="str">
        <f t="shared" si="157"/>
        <v/>
      </c>
    </row>
    <row r="336" spans="1:38" x14ac:dyDescent="0.2">
      <c r="A336" s="129" t="str">
        <f t="shared" si="135"/>
        <v/>
      </c>
      <c r="B336" s="129" t="str">
        <f t="shared" si="136"/>
        <v/>
      </c>
      <c r="C336" s="78" t="str">
        <f t="shared" si="137"/>
        <v/>
      </c>
      <c r="D336" s="72" t="str">
        <f t="shared" si="138"/>
        <v/>
      </c>
      <c r="E336" s="72" t="str">
        <f t="shared" si="139"/>
        <v/>
      </c>
      <c r="F336" s="79" t="str">
        <f t="shared" si="140"/>
        <v/>
      </c>
      <c r="G336" s="73" t="str">
        <f t="shared" si="141"/>
        <v/>
      </c>
      <c r="H336" s="72" t="str">
        <f t="shared" si="142"/>
        <v/>
      </c>
      <c r="I336" s="72" t="str">
        <f t="shared" si="143"/>
        <v/>
      </c>
      <c r="J336" s="72" t="str">
        <f t="shared" si="144"/>
        <v/>
      </c>
      <c r="K336" s="76" t="str">
        <f t="shared" si="145"/>
        <v/>
      </c>
      <c r="L336" s="134" t="str">
        <f t="shared" si="146"/>
        <v/>
      </c>
      <c r="M336" s="134" t="str">
        <f t="shared" si="147"/>
        <v/>
      </c>
      <c r="N336" s="67"/>
      <c r="O336" s="71"/>
      <c r="P336" s="71"/>
      <c r="Q336" s="71"/>
      <c r="R336" s="71"/>
      <c r="S336" s="148"/>
      <c r="T336" s="71"/>
      <c r="U336" s="71"/>
      <c r="V336" s="71"/>
      <c r="W336" s="71"/>
      <c r="X336" s="77" t="str">
        <f t="shared" si="161"/>
        <v/>
      </c>
      <c r="Y336" s="26" t="str">
        <f t="shared" si="148"/>
        <v/>
      </c>
      <c r="Z336" s="26" t="str">
        <f t="shared" si="149"/>
        <v/>
      </c>
      <c r="AA336" s="77" t="str">
        <f t="shared" si="150"/>
        <v/>
      </c>
      <c r="AB336" s="26" t="str">
        <f t="shared" si="151"/>
        <v/>
      </c>
      <c r="AC336" s="26" t="str">
        <f t="shared" si="152"/>
        <v/>
      </c>
      <c r="AD336" s="26" t="str">
        <f t="shared" si="158"/>
        <v/>
      </c>
      <c r="AE336" s="26" t="str">
        <f t="shared" si="153"/>
        <v/>
      </c>
      <c r="AF336" s="26" t="str">
        <f t="shared" si="154"/>
        <v/>
      </c>
      <c r="AG336" s="26" t="str">
        <f>IF(OR(Z336&lt;&gt;TRUE,AB336&lt;&gt;TRUE,,ISBLANK(U336)),"",IF(INDEX(codeperskat,MATCH(P336,libperskat,0))=20,IF(OR(U336&lt;'Nomenklatur komplett'!W$4,U336&gt;'Nomenklatur komplett'!X$4),FALSE,TRUE),""))</f>
        <v/>
      </c>
      <c r="AH336" s="26" t="str">
        <f t="shared" si="159"/>
        <v/>
      </c>
      <c r="AI336" s="26" t="str">
        <f t="shared" si="160"/>
        <v/>
      </c>
      <c r="AJ336" s="26" t="str">
        <f t="shared" si="155"/>
        <v/>
      </c>
      <c r="AK336" s="72" t="str">
        <f t="shared" si="156"/>
        <v/>
      </c>
      <c r="AL336" s="26" t="str">
        <f t="shared" si="157"/>
        <v/>
      </c>
    </row>
    <row r="337" spans="1:38" x14ac:dyDescent="0.2">
      <c r="A337" s="129" t="str">
        <f t="shared" si="135"/>
        <v/>
      </c>
      <c r="B337" s="129" t="str">
        <f t="shared" si="136"/>
        <v/>
      </c>
      <c r="C337" s="78" t="str">
        <f t="shared" si="137"/>
        <v/>
      </c>
      <c r="D337" s="72" t="str">
        <f t="shared" si="138"/>
        <v/>
      </c>
      <c r="E337" s="72" t="str">
        <f t="shared" si="139"/>
        <v/>
      </c>
      <c r="F337" s="79" t="str">
        <f t="shared" si="140"/>
        <v/>
      </c>
      <c r="G337" s="73" t="str">
        <f t="shared" si="141"/>
        <v/>
      </c>
      <c r="H337" s="72" t="str">
        <f t="shared" si="142"/>
        <v/>
      </c>
      <c r="I337" s="72" t="str">
        <f t="shared" si="143"/>
        <v/>
      </c>
      <c r="J337" s="72" t="str">
        <f t="shared" si="144"/>
        <v/>
      </c>
      <c r="K337" s="76" t="str">
        <f t="shared" si="145"/>
        <v/>
      </c>
      <c r="L337" s="134" t="str">
        <f t="shared" si="146"/>
        <v/>
      </c>
      <c r="M337" s="134" t="str">
        <f t="shared" si="147"/>
        <v/>
      </c>
      <c r="N337" s="67"/>
      <c r="O337" s="71"/>
      <c r="P337" s="71"/>
      <c r="Q337" s="71"/>
      <c r="R337" s="71"/>
      <c r="S337" s="148"/>
      <c r="T337" s="71"/>
      <c r="U337" s="71"/>
      <c r="V337" s="71"/>
      <c r="W337" s="71"/>
      <c r="X337" s="77" t="str">
        <f t="shared" si="161"/>
        <v/>
      </c>
      <c r="Y337" s="26" t="str">
        <f t="shared" si="148"/>
        <v/>
      </c>
      <c r="Z337" s="26" t="str">
        <f t="shared" si="149"/>
        <v/>
      </c>
      <c r="AA337" s="77" t="str">
        <f t="shared" si="150"/>
        <v/>
      </c>
      <c r="AB337" s="26" t="str">
        <f t="shared" si="151"/>
        <v/>
      </c>
      <c r="AC337" s="26" t="str">
        <f t="shared" si="152"/>
        <v/>
      </c>
      <c r="AD337" s="26" t="str">
        <f t="shared" si="158"/>
        <v/>
      </c>
      <c r="AE337" s="26" t="str">
        <f t="shared" si="153"/>
        <v/>
      </c>
      <c r="AF337" s="26" t="str">
        <f t="shared" si="154"/>
        <v/>
      </c>
      <c r="AG337" s="26" t="str">
        <f>IF(OR(Z337&lt;&gt;TRUE,AB337&lt;&gt;TRUE,,ISBLANK(U337)),"",IF(INDEX(codeperskat,MATCH(P337,libperskat,0))=20,IF(OR(U337&lt;'Nomenklatur komplett'!W$4,U337&gt;'Nomenklatur komplett'!X$4),FALSE,TRUE),""))</f>
        <v/>
      </c>
      <c r="AH337" s="26" t="str">
        <f t="shared" si="159"/>
        <v/>
      </c>
      <c r="AI337" s="26" t="str">
        <f t="shared" si="160"/>
        <v/>
      </c>
      <c r="AJ337" s="26" t="str">
        <f t="shared" si="155"/>
        <v/>
      </c>
      <c r="AK337" s="72" t="str">
        <f t="shared" si="156"/>
        <v/>
      </c>
      <c r="AL337" s="26" t="str">
        <f t="shared" si="157"/>
        <v/>
      </c>
    </row>
    <row r="338" spans="1:38" x14ac:dyDescent="0.2">
      <c r="A338" s="129" t="str">
        <f t="shared" si="135"/>
        <v/>
      </c>
      <c r="B338" s="129" t="str">
        <f t="shared" si="136"/>
        <v/>
      </c>
      <c r="C338" s="78" t="str">
        <f t="shared" si="137"/>
        <v/>
      </c>
      <c r="D338" s="72" t="str">
        <f t="shared" si="138"/>
        <v/>
      </c>
      <c r="E338" s="72" t="str">
        <f t="shared" si="139"/>
        <v/>
      </c>
      <c r="F338" s="79" t="str">
        <f t="shared" si="140"/>
        <v/>
      </c>
      <c r="G338" s="73" t="str">
        <f t="shared" si="141"/>
        <v/>
      </c>
      <c r="H338" s="72" t="str">
        <f t="shared" si="142"/>
        <v/>
      </c>
      <c r="I338" s="72" t="str">
        <f t="shared" si="143"/>
        <v/>
      </c>
      <c r="J338" s="72" t="str">
        <f t="shared" si="144"/>
        <v/>
      </c>
      <c r="K338" s="76" t="str">
        <f t="shared" si="145"/>
        <v/>
      </c>
      <c r="L338" s="134" t="str">
        <f t="shared" si="146"/>
        <v/>
      </c>
      <c r="M338" s="134" t="str">
        <f t="shared" si="147"/>
        <v/>
      </c>
      <c r="N338" s="67"/>
      <c r="O338" s="71"/>
      <c r="P338" s="71"/>
      <c r="Q338" s="71"/>
      <c r="R338" s="71"/>
      <c r="S338" s="148"/>
      <c r="T338" s="71"/>
      <c r="U338" s="71"/>
      <c r="V338" s="71"/>
      <c r="W338" s="71"/>
      <c r="X338" s="77" t="str">
        <f t="shared" si="161"/>
        <v/>
      </c>
      <c r="Y338" s="26" t="str">
        <f t="shared" si="148"/>
        <v/>
      </c>
      <c r="Z338" s="26" t="str">
        <f t="shared" si="149"/>
        <v/>
      </c>
      <c r="AA338" s="77" t="str">
        <f t="shared" si="150"/>
        <v/>
      </c>
      <c r="AB338" s="26" t="str">
        <f t="shared" si="151"/>
        <v/>
      </c>
      <c r="AC338" s="26" t="str">
        <f t="shared" si="152"/>
        <v/>
      </c>
      <c r="AD338" s="26" t="str">
        <f t="shared" si="158"/>
        <v/>
      </c>
      <c r="AE338" s="26" t="str">
        <f t="shared" si="153"/>
        <v/>
      </c>
      <c r="AF338" s="26" t="str">
        <f t="shared" si="154"/>
        <v/>
      </c>
      <c r="AG338" s="26" t="str">
        <f>IF(OR(Z338&lt;&gt;TRUE,AB338&lt;&gt;TRUE,,ISBLANK(U338)),"",IF(INDEX(codeperskat,MATCH(P338,libperskat,0))=20,IF(OR(U338&lt;'Nomenklatur komplett'!W$4,U338&gt;'Nomenklatur komplett'!X$4),FALSE,TRUE),""))</f>
        <v/>
      </c>
      <c r="AH338" s="26" t="str">
        <f t="shared" si="159"/>
        <v/>
      </c>
      <c r="AI338" s="26" t="str">
        <f t="shared" si="160"/>
        <v/>
      </c>
      <c r="AJ338" s="26" t="str">
        <f t="shared" si="155"/>
        <v/>
      </c>
      <c r="AK338" s="72" t="str">
        <f t="shared" si="156"/>
        <v/>
      </c>
      <c r="AL338" s="26" t="str">
        <f t="shared" si="157"/>
        <v/>
      </c>
    </row>
    <row r="339" spans="1:38" x14ac:dyDescent="0.2">
      <c r="A339" s="129" t="str">
        <f t="shared" si="135"/>
        <v/>
      </c>
      <c r="B339" s="129" t="str">
        <f t="shared" si="136"/>
        <v/>
      </c>
      <c r="C339" s="78" t="str">
        <f t="shared" si="137"/>
        <v/>
      </c>
      <c r="D339" s="72" t="str">
        <f t="shared" si="138"/>
        <v/>
      </c>
      <c r="E339" s="72" t="str">
        <f t="shared" si="139"/>
        <v/>
      </c>
      <c r="F339" s="79" t="str">
        <f t="shared" si="140"/>
        <v/>
      </c>
      <c r="G339" s="73" t="str">
        <f t="shared" si="141"/>
        <v/>
      </c>
      <c r="H339" s="72" t="str">
        <f t="shared" si="142"/>
        <v/>
      </c>
      <c r="I339" s="72" t="str">
        <f t="shared" si="143"/>
        <v/>
      </c>
      <c r="J339" s="72" t="str">
        <f t="shared" si="144"/>
        <v/>
      </c>
      <c r="K339" s="76" t="str">
        <f t="shared" si="145"/>
        <v/>
      </c>
      <c r="L339" s="134" t="str">
        <f t="shared" si="146"/>
        <v/>
      </c>
      <c r="M339" s="134" t="str">
        <f t="shared" si="147"/>
        <v/>
      </c>
      <c r="N339" s="67"/>
      <c r="O339" s="71"/>
      <c r="P339" s="71"/>
      <c r="Q339" s="71"/>
      <c r="R339" s="71"/>
      <c r="S339" s="148"/>
      <c r="T339" s="71"/>
      <c r="U339" s="71"/>
      <c r="V339" s="71"/>
      <c r="W339" s="71"/>
      <c r="X339" s="77" t="str">
        <f t="shared" si="161"/>
        <v/>
      </c>
      <c r="Y339" s="26" t="str">
        <f t="shared" si="148"/>
        <v/>
      </c>
      <c r="Z339" s="26" t="str">
        <f t="shared" si="149"/>
        <v/>
      </c>
      <c r="AA339" s="77" t="str">
        <f t="shared" si="150"/>
        <v/>
      </c>
      <c r="AB339" s="26" t="str">
        <f t="shared" si="151"/>
        <v/>
      </c>
      <c r="AC339" s="26" t="str">
        <f t="shared" si="152"/>
        <v/>
      </c>
      <c r="AD339" s="26" t="str">
        <f t="shared" si="158"/>
        <v/>
      </c>
      <c r="AE339" s="26" t="str">
        <f t="shared" si="153"/>
        <v/>
      </c>
      <c r="AF339" s="26" t="str">
        <f t="shared" si="154"/>
        <v/>
      </c>
      <c r="AG339" s="26" t="str">
        <f>IF(OR(Z339&lt;&gt;TRUE,AB339&lt;&gt;TRUE,,ISBLANK(U339)),"",IF(INDEX(codeperskat,MATCH(P339,libperskat,0))=20,IF(OR(U339&lt;'Nomenklatur komplett'!W$4,U339&gt;'Nomenklatur komplett'!X$4),FALSE,TRUE),""))</f>
        <v/>
      </c>
      <c r="AH339" s="26" t="str">
        <f t="shared" si="159"/>
        <v/>
      </c>
      <c r="AI339" s="26" t="str">
        <f t="shared" si="160"/>
        <v/>
      </c>
      <c r="AJ339" s="26" t="str">
        <f t="shared" si="155"/>
        <v/>
      </c>
      <c r="AK339" s="72" t="str">
        <f t="shared" si="156"/>
        <v/>
      </c>
      <c r="AL339" s="26" t="str">
        <f t="shared" si="157"/>
        <v/>
      </c>
    </row>
    <row r="340" spans="1:38" x14ac:dyDescent="0.2">
      <c r="A340" s="129" t="str">
        <f t="shared" si="135"/>
        <v/>
      </c>
      <c r="B340" s="129" t="str">
        <f t="shared" si="136"/>
        <v/>
      </c>
      <c r="C340" s="78" t="str">
        <f t="shared" si="137"/>
        <v/>
      </c>
      <c r="D340" s="72" t="str">
        <f t="shared" si="138"/>
        <v/>
      </c>
      <c r="E340" s="72" t="str">
        <f t="shared" si="139"/>
        <v/>
      </c>
      <c r="F340" s="79" t="str">
        <f t="shared" si="140"/>
        <v/>
      </c>
      <c r="G340" s="73" t="str">
        <f t="shared" si="141"/>
        <v/>
      </c>
      <c r="H340" s="72" t="str">
        <f t="shared" si="142"/>
        <v/>
      </c>
      <c r="I340" s="72" t="str">
        <f t="shared" si="143"/>
        <v/>
      </c>
      <c r="J340" s="72" t="str">
        <f t="shared" si="144"/>
        <v/>
      </c>
      <c r="K340" s="76" t="str">
        <f t="shared" si="145"/>
        <v/>
      </c>
      <c r="L340" s="134" t="str">
        <f t="shared" si="146"/>
        <v/>
      </c>
      <c r="M340" s="134" t="str">
        <f t="shared" si="147"/>
        <v/>
      </c>
      <c r="N340" s="67"/>
      <c r="O340" s="71"/>
      <c r="P340" s="71"/>
      <c r="Q340" s="71"/>
      <c r="R340" s="71"/>
      <c r="S340" s="148"/>
      <c r="T340" s="71"/>
      <c r="U340" s="71"/>
      <c r="V340" s="71"/>
      <c r="W340" s="71"/>
      <c r="X340" s="77" t="str">
        <f t="shared" si="161"/>
        <v/>
      </c>
      <c r="Y340" s="26" t="str">
        <f t="shared" si="148"/>
        <v/>
      </c>
      <c r="Z340" s="26" t="str">
        <f t="shared" si="149"/>
        <v/>
      </c>
      <c r="AA340" s="77" t="str">
        <f t="shared" si="150"/>
        <v/>
      </c>
      <c r="AB340" s="26" t="str">
        <f t="shared" si="151"/>
        <v/>
      </c>
      <c r="AC340" s="26" t="str">
        <f t="shared" si="152"/>
        <v/>
      </c>
      <c r="AD340" s="26" t="str">
        <f t="shared" si="158"/>
        <v/>
      </c>
      <c r="AE340" s="26" t="str">
        <f t="shared" si="153"/>
        <v/>
      </c>
      <c r="AF340" s="26" t="str">
        <f t="shared" si="154"/>
        <v/>
      </c>
      <c r="AG340" s="26" t="str">
        <f>IF(OR(Z340&lt;&gt;TRUE,AB340&lt;&gt;TRUE,,ISBLANK(U340)),"",IF(INDEX(codeperskat,MATCH(P340,libperskat,0))=20,IF(OR(U340&lt;'Nomenklatur komplett'!W$4,U340&gt;'Nomenklatur komplett'!X$4),FALSE,TRUE),""))</f>
        <v/>
      </c>
      <c r="AH340" s="26" t="str">
        <f t="shared" si="159"/>
        <v/>
      </c>
      <c r="AI340" s="26" t="str">
        <f t="shared" si="160"/>
        <v/>
      </c>
      <c r="AJ340" s="26" t="str">
        <f t="shared" si="155"/>
        <v/>
      </c>
      <c r="AK340" s="72" t="str">
        <f t="shared" si="156"/>
        <v/>
      </c>
      <c r="AL340" s="26" t="str">
        <f t="shared" si="157"/>
        <v/>
      </c>
    </row>
    <row r="341" spans="1:38" x14ac:dyDescent="0.2">
      <c r="A341" s="129" t="str">
        <f t="shared" si="135"/>
        <v/>
      </c>
      <c r="B341" s="129" t="str">
        <f t="shared" si="136"/>
        <v/>
      </c>
      <c r="C341" s="78" t="str">
        <f t="shared" si="137"/>
        <v/>
      </c>
      <c r="D341" s="72" t="str">
        <f t="shared" si="138"/>
        <v/>
      </c>
      <c r="E341" s="72" t="str">
        <f t="shared" si="139"/>
        <v/>
      </c>
      <c r="F341" s="79" t="str">
        <f t="shared" si="140"/>
        <v/>
      </c>
      <c r="G341" s="73" t="str">
        <f t="shared" si="141"/>
        <v/>
      </c>
      <c r="H341" s="72" t="str">
        <f t="shared" si="142"/>
        <v/>
      </c>
      <c r="I341" s="72" t="str">
        <f t="shared" si="143"/>
        <v/>
      </c>
      <c r="J341" s="72" t="str">
        <f t="shared" si="144"/>
        <v/>
      </c>
      <c r="K341" s="76" t="str">
        <f t="shared" si="145"/>
        <v/>
      </c>
      <c r="L341" s="134" t="str">
        <f t="shared" si="146"/>
        <v/>
      </c>
      <c r="M341" s="134" t="str">
        <f t="shared" si="147"/>
        <v/>
      </c>
      <c r="N341" s="67"/>
      <c r="O341" s="71"/>
      <c r="P341" s="71"/>
      <c r="Q341" s="71"/>
      <c r="R341" s="71"/>
      <c r="S341" s="148"/>
      <c r="T341" s="71"/>
      <c r="U341" s="71"/>
      <c r="V341" s="71"/>
      <c r="W341" s="71"/>
      <c r="X341" s="77" t="str">
        <f t="shared" si="161"/>
        <v/>
      </c>
      <c r="Y341" s="26" t="str">
        <f t="shared" si="148"/>
        <v/>
      </c>
      <c r="Z341" s="26" t="str">
        <f t="shared" si="149"/>
        <v/>
      </c>
      <c r="AA341" s="77" t="str">
        <f t="shared" si="150"/>
        <v/>
      </c>
      <c r="AB341" s="26" t="str">
        <f t="shared" si="151"/>
        <v/>
      </c>
      <c r="AC341" s="26" t="str">
        <f t="shared" si="152"/>
        <v/>
      </c>
      <c r="AD341" s="26" t="str">
        <f t="shared" si="158"/>
        <v/>
      </c>
      <c r="AE341" s="26" t="str">
        <f t="shared" si="153"/>
        <v/>
      </c>
      <c r="AF341" s="26" t="str">
        <f t="shared" si="154"/>
        <v/>
      </c>
      <c r="AG341" s="26" t="str">
        <f>IF(OR(Z341&lt;&gt;TRUE,AB341&lt;&gt;TRUE,,ISBLANK(U341)),"",IF(INDEX(codeperskat,MATCH(P341,libperskat,0))=20,IF(OR(U341&lt;'Nomenklatur komplett'!W$4,U341&gt;'Nomenklatur komplett'!X$4),FALSE,TRUE),""))</f>
        <v/>
      </c>
      <c r="AH341" s="26" t="str">
        <f t="shared" si="159"/>
        <v/>
      </c>
      <c r="AI341" s="26" t="str">
        <f t="shared" si="160"/>
        <v/>
      </c>
      <c r="AJ341" s="26" t="str">
        <f t="shared" si="155"/>
        <v/>
      </c>
      <c r="AK341" s="72" t="str">
        <f t="shared" si="156"/>
        <v/>
      </c>
      <c r="AL341" s="26" t="str">
        <f t="shared" si="157"/>
        <v/>
      </c>
    </row>
    <row r="342" spans="1:38" x14ac:dyDescent="0.2">
      <c r="A342" s="129" t="str">
        <f t="shared" si="135"/>
        <v/>
      </c>
      <c r="B342" s="129" t="str">
        <f t="shared" si="136"/>
        <v/>
      </c>
      <c r="C342" s="78" t="str">
        <f t="shared" si="137"/>
        <v/>
      </c>
      <c r="D342" s="72" t="str">
        <f t="shared" si="138"/>
        <v/>
      </c>
      <c r="E342" s="72" t="str">
        <f t="shared" si="139"/>
        <v/>
      </c>
      <c r="F342" s="79" t="str">
        <f t="shared" si="140"/>
        <v/>
      </c>
      <c r="G342" s="73" t="str">
        <f t="shared" si="141"/>
        <v/>
      </c>
      <c r="H342" s="72" t="str">
        <f t="shared" si="142"/>
        <v/>
      </c>
      <c r="I342" s="72" t="str">
        <f t="shared" si="143"/>
        <v/>
      </c>
      <c r="J342" s="72" t="str">
        <f t="shared" si="144"/>
        <v/>
      </c>
      <c r="K342" s="76" t="str">
        <f t="shared" si="145"/>
        <v/>
      </c>
      <c r="L342" s="134" t="str">
        <f t="shared" si="146"/>
        <v/>
      </c>
      <c r="M342" s="134" t="str">
        <f t="shared" si="147"/>
        <v/>
      </c>
      <c r="N342" s="67"/>
      <c r="O342" s="71"/>
      <c r="P342" s="71"/>
      <c r="Q342" s="71"/>
      <c r="R342" s="71"/>
      <c r="S342" s="148"/>
      <c r="T342" s="71"/>
      <c r="U342" s="71"/>
      <c r="V342" s="71"/>
      <c r="W342" s="71"/>
      <c r="X342" s="77" t="str">
        <f t="shared" si="161"/>
        <v/>
      </c>
      <c r="Y342" s="26" t="str">
        <f t="shared" si="148"/>
        <v/>
      </c>
      <c r="Z342" s="26" t="str">
        <f t="shared" si="149"/>
        <v/>
      </c>
      <c r="AA342" s="77" t="str">
        <f t="shared" si="150"/>
        <v/>
      </c>
      <c r="AB342" s="26" t="str">
        <f t="shared" si="151"/>
        <v/>
      </c>
      <c r="AC342" s="26" t="str">
        <f t="shared" si="152"/>
        <v/>
      </c>
      <c r="AD342" s="26" t="str">
        <f t="shared" si="158"/>
        <v/>
      </c>
      <c r="AE342" s="26" t="str">
        <f t="shared" si="153"/>
        <v/>
      </c>
      <c r="AF342" s="26" t="str">
        <f t="shared" si="154"/>
        <v/>
      </c>
      <c r="AG342" s="26" t="str">
        <f>IF(OR(Z342&lt;&gt;TRUE,AB342&lt;&gt;TRUE,,ISBLANK(U342)),"",IF(INDEX(codeperskat,MATCH(P342,libperskat,0))=20,IF(OR(U342&lt;'Nomenklatur komplett'!W$4,U342&gt;'Nomenklatur komplett'!X$4),FALSE,TRUE),""))</f>
        <v/>
      </c>
      <c r="AH342" s="26" t="str">
        <f t="shared" si="159"/>
        <v/>
      </c>
      <c r="AI342" s="26" t="str">
        <f t="shared" si="160"/>
        <v/>
      </c>
      <c r="AJ342" s="26" t="str">
        <f t="shared" si="155"/>
        <v/>
      </c>
      <c r="AK342" s="72" t="str">
        <f t="shared" si="156"/>
        <v/>
      </c>
      <c r="AL342" s="26" t="str">
        <f t="shared" si="157"/>
        <v/>
      </c>
    </row>
    <row r="343" spans="1:38" x14ac:dyDescent="0.2">
      <c r="A343" s="129" t="str">
        <f t="shared" si="135"/>
        <v/>
      </c>
      <c r="B343" s="129" t="str">
        <f t="shared" si="136"/>
        <v/>
      </c>
      <c r="C343" s="78" t="str">
        <f t="shared" si="137"/>
        <v/>
      </c>
      <c r="D343" s="72" t="str">
        <f t="shared" si="138"/>
        <v/>
      </c>
      <c r="E343" s="72" t="str">
        <f t="shared" si="139"/>
        <v/>
      </c>
      <c r="F343" s="79" t="str">
        <f t="shared" si="140"/>
        <v/>
      </c>
      <c r="G343" s="73" t="str">
        <f t="shared" si="141"/>
        <v/>
      </c>
      <c r="H343" s="72" t="str">
        <f t="shared" si="142"/>
        <v/>
      </c>
      <c r="I343" s="72" t="str">
        <f t="shared" si="143"/>
        <v/>
      </c>
      <c r="J343" s="72" t="str">
        <f t="shared" si="144"/>
        <v/>
      </c>
      <c r="K343" s="76" t="str">
        <f t="shared" si="145"/>
        <v/>
      </c>
      <c r="L343" s="134" t="str">
        <f t="shared" si="146"/>
        <v/>
      </c>
      <c r="M343" s="134" t="str">
        <f t="shared" si="147"/>
        <v/>
      </c>
      <c r="N343" s="67"/>
      <c r="O343" s="71"/>
      <c r="P343" s="71"/>
      <c r="Q343" s="71"/>
      <c r="R343" s="71"/>
      <c r="S343" s="148"/>
      <c r="T343" s="71"/>
      <c r="U343" s="71"/>
      <c r="V343" s="71"/>
      <c r="W343" s="71"/>
      <c r="X343" s="77" t="str">
        <f t="shared" si="161"/>
        <v/>
      </c>
      <c r="Y343" s="26" t="str">
        <f t="shared" si="148"/>
        <v/>
      </c>
      <c r="Z343" s="26" t="str">
        <f t="shared" si="149"/>
        <v/>
      </c>
      <c r="AA343" s="77" t="str">
        <f t="shared" si="150"/>
        <v/>
      </c>
      <c r="AB343" s="26" t="str">
        <f t="shared" si="151"/>
        <v/>
      </c>
      <c r="AC343" s="26" t="str">
        <f t="shared" si="152"/>
        <v/>
      </c>
      <c r="AD343" s="26" t="str">
        <f t="shared" si="158"/>
        <v/>
      </c>
      <c r="AE343" s="26" t="str">
        <f t="shared" si="153"/>
        <v/>
      </c>
      <c r="AF343" s="26" t="str">
        <f t="shared" si="154"/>
        <v/>
      </c>
      <c r="AG343" s="26" t="str">
        <f>IF(OR(Z343&lt;&gt;TRUE,AB343&lt;&gt;TRUE,,ISBLANK(U343)),"",IF(INDEX(codeperskat,MATCH(P343,libperskat,0))=20,IF(OR(U343&lt;'Nomenklatur komplett'!W$4,U343&gt;'Nomenklatur komplett'!X$4),FALSE,TRUE),""))</f>
        <v/>
      </c>
      <c r="AH343" s="26" t="str">
        <f t="shared" si="159"/>
        <v/>
      </c>
      <c r="AI343" s="26" t="str">
        <f t="shared" si="160"/>
        <v/>
      </c>
      <c r="AJ343" s="26" t="str">
        <f t="shared" si="155"/>
        <v/>
      </c>
      <c r="AK343" s="72" t="str">
        <f t="shared" si="156"/>
        <v/>
      </c>
      <c r="AL343" s="26" t="str">
        <f t="shared" si="157"/>
        <v/>
      </c>
    </row>
    <row r="344" spans="1:38" x14ac:dyDescent="0.2">
      <c r="A344" s="129" t="str">
        <f t="shared" si="135"/>
        <v/>
      </c>
      <c r="B344" s="129" t="str">
        <f t="shared" si="136"/>
        <v/>
      </c>
      <c r="C344" s="78" t="str">
        <f t="shared" si="137"/>
        <v/>
      </c>
      <c r="D344" s="72" t="str">
        <f t="shared" si="138"/>
        <v/>
      </c>
      <c r="E344" s="72" t="str">
        <f t="shared" si="139"/>
        <v/>
      </c>
      <c r="F344" s="79" t="str">
        <f t="shared" si="140"/>
        <v/>
      </c>
      <c r="G344" s="73" t="str">
        <f t="shared" si="141"/>
        <v/>
      </c>
      <c r="H344" s="72" t="str">
        <f t="shared" si="142"/>
        <v/>
      </c>
      <c r="I344" s="72" t="str">
        <f t="shared" si="143"/>
        <v/>
      </c>
      <c r="J344" s="72" t="str">
        <f t="shared" si="144"/>
        <v/>
      </c>
      <c r="K344" s="76" t="str">
        <f t="shared" si="145"/>
        <v/>
      </c>
      <c r="L344" s="134" t="str">
        <f t="shared" si="146"/>
        <v/>
      </c>
      <c r="M344" s="134" t="str">
        <f t="shared" si="147"/>
        <v/>
      </c>
      <c r="N344" s="67"/>
      <c r="O344" s="71"/>
      <c r="P344" s="71"/>
      <c r="Q344" s="71"/>
      <c r="R344" s="71"/>
      <c r="S344" s="148"/>
      <c r="T344" s="71"/>
      <c r="U344" s="71"/>
      <c r="V344" s="71"/>
      <c r="W344" s="71"/>
      <c r="X344" s="77" t="str">
        <f t="shared" si="161"/>
        <v/>
      </c>
      <c r="Y344" s="26" t="str">
        <f t="shared" si="148"/>
        <v/>
      </c>
      <c r="Z344" s="26" t="str">
        <f t="shared" si="149"/>
        <v/>
      </c>
      <c r="AA344" s="77" t="str">
        <f t="shared" si="150"/>
        <v/>
      </c>
      <c r="AB344" s="26" t="str">
        <f t="shared" si="151"/>
        <v/>
      </c>
      <c r="AC344" s="26" t="str">
        <f t="shared" si="152"/>
        <v/>
      </c>
      <c r="AD344" s="26" t="str">
        <f t="shared" si="158"/>
        <v/>
      </c>
      <c r="AE344" s="26" t="str">
        <f t="shared" si="153"/>
        <v/>
      </c>
      <c r="AF344" s="26" t="str">
        <f t="shared" si="154"/>
        <v/>
      </c>
      <c r="AG344" s="26" t="str">
        <f>IF(OR(Z344&lt;&gt;TRUE,AB344&lt;&gt;TRUE,,ISBLANK(U344)),"",IF(INDEX(codeperskat,MATCH(P344,libperskat,0))=20,IF(OR(U344&lt;'Nomenklatur komplett'!W$4,U344&gt;'Nomenklatur komplett'!X$4),FALSE,TRUE),""))</f>
        <v/>
      </c>
      <c r="AH344" s="26" t="str">
        <f t="shared" si="159"/>
        <v/>
      </c>
      <c r="AI344" s="26" t="str">
        <f t="shared" si="160"/>
        <v/>
      </c>
      <c r="AJ344" s="26" t="str">
        <f t="shared" si="155"/>
        <v/>
      </c>
      <c r="AK344" s="72" t="str">
        <f t="shared" si="156"/>
        <v/>
      </c>
      <c r="AL344" s="26" t="str">
        <f t="shared" si="157"/>
        <v/>
      </c>
    </row>
    <row r="345" spans="1:38" x14ac:dyDescent="0.2">
      <c r="A345" s="129" t="str">
        <f t="shared" si="135"/>
        <v/>
      </c>
      <c r="B345" s="129" t="str">
        <f t="shared" si="136"/>
        <v/>
      </c>
      <c r="C345" s="78" t="str">
        <f t="shared" si="137"/>
        <v/>
      </c>
      <c r="D345" s="72" t="str">
        <f t="shared" si="138"/>
        <v/>
      </c>
      <c r="E345" s="72" t="str">
        <f t="shared" si="139"/>
        <v/>
      </c>
      <c r="F345" s="79" t="str">
        <f t="shared" si="140"/>
        <v/>
      </c>
      <c r="G345" s="73" t="str">
        <f t="shared" si="141"/>
        <v/>
      </c>
      <c r="H345" s="72" t="str">
        <f t="shared" si="142"/>
        <v/>
      </c>
      <c r="I345" s="72" t="str">
        <f t="shared" si="143"/>
        <v/>
      </c>
      <c r="J345" s="72" t="str">
        <f t="shared" si="144"/>
        <v/>
      </c>
      <c r="K345" s="76" t="str">
        <f t="shared" si="145"/>
        <v/>
      </c>
      <c r="L345" s="134" t="str">
        <f t="shared" si="146"/>
        <v/>
      </c>
      <c r="M345" s="134" t="str">
        <f t="shared" si="147"/>
        <v/>
      </c>
      <c r="N345" s="67"/>
      <c r="O345" s="71"/>
      <c r="P345" s="71"/>
      <c r="Q345" s="71"/>
      <c r="R345" s="71"/>
      <c r="S345" s="148"/>
      <c r="T345" s="71"/>
      <c r="U345" s="71"/>
      <c r="V345" s="71"/>
      <c r="W345" s="71"/>
      <c r="X345" s="77" t="str">
        <f t="shared" si="161"/>
        <v/>
      </c>
      <c r="Y345" s="26" t="str">
        <f t="shared" si="148"/>
        <v/>
      </c>
      <c r="Z345" s="26" t="str">
        <f t="shared" si="149"/>
        <v/>
      </c>
      <c r="AA345" s="77" t="str">
        <f t="shared" si="150"/>
        <v/>
      </c>
      <c r="AB345" s="26" t="str">
        <f t="shared" si="151"/>
        <v/>
      </c>
      <c r="AC345" s="26" t="str">
        <f t="shared" si="152"/>
        <v/>
      </c>
      <c r="AD345" s="26" t="str">
        <f t="shared" si="158"/>
        <v/>
      </c>
      <c r="AE345" s="26" t="str">
        <f t="shared" si="153"/>
        <v/>
      </c>
      <c r="AF345" s="26" t="str">
        <f t="shared" si="154"/>
        <v/>
      </c>
      <c r="AG345" s="26" t="str">
        <f>IF(OR(Z345&lt;&gt;TRUE,AB345&lt;&gt;TRUE,,ISBLANK(U345)),"",IF(INDEX(codeperskat,MATCH(P345,libperskat,0))=20,IF(OR(U345&lt;'Nomenklatur komplett'!W$4,U345&gt;'Nomenklatur komplett'!X$4),FALSE,TRUE),""))</f>
        <v/>
      </c>
      <c r="AH345" s="26" t="str">
        <f t="shared" si="159"/>
        <v/>
      </c>
      <c r="AI345" s="26" t="str">
        <f t="shared" si="160"/>
        <v/>
      </c>
      <c r="AJ345" s="26" t="str">
        <f t="shared" si="155"/>
        <v/>
      </c>
      <c r="AK345" s="72" t="str">
        <f t="shared" si="156"/>
        <v/>
      </c>
      <c r="AL345" s="26" t="str">
        <f t="shared" si="157"/>
        <v/>
      </c>
    </row>
    <row r="346" spans="1:38" x14ac:dyDescent="0.2">
      <c r="A346" s="129" t="str">
        <f t="shared" si="135"/>
        <v/>
      </c>
      <c r="B346" s="129" t="str">
        <f t="shared" si="136"/>
        <v/>
      </c>
      <c r="C346" s="78" t="str">
        <f t="shared" si="137"/>
        <v/>
      </c>
      <c r="D346" s="72" t="str">
        <f t="shared" si="138"/>
        <v/>
      </c>
      <c r="E346" s="72" t="str">
        <f t="shared" si="139"/>
        <v/>
      </c>
      <c r="F346" s="79" t="str">
        <f t="shared" si="140"/>
        <v/>
      </c>
      <c r="G346" s="73" t="str">
        <f t="shared" si="141"/>
        <v/>
      </c>
      <c r="H346" s="72" t="str">
        <f t="shared" si="142"/>
        <v/>
      </c>
      <c r="I346" s="72" t="str">
        <f t="shared" si="143"/>
        <v/>
      </c>
      <c r="J346" s="72" t="str">
        <f t="shared" si="144"/>
        <v/>
      </c>
      <c r="K346" s="76" t="str">
        <f t="shared" si="145"/>
        <v/>
      </c>
      <c r="L346" s="134" t="str">
        <f t="shared" si="146"/>
        <v/>
      </c>
      <c r="M346" s="134" t="str">
        <f t="shared" si="147"/>
        <v/>
      </c>
      <c r="N346" s="67"/>
      <c r="O346" s="71"/>
      <c r="P346" s="71"/>
      <c r="Q346" s="71"/>
      <c r="R346" s="71"/>
      <c r="S346" s="148"/>
      <c r="T346" s="71"/>
      <c r="U346" s="71"/>
      <c r="V346" s="71"/>
      <c r="W346" s="71"/>
      <c r="X346" s="77" t="str">
        <f t="shared" si="161"/>
        <v/>
      </c>
      <c r="Y346" s="26" t="str">
        <f t="shared" si="148"/>
        <v/>
      </c>
      <c r="Z346" s="26" t="str">
        <f t="shared" si="149"/>
        <v/>
      </c>
      <c r="AA346" s="77" t="str">
        <f t="shared" si="150"/>
        <v/>
      </c>
      <c r="AB346" s="26" t="str">
        <f t="shared" si="151"/>
        <v/>
      </c>
      <c r="AC346" s="26" t="str">
        <f t="shared" si="152"/>
        <v/>
      </c>
      <c r="AD346" s="26" t="str">
        <f t="shared" si="158"/>
        <v/>
      </c>
      <c r="AE346" s="26" t="str">
        <f t="shared" si="153"/>
        <v/>
      </c>
      <c r="AF346" s="26" t="str">
        <f t="shared" si="154"/>
        <v/>
      </c>
      <c r="AG346" s="26" t="str">
        <f>IF(OR(Z346&lt;&gt;TRUE,AB346&lt;&gt;TRUE,,ISBLANK(U346)),"",IF(INDEX(codeperskat,MATCH(P346,libperskat,0))=20,IF(OR(U346&lt;'Nomenklatur komplett'!W$4,U346&gt;'Nomenklatur komplett'!X$4),FALSE,TRUE),""))</f>
        <v/>
      </c>
      <c r="AH346" s="26" t="str">
        <f t="shared" si="159"/>
        <v/>
      </c>
      <c r="AI346" s="26" t="str">
        <f t="shared" si="160"/>
        <v/>
      </c>
      <c r="AJ346" s="26" t="str">
        <f t="shared" si="155"/>
        <v/>
      </c>
      <c r="AK346" s="72" t="str">
        <f t="shared" si="156"/>
        <v/>
      </c>
      <c r="AL346" s="26" t="str">
        <f t="shared" si="157"/>
        <v/>
      </c>
    </row>
    <row r="347" spans="1:38" x14ac:dyDescent="0.2">
      <c r="A347" s="129" t="str">
        <f t="shared" si="135"/>
        <v/>
      </c>
      <c r="B347" s="129" t="str">
        <f t="shared" si="136"/>
        <v/>
      </c>
      <c r="C347" s="78" t="str">
        <f t="shared" si="137"/>
        <v/>
      </c>
      <c r="D347" s="72" t="str">
        <f t="shared" si="138"/>
        <v/>
      </c>
      <c r="E347" s="72" t="str">
        <f t="shared" si="139"/>
        <v/>
      </c>
      <c r="F347" s="79" t="str">
        <f t="shared" si="140"/>
        <v/>
      </c>
      <c r="G347" s="73" t="str">
        <f t="shared" si="141"/>
        <v/>
      </c>
      <c r="H347" s="72" t="str">
        <f t="shared" si="142"/>
        <v/>
      </c>
      <c r="I347" s="72" t="str">
        <f t="shared" si="143"/>
        <v/>
      </c>
      <c r="J347" s="72" t="str">
        <f t="shared" si="144"/>
        <v/>
      </c>
      <c r="K347" s="76" t="str">
        <f t="shared" si="145"/>
        <v/>
      </c>
      <c r="L347" s="134" t="str">
        <f t="shared" si="146"/>
        <v/>
      </c>
      <c r="M347" s="134" t="str">
        <f t="shared" si="147"/>
        <v/>
      </c>
      <c r="N347" s="67"/>
      <c r="O347" s="71"/>
      <c r="P347" s="71"/>
      <c r="Q347" s="71"/>
      <c r="R347" s="71"/>
      <c r="S347" s="148"/>
      <c r="T347" s="71"/>
      <c r="U347" s="71"/>
      <c r="V347" s="71"/>
      <c r="W347" s="71"/>
      <c r="X347" s="77" t="str">
        <f t="shared" si="161"/>
        <v/>
      </c>
      <c r="Y347" s="26" t="str">
        <f t="shared" si="148"/>
        <v/>
      </c>
      <c r="Z347" s="26" t="str">
        <f t="shared" si="149"/>
        <v/>
      </c>
      <c r="AA347" s="77" t="str">
        <f t="shared" si="150"/>
        <v/>
      </c>
      <c r="AB347" s="26" t="str">
        <f t="shared" si="151"/>
        <v/>
      </c>
      <c r="AC347" s="26" t="str">
        <f t="shared" si="152"/>
        <v/>
      </c>
      <c r="AD347" s="26" t="str">
        <f t="shared" si="158"/>
        <v/>
      </c>
      <c r="AE347" s="26" t="str">
        <f t="shared" si="153"/>
        <v/>
      </c>
      <c r="AF347" s="26" t="str">
        <f t="shared" si="154"/>
        <v/>
      </c>
      <c r="AG347" s="26" t="str">
        <f>IF(OR(Z347&lt;&gt;TRUE,AB347&lt;&gt;TRUE,,ISBLANK(U347)),"",IF(INDEX(codeperskat,MATCH(P347,libperskat,0))=20,IF(OR(U347&lt;'Nomenklatur komplett'!W$4,U347&gt;'Nomenklatur komplett'!X$4),FALSE,TRUE),""))</f>
        <v/>
      </c>
      <c r="AH347" s="26" t="str">
        <f t="shared" si="159"/>
        <v/>
      </c>
      <c r="AI347" s="26" t="str">
        <f t="shared" si="160"/>
        <v/>
      </c>
      <c r="AJ347" s="26" t="str">
        <f t="shared" si="155"/>
        <v/>
      </c>
      <c r="AK347" s="72" t="str">
        <f t="shared" si="156"/>
        <v/>
      </c>
      <c r="AL347" s="26" t="str">
        <f t="shared" si="157"/>
        <v/>
      </c>
    </row>
    <row r="348" spans="1:38" x14ac:dyDescent="0.2">
      <c r="A348" s="129" t="str">
        <f t="shared" si="135"/>
        <v/>
      </c>
      <c r="B348" s="129" t="str">
        <f t="shared" si="136"/>
        <v/>
      </c>
      <c r="C348" s="78" t="str">
        <f t="shared" si="137"/>
        <v/>
      </c>
      <c r="D348" s="72" t="str">
        <f t="shared" si="138"/>
        <v/>
      </c>
      <c r="E348" s="72" t="str">
        <f t="shared" si="139"/>
        <v/>
      </c>
      <c r="F348" s="79" t="str">
        <f t="shared" si="140"/>
        <v/>
      </c>
      <c r="G348" s="73" t="str">
        <f t="shared" si="141"/>
        <v/>
      </c>
      <c r="H348" s="72" t="str">
        <f t="shared" si="142"/>
        <v/>
      </c>
      <c r="I348" s="72" t="str">
        <f t="shared" si="143"/>
        <v/>
      </c>
      <c r="J348" s="72" t="str">
        <f t="shared" si="144"/>
        <v/>
      </c>
      <c r="K348" s="76" t="str">
        <f t="shared" si="145"/>
        <v/>
      </c>
      <c r="L348" s="134" t="str">
        <f t="shared" si="146"/>
        <v/>
      </c>
      <c r="M348" s="134" t="str">
        <f t="shared" si="147"/>
        <v/>
      </c>
      <c r="N348" s="67"/>
      <c r="O348" s="71"/>
      <c r="P348" s="71"/>
      <c r="Q348" s="71"/>
      <c r="R348" s="71"/>
      <c r="S348" s="148"/>
      <c r="T348" s="71"/>
      <c r="U348" s="71"/>
      <c r="V348" s="71"/>
      <c r="W348" s="71"/>
      <c r="X348" s="77" t="str">
        <f t="shared" si="161"/>
        <v/>
      </c>
      <c r="Y348" s="26" t="str">
        <f t="shared" si="148"/>
        <v/>
      </c>
      <c r="Z348" s="26" t="str">
        <f t="shared" si="149"/>
        <v/>
      </c>
      <c r="AA348" s="77" t="str">
        <f t="shared" si="150"/>
        <v/>
      </c>
      <c r="AB348" s="26" t="str">
        <f t="shared" si="151"/>
        <v/>
      </c>
      <c r="AC348" s="26" t="str">
        <f t="shared" si="152"/>
        <v/>
      </c>
      <c r="AD348" s="26" t="str">
        <f t="shared" si="158"/>
        <v/>
      </c>
      <c r="AE348" s="26" t="str">
        <f t="shared" si="153"/>
        <v/>
      </c>
      <c r="AF348" s="26" t="str">
        <f t="shared" si="154"/>
        <v/>
      </c>
      <c r="AG348" s="26" t="str">
        <f>IF(OR(Z348&lt;&gt;TRUE,AB348&lt;&gt;TRUE,,ISBLANK(U348)),"",IF(INDEX(codeperskat,MATCH(P348,libperskat,0))=20,IF(OR(U348&lt;'Nomenklatur komplett'!W$4,U348&gt;'Nomenklatur komplett'!X$4),FALSE,TRUE),""))</f>
        <v/>
      </c>
      <c r="AH348" s="26" t="str">
        <f t="shared" si="159"/>
        <v/>
      </c>
      <c r="AI348" s="26" t="str">
        <f t="shared" si="160"/>
        <v/>
      </c>
      <c r="AJ348" s="26" t="str">
        <f t="shared" si="155"/>
        <v/>
      </c>
      <c r="AK348" s="72" t="str">
        <f t="shared" si="156"/>
        <v/>
      </c>
      <c r="AL348" s="26" t="str">
        <f t="shared" si="157"/>
        <v/>
      </c>
    </row>
    <row r="349" spans="1:38" x14ac:dyDescent="0.2">
      <c r="A349" s="129" t="str">
        <f t="shared" si="135"/>
        <v/>
      </c>
      <c r="B349" s="129" t="str">
        <f t="shared" si="136"/>
        <v/>
      </c>
      <c r="C349" s="78" t="str">
        <f t="shared" si="137"/>
        <v/>
      </c>
      <c r="D349" s="72" t="str">
        <f t="shared" si="138"/>
        <v/>
      </c>
      <c r="E349" s="72" t="str">
        <f t="shared" si="139"/>
        <v/>
      </c>
      <c r="F349" s="79" t="str">
        <f t="shared" si="140"/>
        <v/>
      </c>
      <c r="G349" s="73" t="str">
        <f t="shared" si="141"/>
        <v/>
      </c>
      <c r="H349" s="72" t="str">
        <f t="shared" si="142"/>
        <v/>
      </c>
      <c r="I349" s="72" t="str">
        <f t="shared" si="143"/>
        <v/>
      </c>
      <c r="J349" s="72" t="str">
        <f t="shared" si="144"/>
        <v/>
      </c>
      <c r="K349" s="76" t="str">
        <f t="shared" si="145"/>
        <v/>
      </c>
      <c r="L349" s="134" t="str">
        <f t="shared" si="146"/>
        <v/>
      </c>
      <c r="M349" s="134" t="str">
        <f t="shared" si="147"/>
        <v/>
      </c>
      <c r="N349" s="67"/>
      <c r="O349" s="71"/>
      <c r="P349" s="71"/>
      <c r="Q349" s="71"/>
      <c r="R349" s="71"/>
      <c r="S349" s="148"/>
      <c r="T349" s="71"/>
      <c r="U349" s="71"/>
      <c r="V349" s="71"/>
      <c r="W349" s="71"/>
      <c r="X349" s="77" t="str">
        <f t="shared" si="161"/>
        <v/>
      </c>
      <c r="Y349" s="26" t="str">
        <f t="shared" si="148"/>
        <v/>
      </c>
      <c r="Z349" s="26" t="str">
        <f t="shared" si="149"/>
        <v/>
      </c>
      <c r="AA349" s="77" t="str">
        <f t="shared" si="150"/>
        <v/>
      </c>
      <c r="AB349" s="26" t="str">
        <f t="shared" si="151"/>
        <v/>
      </c>
      <c r="AC349" s="26" t="str">
        <f t="shared" si="152"/>
        <v/>
      </c>
      <c r="AD349" s="26" t="str">
        <f t="shared" si="158"/>
        <v/>
      </c>
      <c r="AE349" s="26" t="str">
        <f t="shared" si="153"/>
        <v/>
      </c>
      <c r="AF349" s="26" t="str">
        <f t="shared" si="154"/>
        <v/>
      </c>
      <c r="AG349" s="26" t="str">
        <f>IF(OR(Z349&lt;&gt;TRUE,AB349&lt;&gt;TRUE,,ISBLANK(U349)),"",IF(INDEX(codeperskat,MATCH(P349,libperskat,0))=20,IF(OR(U349&lt;'Nomenklatur komplett'!W$4,U349&gt;'Nomenklatur komplett'!X$4),FALSE,TRUE),""))</f>
        <v/>
      </c>
      <c r="AH349" s="26" t="str">
        <f t="shared" si="159"/>
        <v/>
      </c>
      <c r="AI349" s="26" t="str">
        <f t="shared" si="160"/>
        <v/>
      </c>
      <c r="AJ349" s="26" t="str">
        <f t="shared" si="155"/>
        <v/>
      </c>
      <c r="AK349" s="72" t="str">
        <f t="shared" si="156"/>
        <v/>
      </c>
      <c r="AL349" s="26" t="str">
        <f t="shared" si="157"/>
        <v/>
      </c>
    </row>
    <row r="350" spans="1:38" x14ac:dyDescent="0.2">
      <c r="A350" s="129" t="str">
        <f t="shared" si="135"/>
        <v/>
      </c>
      <c r="B350" s="129" t="str">
        <f t="shared" si="136"/>
        <v/>
      </c>
      <c r="C350" s="78" t="str">
        <f t="shared" si="137"/>
        <v/>
      </c>
      <c r="D350" s="72" t="str">
        <f t="shared" si="138"/>
        <v/>
      </c>
      <c r="E350" s="72" t="str">
        <f t="shared" si="139"/>
        <v/>
      </c>
      <c r="F350" s="79" t="str">
        <f t="shared" si="140"/>
        <v/>
      </c>
      <c r="G350" s="73" t="str">
        <f t="shared" si="141"/>
        <v/>
      </c>
      <c r="H350" s="72" t="str">
        <f t="shared" si="142"/>
        <v/>
      </c>
      <c r="I350" s="72" t="str">
        <f t="shared" si="143"/>
        <v/>
      </c>
      <c r="J350" s="72" t="str">
        <f t="shared" si="144"/>
        <v/>
      </c>
      <c r="K350" s="76" t="str">
        <f t="shared" si="145"/>
        <v/>
      </c>
      <c r="L350" s="134" t="str">
        <f t="shared" si="146"/>
        <v/>
      </c>
      <c r="M350" s="134" t="str">
        <f t="shared" si="147"/>
        <v/>
      </c>
      <c r="N350" s="67"/>
      <c r="O350" s="71"/>
      <c r="P350" s="71"/>
      <c r="Q350" s="71"/>
      <c r="R350" s="71"/>
      <c r="S350" s="148"/>
      <c r="T350" s="71"/>
      <c r="U350" s="71"/>
      <c r="V350" s="71"/>
      <c r="W350" s="71"/>
      <c r="X350" s="77" t="str">
        <f t="shared" si="161"/>
        <v/>
      </c>
      <c r="Y350" s="26" t="str">
        <f t="shared" si="148"/>
        <v/>
      </c>
      <c r="Z350" s="26" t="str">
        <f t="shared" si="149"/>
        <v/>
      </c>
      <c r="AA350" s="77" t="str">
        <f t="shared" si="150"/>
        <v/>
      </c>
      <c r="AB350" s="26" t="str">
        <f t="shared" si="151"/>
        <v/>
      </c>
      <c r="AC350" s="26" t="str">
        <f t="shared" si="152"/>
        <v/>
      </c>
      <c r="AD350" s="26" t="str">
        <f t="shared" si="158"/>
        <v/>
      </c>
      <c r="AE350" s="26" t="str">
        <f t="shared" si="153"/>
        <v/>
      </c>
      <c r="AF350" s="26" t="str">
        <f t="shared" si="154"/>
        <v/>
      </c>
      <c r="AG350" s="26" t="str">
        <f>IF(OR(Z350&lt;&gt;TRUE,AB350&lt;&gt;TRUE,,ISBLANK(U350)),"",IF(INDEX(codeperskat,MATCH(P350,libperskat,0))=20,IF(OR(U350&lt;'Nomenklatur komplett'!W$4,U350&gt;'Nomenklatur komplett'!X$4),FALSE,TRUE),""))</f>
        <v/>
      </c>
      <c r="AH350" s="26" t="str">
        <f t="shared" si="159"/>
        <v/>
      </c>
      <c r="AI350" s="26" t="str">
        <f t="shared" si="160"/>
        <v/>
      </c>
      <c r="AJ350" s="26" t="str">
        <f t="shared" si="155"/>
        <v/>
      </c>
      <c r="AK350" s="72" t="str">
        <f t="shared" si="156"/>
        <v/>
      </c>
      <c r="AL350" s="26" t="str">
        <f t="shared" si="157"/>
        <v/>
      </c>
    </row>
    <row r="351" spans="1:38" x14ac:dyDescent="0.2">
      <c r="A351" s="129" t="str">
        <f t="shared" si="135"/>
        <v/>
      </c>
      <c r="B351" s="129" t="str">
        <f t="shared" si="136"/>
        <v/>
      </c>
      <c r="C351" s="78" t="str">
        <f t="shared" si="137"/>
        <v/>
      </c>
      <c r="D351" s="72" t="str">
        <f t="shared" si="138"/>
        <v/>
      </c>
      <c r="E351" s="72" t="str">
        <f t="shared" si="139"/>
        <v/>
      </c>
      <c r="F351" s="79" t="str">
        <f t="shared" si="140"/>
        <v/>
      </c>
      <c r="G351" s="73" t="str">
        <f t="shared" si="141"/>
        <v/>
      </c>
      <c r="H351" s="72" t="str">
        <f t="shared" si="142"/>
        <v/>
      </c>
      <c r="I351" s="72" t="str">
        <f t="shared" si="143"/>
        <v/>
      </c>
      <c r="J351" s="72" t="str">
        <f t="shared" si="144"/>
        <v/>
      </c>
      <c r="K351" s="76" t="str">
        <f t="shared" si="145"/>
        <v/>
      </c>
      <c r="L351" s="134" t="str">
        <f t="shared" si="146"/>
        <v/>
      </c>
      <c r="M351" s="134" t="str">
        <f t="shared" si="147"/>
        <v/>
      </c>
      <c r="N351" s="67"/>
      <c r="O351" s="71"/>
      <c r="P351" s="71"/>
      <c r="Q351" s="71"/>
      <c r="R351" s="71"/>
      <c r="S351" s="148"/>
      <c r="T351" s="71"/>
      <c r="U351" s="71"/>
      <c r="V351" s="71"/>
      <c r="W351" s="71"/>
      <c r="X351" s="77" t="str">
        <f t="shared" si="161"/>
        <v/>
      </c>
      <c r="Y351" s="26" t="str">
        <f t="shared" si="148"/>
        <v/>
      </c>
      <c r="Z351" s="26" t="str">
        <f t="shared" si="149"/>
        <v/>
      </c>
      <c r="AA351" s="77" t="str">
        <f t="shared" si="150"/>
        <v/>
      </c>
      <c r="AB351" s="26" t="str">
        <f t="shared" si="151"/>
        <v/>
      </c>
      <c r="AC351" s="26" t="str">
        <f t="shared" si="152"/>
        <v/>
      </c>
      <c r="AD351" s="26" t="str">
        <f t="shared" si="158"/>
        <v/>
      </c>
      <c r="AE351" s="26" t="str">
        <f t="shared" si="153"/>
        <v/>
      </c>
      <c r="AF351" s="26" t="str">
        <f t="shared" si="154"/>
        <v/>
      </c>
      <c r="AG351" s="26" t="str">
        <f>IF(OR(Z351&lt;&gt;TRUE,AB351&lt;&gt;TRUE,,ISBLANK(U351)),"",IF(INDEX(codeperskat,MATCH(P351,libperskat,0))=20,IF(OR(U351&lt;'Nomenklatur komplett'!W$4,U351&gt;'Nomenklatur komplett'!X$4),FALSE,TRUE),""))</f>
        <v/>
      </c>
      <c r="AH351" s="26" t="str">
        <f t="shared" si="159"/>
        <v/>
      </c>
      <c r="AI351" s="26" t="str">
        <f t="shared" si="160"/>
        <v/>
      </c>
      <c r="AJ351" s="26" t="str">
        <f t="shared" si="155"/>
        <v/>
      </c>
      <c r="AK351" s="72" t="str">
        <f t="shared" si="156"/>
        <v/>
      </c>
      <c r="AL351" s="26" t="str">
        <f t="shared" si="157"/>
        <v/>
      </c>
    </row>
    <row r="352" spans="1:38" x14ac:dyDescent="0.2">
      <c r="A352" s="129" t="str">
        <f t="shared" si="135"/>
        <v/>
      </c>
      <c r="B352" s="129" t="str">
        <f t="shared" si="136"/>
        <v/>
      </c>
      <c r="C352" s="78" t="str">
        <f t="shared" si="137"/>
        <v/>
      </c>
      <c r="D352" s="72" t="str">
        <f t="shared" si="138"/>
        <v/>
      </c>
      <c r="E352" s="72" t="str">
        <f t="shared" si="139"/>
        <v/>
      </c>
      <c r="F352" s="79" t="str">
        <f t="shared" si="140"/>
        <v/>
      </c>
      <c r="G352" s="73" t="str">
        <f t="shared" si="141"/>
        <v/>
      </c>
      <c r="H352" s="72" t="str">
        <f t="shared" si="142"/>
        <v/>
      </c>
      <c r="I352" s="72" t="str">
        <f t="shared" si="143"/>
        <v/>
      </c>
      <c r="J352" s="72" t="str">
        <f t="shared" si="144"/>
        <v/>
      </c>
      <c r="K352" s="76" t="str">
        <f t="shared" si="145"/>
        <v/>
      </c>
      <c r="L352" s="134" t="str">
        <f t="shared" si="146"/>
        <v/>
      </c>
      <c r="M352" s="134" t="str">
        <f t="shared" si="147"/>
        <v/>
      </c>
      <c r="N352" s="67"/>
      <c r="O352" s="71"/>
      <c r="P352" s="71"/>
      <c r="Q352" s="71"/>
      <c r="R352" s="71"/>
      <c r="S352" s="148"/>
      <c r="T352" s="71"/>
      <c r="U352" s="71"/>
      <c r="V352" s="71"/>
      <c r="W352" s="71"/>
      <c r="X352" s="77" t="str">
        <f t="shared" si="161"/>
        <v/>
      </c>
      <c r="Y352" s="26" t="str">
        <f t="shared" si="148"/>
        <v/>
      </c>
      <c r="Z352" s="26" t="str">
        <f t="shared" si="149"/>
        <v/>
      </c>
      <c r="AA352" s="77" t="str">
        <f t="shared" si="150"/>
        <v/>
      </c>
      <c r="AB352" s="26" t="str">
        <f t="shared" si="151"/>
        <v/>
      </c>
      <c r="AC352" s="26" t="str">
        <f t="shared" si="152"/>
        <v/>
      </c>
      <c r="AD352" s="26" t="str">
        <f t="shared" si="158"/>
        <v/>
      </c>
      <c r="AE352" s="26" t="str">
        <f t="shared" si="153"/>
        <v/>
      </c>
      <c r="AF352" s="26" t="str">
        <f t="shared" si="154"/>
        <v/>
      </c>
      <c r="AG352" s="26" t="str">
        <f>IF(OR(Z352&lt;&gt;TRUE,AB352&lt;&gt;TRUE,,ISBLANK(U352)),"",IF(INDEX(codeperskat,MATCH(P352,libperskat,0))=20,IF(OR(U352&lt;'Nomenklatur komplett'!W$4,U352&gt;'Nomenklatur komplett'!X$4),FALSE,TRUE),""))</f>
        <v/>
      </c>
      <c r="AH352" s="26" t="str">
        <f t="shared" si="159"/>
        <v/>
      </c>
      <c r="AI352" s="26" t="str">
        <f t="shared" si="160"/>
        <v/>
      </c>
      <c r="AJ352" s="26" t="str">
        <f t="shared" si="155"/>
        <v/>
      </c>
      <c r="AK352" s="72" t="str">
        <f t="shared" si="156"/>
        <v/>
      </c>
      <c r="AL352" s="26" t="str">
        <f t="shared" si="157"/>
        <v/>
      </c>
    </row>
    <row r="353" spans="1:38" x14ac:dyDescent="0.2">
      <c r="A353" s="129" t="str">
        <f t="shared" si="135"/>
        <v/>
      </c>
      <c r="B353" s="129" t="str">
        <f t="shared" si="136"/>
        <v/>
      </c>
      <c r="C353" s="78" t="str">
        <f t="shared" si="137"/>
        <v/>
      </c>
      <c r="D353" s="72" t="str">
        <f t="shared" si="138"/>
        <v/>
      </c>
      <c r="E353" s="72" t="str">
        <f t="shared" si="139"/>
        <v/>
      </c>
      <c r="F353" s="79" t="str">
        <f t="shared" si="140"/>
        <v/>
      </c>
      <c r="G353" s="73" t="str">
        <f t="shared" si="141"/>
        <v/>
      </c>
      <c r="H353" s="72" t="str">
        <f t="shared" si="142"/>
        <v/>
      </c>
      <c r="I353" s="72" t="str">
        <f t="shared" si="143"/>
        <v/>
      </c>
      <c r="J353" s="72" t="str">
        <f t="shared" si="144"/>
        <v/>
      </c>
      <c r="K353" s="76" t="str">
        <f t="shared" si="145"/>
        <v/>
      </c>
      <c r="L353" s="134" t="str">
        <f t="shared" si="146"/>
        <v/>
      </c>
      <c r="M353" s="134" t="str">
        <f t="shared" si="147"/>
        <v/>
      </c>
      <c r="N353" s="67"/>
      <c r="O353" s="71"/>
      <c r="P353" s="71"/>
      <c r="Q353" s="71"/>
      <c r="R353" s="71"/>
      <c r="S353" s="148"/>
      <c r="T353" s="71"/>
      <c r="U353" s="71"/>
      <c r="V353" s="71"/>
      <c r="W353" s="71"/>
      <c r="X353" s="77" t="str">
        <f t="shared" si="161"/>
        <v/>
      </c>
      <c r="Y353" s="26" t="str">
        <f t="shared" si="148"/>
        <v/>
      </c>
      <c r="Z353" s="26" t="str">
        <f t="shared" si="149"/>
        <v/>
      </c>
      <c r="AA353" s="77" t="str">
        <f t="shared" si="150"/>
        <v/>
      </c>
      <c r="AB353" s="26" t="str">
        <f t="shared" si="151"/>
        <v/>
      </c>
      <c r="AC353" s="26" t="str">
        <f t="shared" si="152"/>
        <v/>
      </c>
      <c r="AD353" s="26" t="str">
        <f t="shared" si="158"/>
        <v/>
      </c>
      <c r="AE353" s="26" t="str">
        <f t="shared" si="153"/>
        <v/>
      </c>
      <c r="AF353" s="26" t="str">
        <f t="shared" si="154"/>
        <v/>
      </c>
      <c r="AG353" s="26" t="str">
        <f>IF(OR(Z353&lt;&gt;TRUE,AB353&lt;&gt;TRUE,,ISBLANK(U353)),"",IF(INDEX(codeperskat,MATCH(P353,libperskat,0))=20,IF(OR(U353&lt;'Nomenklatur komplett'!W$4,U353&gt;'Nomenklatur komplett'!X$4),FALSE,TRUE),""))</f>
        <v/>
      </c>
      <c r="AH353" s="26" t="str">
        <f t="shared" si="159"/>
        <v/>
      </c>
      <c r="AI353" s="26" t="str">
        <f t="shared" si="160"/>
        <v/>
      </c>
      <c r="AJ353" s="26" t="str">
        <f t="shared" si="155"/>
        <v/>
      </c>
      <c r="AK353" s="72" t="str">
        <f t="shared" si="156"/>
        <v/>
      </c>
      <c r="AL353" s="26" t="str">
        <f t="shared" si="157"/>
        <v/>
      </c>
    </row>
    <row r="354" spans="1:38" x14ac:dyDescent="0.2">
      <c r="A354" s="129" t="str">
        <f t="shared" si="135"/>
        <v/>
      </c>
      <c r="B354" s="129" t="str">
        <f t="shared" si="136"/>
        <v/>
      </c>
      <c r="C354" s="78" t="str">
        <f t="shared" si="137"/>
        <v/>
      </c>
      <c r="D354" s="72" t="str">
        <f t="shared" si="138"/>
        <v/>
      </c>
      <c r="E354" s="72" t="str">
        <f t="shared" si="139"/>
        <v/>
      </c>
      <c r="F354" s="79" t="str">
        <f t="shared" si="140"/>
        <v/>
      </c>
      <c r="G354" s="73" t="str">
        <f t="shared" si="141"/>
        <v/>
      </c>
      <c r="H354" s="72" t="str">
        <f t="shared" si="142"/>
        <v/>
      </c>
      <c r="I354" s="72" t="str">
        <f t="shared" si="143"/>
        <v/>
      </c>
      <c r="J354" s="72" t="str">
        <f t="shared" si="144"/>
        <v/>
      </c>
      <c r="K354" s="76" t="str">
        <f t="shared" si="145"/>
        <v/>
      </c>
      <c r="L354" s="134" t="str">
        <f t="shared" si="146"/>
        <v/>
      </c>
      <c r="M354" s="134" t="str">
        <f t="shared" si="147"/>
        <v/>
      </c>
      <c r="N354" s="67"/>
      <c r="O354" s="71"/>
      <c r="P354" s="71"/>
      <c r="Q354" s="71"/>
      <c r="R354" s="71"/>
      <c r="S354" s="148"/>
      <c r="T354" s="71"/>
      <c r="U354" s="71"/>
      <c r="V354" s="71"/>
      <c r="W354" s="71"/>
      <c r="X354" s="77" t="str">
        <f t="shared" si="161"/>
        <v/>
      </c>
      <c r="Y354" s="26" t="str">
        <f t="shared" si="148"/>
        <v/>
      </c>
      <c r="Z354" s="26" t="str">
        <f t="shared" si="149"/>
        <v/>
      </c>
      <c r="AA354" s="77" t="str">
        <f t="shared" si="150"/>
        <v/>
      </c>
      <c r="AB354" s="26" t="str">
        <f t="shared" si="151"/>
        <v/>
      </c>
      <c r="AC354" s="26" t="str">
        <f t="shared" si="152"/>
        <v/>
      </c>
      <c r="AD354" s="26" t="str">
        <f t="shared" si="158"/>
        <v/>
      </c>
      <c r="AE354" s="26" t="str">
        <f t="shared" si="153"/>
        <v/>
      </c>
      <c r="AF354" s="26" t="str">
        <f t="shared" si="154"/>
        <v/>
      </c>
      <c r="AG354" s="26" t="str">
        <f>IF(OR(Z354&lt;&gt;TRUE,AB354&lt;&gt;TRUE,,ISBLANK(U354)),"",IF(INDEX(codeperskat,MATCH(P354,libperskat,0))=20,IF(OR(U354&lt;'Nomenklatur komplett'!W$4,U354&gt;'Nomenklatur komplett'!X$4),FALSE,TRUE),""))</f>
        <v/>
      </c>
      <c r="AH354" s="26" t="str">
        <f t="shared" si="159"/>
        <v/>
      </c>
      <c r="AI354" s="26" t="str">
        <f t="shared" si="160"/>
        <v/>
      </c>
      <c r="AJ354" s="26" t="str">
        <f t="shared" si="155"/>
        <v/>
      </c>
      <c r="AK354" s="72" t="str">
        <f t="shared" si="156"/>
        <v/>
      </c>
      <c r="AL354" s="26" t="str">
        <f t="shared" si="157"/>
        <v/>
      </c>
    </row>
    <row r="355" spans="1:38" x14ac:dyDescent="0.2">
      <c r="A355" s="129" t="str">
        <f t="shared" si="135"/>
        <v/>
      </c>
      <c r="B355" s="129" t="str">
        <f t="shared" si="136"/>
        <v/>
      </c>
      <c r="C355" s="78" t="str">
        <f t="shared" si="137"/>
        <v/>
      </c>
      <c r="D355" s="72" t="str">
        <f t="shared" si="138"/>
        <v/>
      </c>
      <c r="E355" s="72" t="str">
        <f t="shared" si="139"/>
        <v/>
      </c>
      <c r="F355" s="79" t="str">
        <f t="shared" si="140"/>
        <v/>
      </c>
      <c r="G355" s="73" t="str">
        <f t="shared" si="141"/>
        <v/>
      </c>
      <c r="H355" s="72" t="str">
        <f t="shared" si="142"/>
        <v/>
      </c>
      <c r="I355" s="72" t="str">
        <f t="shared" si="143"/>
        <v/>
      </c>
      <c r="J355" s="72" t="str">
        <f t="shared" si="144"/>
        <v/>
      </c>
      <c r="K355" s="76" t="str">
        <f t="shared" si="145"/>
        <v/>
      </c>
      <c r="L355" s="134" t="str">
        <f t="shared" si="146"/>
        <v/>
      </c>
      <c r="M355" s="134" t="str">
        <f t="shared" si="147"/>
        <v/>
      </c>
      <c r="N355" s="67"/>
      <c r="O355" s="71"/>
      <c r="P355" s="71"/>
      <c r="Q355" s="71"/>
      <c r="R355" s="71"/>
      <c r="S355" s="148"/>
      <c r="T355" s="71"/>
      <c r="U355" s="71"/>
      <c r="V355" s="71"/>
      <c r="W355" s="71"/>
      <c r="X355" s="77" t="str">
        <f t="shared" si="161"/>
        <v/>
      </c>
      <c r="Y355" s="26" t="str">
        <f t="shared" si="148"/>
        <v/>
      </c>
      <c r="Z355" s="26" t="str">
        <f t="shared" si="149"/>
        <v/>
      </c>
      <c r="AA355" s="77" t="str">
        <f t="shared" si="150"/>
        <v/>
      </c>
      <c r="AB355" s="26" t="str">
        <f t="shared" si="151"/>
        <v/>
      </c>
      <c r="AC355" s="26" t="str">
        <f t="shared" si="152"/>
        <v/>
      </c>
      <c r="AD355" s="26" t="str">
        <f t="shared" si="158"/>
        <v/>
      </c>
      <c r="AE355" s="26" t="str">
        <f t="shared" si="153"/>
        <v/>
      </c>
      <c r="AF355" s="26" t="str">
        <f t="shared" si="154"/>
        <v/>
      </c>
      <c r="AG355" s="26" t="str">
        <f>IF(OR(Z355&lt;&gt;TRUE,AB355&lt;&gt;TRUE,,ISBLANK(U355)),"",IF(INDEX(codeperskat,MATCH(P355,libperskat,0))=20,IF(OR(U355&lt;'Nomenklatur komplett'!W$4,U355&gt;'Nomenklatur komplett'!X$4),FALSE,TRUE),""))</f>
        <v/>
      </c>
      <c r="AH355" s="26" t="str">
        <f t="shared" si="159"/>
        <v/>
      </c>
      <c r="AI355" s="26" t="str">
        <f t="shared" si="160"/>
        <v/>
      </c>
      <c r="AJ355" s="26" t="str">
        <f t="shared" si="155"/>
        <v/>
      </c>
      <c r="AK355" s="72" t="str">
        <f t="shared" si="156"/>
        <v/>
      </c>
      <c r="AL355" s="26" t="str">
        <f t="shared" si="157"/>
        <v/>
      </c>
    </row>
    <row r="356" spans="1:38" x14ac:dyDescent="0.2">
      <c r="A356" s="129" t="str">
        <f t="shared" si="135"/>
        <v/>
      </c>
      <c r="B356" s="129" t="str">
        <f t="shared" si="136"/>
        <v/>
      </c>
      <c r="C356" s="78" t="str">
        <f t="shared" si="137"/>
        <v/>
      </c>
      <c r="D356" s="72" t="str">
        <f t="shared" si="138"/>
        <v/>
      </c>
      <c r="E356" s="72" t="str">
        <f t="shared" si="139"/>
        <v/>
      </c>
      <c r="F356" s="79" t="str">
        <f t="shared" si="140"/>
        <v/>
      </c>
      <c r="G356" s="73" t="str">
        <f t="shared" si="141"/>
        <v/>
      </c>
      <c r="H356" s="72" t="str">
        <f t="shared" si="142"/>
        <v/>
      </c>
      <c r="I356" s="72" t="str">
        <f t="shared" si="143"/>
        <v/>
      </c>
      <c r="J356" s="72" t="str">
        <f t="shared" si="144"/>
        <v/>
      </c>
      <c r="K356" s="76" t="str">
        <f t="shared" si="145"/>
        <v/>
      </c>
      <c r="L356" s="134" t="str">
        <f t="shared" si="146"/>
        <v/>
      </c>
      <c r="M356" s="134" t="str">
        <f t="shared" si="147"/>
        <v/>
      </c>
      <c r="N356" s="67"/>
      <c r="O356" s="71"/>
      <c r="P356" s="71"/>
      <c r="Q356" s="71"/>
      <c r="R356" s="71"/>
      <c r="S356" s="148"/>
      <c r="T356" s="71"/>
      <c r="U356" s="71"/>
      <c r="V356" s="71"/>
      <c r="W356" s="71"/>
      <c r="X356" s="77" t="str">
        <f t="shared" si="161"/>
        <v/>
      </c>
      <c r="Y356" s="26" t="str">
        <f t="shared" si="148"/>
        <v/>
      </c>
      <c r="Z356" s="26" t="str">
        <f t="shared" si="149"/>
        <v/>
      </c>
      <c r="AA356" s="77" t="str">
        <f t="shared" si="150"/>
        <v/>
      </c>
      <c r="AB356" s="26" t="str">
        <f t="shared" si="151"/>
        <v/>
      </c>
      <c r="AC356" s="26" t="str">
        <f t="shared" si="152"/>
        <v/>
      </c>
      <c r="AD356" s="26" t="str">
        <f t="shared" si="158"/>
        <v/>
      </c>
      <c r="AE356" s="26" t="str">
        <f t="shared" si="153"/>
        <v/>
      </c>
      <c r="AF356" s="26" t="str">
        <f t="shared" si="154"/>
        <v/>
      </c>
      <c r="AG356" s="26" t="str">
        <f>IF(OR(Z356&lt;&gt;TRUE,AB356&lt;&gt;TRUE,,ISBLANK(U356)),"",IF(INDEX(codeperskat,MATCH(P356,libperskat,0))=20,IF(OR(U356&lt;'Nomenklatur komplett'!W$4,U356&gt;'Nomenklatur komplett'!X$4),FALSE,TRUE),""))</f>
        <v/>
      </c>
      <c r="AH356" s="26" t="str">
        <f t="shared" si="159"/>
        <v/>
      </c>
      <c r="AI356" s="26" t="str">
        <f t="shared" si="160"/>
        <v/>
      </c>
      <c r="AJ356" s="26" t="str">
        <f t="shared" si="155"/>
        <v/>
      </c>
      <c r="AK356" s="72" t="str">
        <f t="shared" si="156"/>
        <v/>
      </c>
      <c r="AL356" s="26" t="str">
        <f t="shared" si="157"/>
        <v/>
      </c>
    </row>
    <row r="357" spans="1:38" x14ac:dyDescent="0.2">
      <c r="A357" s="129" t="str">
        <f t="shared" si="135"/>
        <v/>
      </c>
      <c r="B357" s="129" t="str">
        <f t="shared" si="136"/>
        <v/>
      </c>
      <c r="C357" s="78" t="str">
        <f t="shared" si="137"/>
        <v/>
      </c>
      <c r="D357" s="72" t="str">
        <f t="shared" si="138"/>
        <v/>
      </c>
      <c r="E357" s="72" t="str">
        <f t="shared" si="139"/>
        <v/>
      </c>
      <c r="F357" s="79" t="str">
        <f t="shared" si="140"/>
        <v/>
      </c>
      <c r="G357" s="73" t="str">
        <f t="shared" si="141"/>
        <v/>
      </c>
      <c r="H357" s="72" t="str">
        <f t="shared" si="142"/>
        <v/>
      </c>
      <c r="I357" s="72" t="str">
        <f t="shared" si="143"/>
        <v/>
      </c>
      <c r="J357" s="72" t="str">
        <f t="shared" si="144"/>
        <v/>
      </c>
      <c r="K357" s="76" t="str">
        <f t="shared" si="145"/>
        <v/>
      </c>
      <c r="L357" s="134" t="str">
        <f t="shared" si="146"/>
        <v/>
      </c>
      <c r="M357" s="134" t="str">
        <f t="shared" si="147"/>
        <v/>
      </c>
      <c r="N357" s="67"/>
      <c r="O357" s="71"/>
      <c r="P357" s="71"/>
      <c r="Q357" s="71"/>
      <c r="R357" s="71"/>
      <c r="S357" s="148"/>
      <c r="T357" s="71"/>
      <c r="U357" s="71"/>
      <c r="V357" s="71"/>
      <c r="W357" s="71"/>
      <c r="X357" s="77" t="str">
        <f t="shared" si="161"/>
        <v/>
      </c>
      <c r="Y357" s="26" t="str">
        <f t="shared" si="148"/>
        <v/>
      </c>
      <c r="Z357" s="26" t="str">
        <f t="shared" si="149"/>
        <v/>
      </c>
      <c r="AA357" s="77" t="str">
        <f t="shared" si="150"/>
        <v/>
      </c>
      <c r="AB357" s="26" t="str">
        <f t="shared" si="151"/>
        <v/>
      </c>
      <c r="AC357" s="26" t="str">
        <f t="shared" si="152"/>
        <v/>
      </c>
      <c r="AD357" s="26" t="str">
        <f t="shared" si="158"/>
        <v/>
      </c>
      <c r="AE357" s="26" t="str">
        <f t="shared" si="153"/>
        <v/>
      </c>
      <c r="AF357" s="26" t="str">
        <f t="shared" si="154"/>
        <v/>
      </c>
      <c r="AG357" s="26" t="str">
        <f>IF(OR(Z357&lt;&gt;TRUE,AB357&lt;&gt;TRUE,,ISBLANK(U357)),"",IF(INDEX(codeperskat,MATCH(P357,libperskat,0))=20,IF(OR(U357&lt;'Nomenklatur komplett'!W$4,U357&gt;'Nomenklatur komplett'!X$4),FALSE,TRUE),""))</f>
        <v/>
      </c>
      <c r="AH357" s="26" t="str">
        <f t="shared" si="159"/>
        <v/>
      </c>
      <c r="AI357" s="26" t="str">
        <f t="shared" si="160"/>
        <v/>
      </c>
      <c r="AJ357" s="26" t="str">
        <f t="shared" si="155"/>
        <v/>
      </c>
      <c r="AK357" s="72" t="str">
        <f t="shared" si="156"/>
        <v/>
      </c>
      <c r="AL357" s="26" t="str">
        <f t="shared" si="157"/>
        <v/>
      </c>
    </row>
    <row r="358" spans="1:38" x14ac:dyDescent="0.2">
      <c r="A358" s="129" t="str">
        <f t="shared" si="135"/>
        <v/>
      </c>
      <c r="B358" s="129" t="str">
        <f t="shared" si="136"/>
        <v/>
      </c>
      <c r="C358" s="78" t="str">
        <f t="shared" si="137"/>
        <v/>
      </c>
      <c r="D358" s="72" t="str">
        <f t="shared" si="138"/>
        <v/>
      </c>
      <c r="E358" s="72" t="str">
        <f t="shared" si="139"/>
        <v/>
      </c>
      <c r="F358" s="79" t="str">
        <f t="shared" si="140"/>
        <v/>
      </c>
      <c r="G358" s="73" t="str">
        <f t="shared" si="141"/>
        <v/>
      </c>
      <c r="H358" s="72" t="str">
        <f t="shared" si="142"/>
        <v/>
      </c>
      <c r="I358" s="72" t="str">
        <f t="shared" si="143"/>
        <v/>
      </c>
      <c r="J358" s="72" t="str">
        <f t="shared" si="144"/>
        <v/>
      </c>
      <c r="K358" s="76" t="str">
        <f t="shared" si="145"/>
        <v/>
      </c>
      <c r="L358" s="134" t="str">
        <f t="shared" si="146"/>
        <v/>
      </c>
      <c r="M358" s="134" t="str">
        <f t="shared" si="147"/>
        <v/>
      </c>
      <c r="N358" s="67"/>
      <c r="O358" s="71"/>
      <c r="P358" s="71"/>
      <c r="Q358" s="71"/>
      <c r="R358" s="71"/>
      <c r="S358" s="148"/>
      <c r="T358" s="71"/>
      <c r="U358" s="71"/>
      <c r="V358" s="71"/>
      <c r="W358" s="71"/>
      <c r="X358" s="77" t="str">
        <f t="shared" si="161"/>
        <v/>
      </c>
      <c r="Y358" s="26" t="str">
        <f t="shared" si="148"/>
        <v/>
      </c>
      <c r="Z358" s="26" t="str">
        <f t="shared" si="149"/>
        <v/>
      </c>
      <c r="AA358" s="77" t="str">
        <f t="shared" si="150"/>
        <v/>
      </c>
      <c r="AB358" s="26" t="str">
        <f t="shared" si="151"/>
        <v/>
      </c>
      <c r="AC358" s="26" t="str">
        <f t="shared" si="152"/>
        <v/>
      </c>
      <c r="AD358" s="26" t="str">
        <f t="shared" si="158"/>
        <v/>
      </c>
      <c r="AE358" s="26" t="str">
        <f t="shared" si="153"/>
        <v/>
      </c>
      <c r="AF358" s="26" t="str">
        <f t="shared" si="154"/>
        <v/>
      </c>
      <c r="AG358" s="26" t="str">
        <f>IF(OR(Z358&lt;&gt;TRUE,AB358&lt;&gt;TRUE,,ISBLANK(U358)),"",IF(INDEX(codeperskat,MATCH(P358,libperskat,0))=20,IF(OR(U358&lt;'Nomenklatur komplett'!W$4,U358&gt;'Nomenklatur komplett'!X$4),FALSE,TRUE),""))</f>
        <v/>
      </c>
      <c r="AH358" s="26" t="str">
        <f t="shared" si="159"/>
        <v/>
      </c>
      <c r="AI358" s="26" t="str">
        <f t="shared" si="160"/>
        <v/>
      </c>
      <c r="AJ358" s="26" t="str">
        <f t="shared" si="155"/>
        <v/>
      </c>
      <c r="AK358" s="72" t="str">
        <f t="shared" si="156"/>
        <v/>
      </c>
      <c r="AL358" s="26" t="str">
        <f t="shared" si="157"/>
        <v/>
      </c>
    </row>
    <row r="359" spans="1:38" x14ac:dyDescent="0.2">
      <c r="A359" s="129" t="str">
        <f t="shared" si="135"/>
        <v/>
      </c>
      <c r="B359" s="129" t="str">
        <f t="shared" si="136"/>
        <v/>
      </c>
      <c r="C359" s="78" t="str">
        <f t="shared" si="137"/>
        <v/>
      </c>
      <c r="D359" s="72" t="str">
        <f t="shared" si="138"/>
        <v/>
      </c>
      <c r="E359" s="72" t="str">
        <f t="shared" si="139"/>
        <v/>
      </c>
      <c r="F359" s="79" t="str">
        <f t="shared" si="140"/>
        <v/>
      </c>
      <c r="G359" s="73" t="str">
        <f t="shared" si="141"/>
        <v/>
      </c>
      <c r="H359" s="72" t="str">
        <f t="shared" si="142"/>
        <v/>
      </c>
      <c r="I359" s="72" t="str">
        <f t="shared" si="143"/>
        <v/>
      </c>
      <c r="J359" s="72" t="str">
        <f t="shared" si="144"/>
        <v/>
      </c>
      <c r="K359" s="76" t="str">
        <f t="shared" si="145"/>
        <v/>
      </c>
      <c r="L359" s="134" t="str">
        <f t="shared" si="146"/>
        <v/>
      </c>
      <c r="M359" s="134" t="str">
        <f t="shared" si="147"/>
        <v/>
      </c>
      <c r="N359" s="67"/>
      <c r="O359" s="71"/>
      <c r="P359" s="71"/>
      <c r="Q359" s="71"/>
      <c r="R359" s="71"/>
      <c r="S359" s="148"/>
      <c r="T359" s="71"/>
      <c r="U359" s="71"/>
      <c r="V359" s="71"/>
      <c r="W359" s="71"/>
      <c r="X359" s="77" t="str">
        <f t="shared" si="161"/>
        <v/>
      </c>
      <c r="Y359" s="26" t="str">
        <f t="shared" si="148"/>
        <v/>
      </c>
      <c r="Z359" s="26" t="str">
        <f t="shared" si="149"/>
        <v/>
      </c>
      <c r="AA359" s="77" t="str">
        <f t="shared" si="150"/>
        <v/>
      </c>
      <c r="AB359" s="26" t="str">
        <f t="shared" si="151"/>
        <v/>
      </c>
      <c r="AC359" s="26" t="str">
        <f t="shared" si="152"/>
        <v/>
      </c>
      <c r="AD359" s="26" t="str">
        <f t="shared" si="158"/>
        <v/>
      </c>
      <c r="AE359" s="26" t="str">
        <f t="shared" si="153"/>
        <v/>
      </c>
      <c r="AF359" s="26" t="str">
        <f t="shared" si="154"/>
        <v/>
      </c>
      <c r="AG359" s="26" t="str">
        <f>IF(OR(Z359&lt;&gt;TRUE,AB359&lt;&gt;TRUE,,ISBLANK(U359)),"",IF(INDEX(codeperskat,MATCH(P359,libperskat,0))=20,IF(OR(U359&lt;'Nomenklatur komplett'!W$4,U359&gt;'Nomenklatur komplett'!X$4),FALSE,TRUE),""))</f>
        <v/>
      </c>
      <c r="AH359" s="26" t="str">
        <f t="shared" si="159"/>
        <v/>
      </c>
      <c r="AI359" s="26" t="str">
        <f t="shared" si="160"/>
        <v/>
      </c>
      <c r="AJ359" s="26" t="str">
        <f t="shared" si="155"/>
        <v/>
      </c>
      <c r="AK359" s="72" t="str">
        <f t="shared" si="156"/>
        <v/>
      </c>
      <c r="AL359" s="26" t="str">
        <f t="shared" si="157"/>
        <v/>
      </c>
    </row>
    <row r="360" spans="1:38" x14ac:dyDescent="0.2">
      <c r="A360" s="129" t="str">
        <f t="shared" si="135"/>
        <v/>
      </c>
      <c r="B360" s="129" t="str">
        <f t="shared" si="136"/>
        <v/>
      </c>
      <c r="C360" s="78" t="str">
        <f t="shared" si="137"/>
        <v/>
      </c>
      <c r="D360" s="72" t="str">
        <f t="shared" si="138"/>
        <v/>
      </c>
      <c r="E360" s="72" t="str">
        <f t="shared" si="139"/>
        <v/>
      </c>
      <c r="F360" s="79" t="str">
        <f t="shared" si="140"/>
        <v/>
      </c>
      <c r="G360" s="73" t="str">
        <f t="shared" si="141"/>
        <v/>
      </c>
      <c r="H360" s="72" t="str">
        <f t="shared" si="142"/>
        <v/>
      </c>
      <c r="I360" s="72" t="str">
        <f t="shared" si="143"/>
        <v/>
      </c>
      <c r="J360" s="72" t="str">
        <f t="shared" si="144"/>
        <v/>
      </c>
      <c r="K360" s="76" t="str">
        <f t="shared" si="145"/>
        <v/>
      </c>
      <c r="L360" s="134" t="str">
        <f t="shared" si="146"/>
        <v/>
      </c>
      <c r="M360" s="134" t="str">
        <f t="shared" si="147"/>
        <v/>
      </c>
      <c r="N360" s="67"/>
      <c r="O360" s="71"/>
      <c r="P360" s="71"/>
      <c r="Q360" s="71"/>
      <c r="R360" s="71"/>
      <c r="S360" s="148"/>
      <c r="T360" s="71"/>
      <c r="U360" s="71"/>
      <c r="V360" s="71"/>
      <c r="W360" s="71"/>
      <c r="X360" s="77" t="str">
        <f t="shared" si="161"/>
        <v/>
      </c>
      <c r="Y360" s="26" t="str">
        <f t="shared" si="148"/>
        <v/>
      </c>
      <c r="Z360" s="26" t="str">
        <f t="shared" si="149"/>
        <v/>
      </c>
      <c r="AA360" s="77" t="str">
        <f t="shared" si="150"/>
        <v/>
      </c>
      <c r="AB360" s="26" t="str">
        <f t="shared" si="151"/>
        <v/>
      </c>
      <c r="AC360" s="26" t="str">
        <f t="shared" si="152"/>
        <v/>
      </c>
      <c r="AD360" s="26" t="str">
        <f t="shared" si="158"/>
        <v/>
      </c>
      <c r="AE360" s="26" t="str">
        <f t="shared" si="153"/>
        <v/>
      </c>
      <c r="AF360" s="26" t="str">
        <f t="shared" si="154"/>
        <v/>
      </c>
      <c r="AG360" s="26" t="str">
        <f>IF(OR(Z360&lt;&gt;TRUE,AB360&lt;&gt;TRUE,,ISBLANK(U360)),"",IF(INDEX(codeperskat,MATCH(P360,libperskat,0))=20,IF(OR(U360&lt;'Nomenklatur komplett'!W$4,U360&gt;'Nomenklatur komplett'!X$4),FALSE,TRUE),""))</f>
        <v/>
      </c>
      <c r="AH360" s="26" t="str">
        <f t="shared" si="159"/>
        <v/>
      </c>
      <c r="AI360" s="26" t="str">
        <f t="shared" si="160"/>
        <v/>
      </c>
      <c r="AJ360" s="26" t="str">
        <f t="shared" si="155"/>
        <v/>
      </c>
      <c r="AK360" s="72" t="str">
        <f t="shared" si="156"/>
        <v/>
      </c>
      <c r="AL360" s="26" t="str">
        <f t="shared" si="157"/>
        <v/>
      </c>
    </row>
    <row r="361" spans="1:38" x14ac:dyDescent="0.2">
      <c r="A361" s="129" t="str">
        <f t="shared" si="135"/>
        <v/>
      </c>
      <c r="B361" s="129" t="str">
        <f t="shared" si="136"/>
        <v/>
      </c>
      <c r="C361" s="78" t="str">
        <f t="shared" si="137"/>
        <v/>
      </c>
      <c r="D361" s="72" t="str">
        <f t="shared" si="138"/>
        <v/>
      </c>
      <c r="E361" s="72" t="str">
        <f t="shared" si="139"/>
        <v/>
      </c>
      <c r="F361" s="79" t="str">
        <f t="shared" si="140"/>
        <v/>
      </c>
      <c r="G361" s="73" t="str">
        <f t="shared" si="141"/>
        <v/>
      </c>
      <c r="H361" s="72" t="str">
        <f t="shared" si="142"/>
        <v/>
      </c>
      <c r="I361" s="72" t="str">
        <f t="shared" si="143"/>
        <v/>
      </c>
      <c r="J361" s="72" t="str">
        <f t="shared" si="144"/>
        <v/>
      </c>
      <c r="K361" s="76" t="str">
        <f t="shared" si="145"/>
        <v/>
      </c>
      <c r="L361" s="134" t="str">
        <f t="shared" si="146"/>
        <v/>
      </c>
      <c r="M361" s="134" t="str">
        <f t="shared" si="147"/>
        <v/>
      </c>
      <c r="N361" s="67"/>
      <c r="O361" s="71"/>
      <c r="P361" s="71"/>
      <c r="Q361" s="71"/>
      <c r="R361" s="71"/>
      <c r="S361" s="148"/>
      <c r="T361" s="71"/>
      <c r="U361" s="71"/>
      <c r="V361" s="71"/>
      <c r="W361" s="71"/>
      <c r="X361" s="77" t="str">
        <f t="shared" si="161"/>
        <v/>
      </c>
      <c r="Y361" s="26" t="str">
        <f t="shared" si="148"/>
        <v/>
      </c>
      <c r="Z361" s="26" t="str">
        <f t="shared" si="149"/>
        <v/>
      </c>
      <c r="AA361" s="77" t="str">
        <f t="shared" si="150"/>
        <v/>
      </c>
      <c r="AB361" s="26" t="str">
        <f t="shared" si="151"/>
        <v/>
      </c>
      <c r="AC361" s="26" t="str">
        <f t="shared" si="152"/>
        <v/>
      </c>
      <c r="AD361" s="26" t="str">
        <f t="shared" si="158"/>
        <v/>
      </c>
      <c r="AE361" s="26" t="str">
        <f t="shared" si="153"/>
        <v/>
      </c>
      <c r="AF361" s="26" t="str">
        <f t="shared" si="154"/>
        <v/>
      </c>
      <c r="AG361" s="26" t="str">
        <f>IF(OR(Z361&lt;&gt;TRUE,AB361&lt;&gt;TRUE,,ISBLANK(U361)),"",IF(INDEX(codeperskat,MATCH(P361,libperskat,0))=20,IF(OR(U361&lt;'Nomenklatur komplett'!W$4,U361&gt;'Nomenklatur komplett'!X$4),FALSE,TRUE),""))</f>
        <v/>
      </c>
      <c r="AH361" s="26" t="str">
        <f t="shared" si="159"/>
        <v/>
      </c>
      <c r="AI361" s="26" t="str">
        <f t="shared" si="160"/>
        <v/>
      </c>
      <c r="AJ361" s="26" t="str">
        <f t="shared" si="155"/>
        <v/>
      </c>
      <c r="AK361" s="72" t="str">
        <f t="shared" si="156"/>
        <v/>
      </c>
      <c r="AL361" s="26" t="str">
        <f t="shared" si="157"/>
        <v/>
      </c>
    </row>
    <row r="362" spans="1:38" x14ac:dyDescent="0.2">
      <c r="A362" s="129" t="str">
        <f t="shared" si="135"/>
        <v/>
      </c>
      <c r="B362" s="129" t="str">
        <f t="shared" si="136"/>
        <v/>
      </c>
      <c r="C362" s="78" t="str">
        <f t="shared" si="137"/>
        <v/>
      </c>
      <c r="D362" s="72" t="str">
        <f t="shared" si="138"/>
        <v/>
      </c>
      <c r="E362" s="72" t="str">
        <f t="shared" si="139"/>
        <v/>
      </c>
      <c r="F362" s="79" t="str">
        <f t="shared" si="140"/>
        <v/>
      </c>
      <c r="G362" s="73" t="str">
        <f t="shared" si="141"/>
        <v/>
      </c>
      <c r="H362" s="72" t="str">
        <f t="shared" si="142"/>
        <v/>
      </c>
      <c r="I362" s="72" t="str">
        <f t="shared" si="143"/>
        <v/>
      </c>
      <c r="J362" s="72" t="str">
        <f t="shared" si="144"/>
        <v/>
      </c>
      <c r="K362" s="76" t="str">
        <f t="shared" si="145"/>
        <v/>
      </c>
      <c r="L362" s="134" t="str">
        <f t="shared" si="146"/>
        <v/>
      </c>
      <c r="M362" s="134" t="str">
        <f t="shared" si="147"/>
        <v/>
      </c>
      <c r="N362" s="67"/>
      <c r="O362" s="71"/>
      <c r="P362" s="71"/>
      <c r="Q362" s="71"/>
      <c r="R362" s="71"/>
      <c r="S362" s="148"/>
      <c r="T362" s="71"/>
      <c r="U362" s="71"/>
      <c r="V362" s="71"/>
      <c r="W362" s="71"/>
      <c r="X362" s="77" t="str">
        <f t="shared" si="161"/>
        <v/>
      </c>
      <c r="Y362" s="26" t="str">
        <f t="shared" si="148"/>
        <v/>
      </c>
      <c r="Z362" s="26" t="str">
        <f t="shared" si="149"/>
        <v/>
      </c>
      <c r="AA362" s="77" t="str">
        <f t="shared" si="150"/>
        <v/>
      </c>
      <c r="AB362" s="26" t="str">
        <f t="shared" si="151"/>
        <v/>
      </c>
      <c r="AC362" s="26" t="str">
        <f t="shared" si="152"/>
        <v/>
      </c>
      <c r="AD362" s="26" t="str">
        <f t="shared" si="158"/>
        <v/>
      </c>
      <c r="AE362" s="26" t="str">
        <f t="shared" si="153"/>
        <v/>
      </c>
      <c r="AF362" s="26" t="str">
        <f t="shared" si="154"/>
        <v/>
      </c>
      <c r="AG362" s="26" t="str">
        <f>IF(OR(Z362&lt;&gt;TRUE,AB362&lt;&gt;TRUE,,ISBLANK(U362)),"",IF(INDEX(codeperskat,MATCH(P362,libperskat,0))=20,IF(OR(U362&lt;'Nomenklatur komplett'!W$4,U362&gt;'Nomenklatur komplett'!X$4),FALSE,TRUE),""))</f>
        <v/>
      </c>
      <c r="AH362" s="26" t="str">
        <f t="shared" si="159"/>
        <v/>
      </c>
      <c r="AI362" s="26" t="str">
        <f t="shared" si="160"/>
        <v/>
      </c>
      <c r="AJ362" s="26" t="str">
        <f t="shared" si="155"/>
        <v/>
      </c>
      <c r="AK362" s="72" t="str">
        <f t="shared" si="156"/>
        <v/>
      </c>
      <c r="AL362" s="26" t="str">
        <f t="shared" si="157"/>
        <v/>
      </c>
    </row>
    <row r="363" spans="1:38" x14ac:dyDescent="0.2">
      <c r="A363" s="129" t="str">
        <f t="shared" si="135"/>
        <v/>
      </c>
      <c r="B363" s="129" t="str">
        <f t="shared" si="136"/>
        <v/>
      </c>
      <c r="C363" s="78" t="str">
        <f t="shared" si="137"/>
        <v/>
      </c>
      <c r="D363" s="72" t="str">
        <f t="shared" si="138"/>
        <v/>
      </c>
      <c r="E363" s="72" t="str">
        <f t="shared" si="139"/>
        <v/>
      </c>
      <c r="F363" s="79" t="str">
        <f t="shared" si="140"/>
        <v/>
      </c>
      <c r="G363" s="73" t="str">
        <f t="shared" si="141"/>
        <v/>
      </c>
      <c r="H363" s="72" t="str">
        <f t="shared" si="142"/>
        <v/>
      </c>
      <c r="I363" s="72" t="str">
        <f t="shared" si="143"/>
        <v/>
      </c>
      <c r="J363" s="72" t="str">
        <f t="shared" si="144"/>
        <v/>
      </c>
      <c r="K363" s="76" t="str">
        <f t="shared" si="145"/>
        <v/>
      </c>
      <c r="L363" s="134" t="str">
        <f t="shared" si="146"/>
        <v/>
      </c>
      <c r="M363" s="134" t="str">
        <f t="shared" si="147"/>
        <v/>
      </c>
      <c r="N363" s="67"/>
      <c r="O363" s="71"/>
      <c r="P363" s="71"/>
      <c r="Q363" s="71"/>
      <c r="R363" s="71"/>
      <c r="S363" s="148"/>
      <c r="T363" s="71"/>
      <c r="U363" s="71"/>
      <c r="V363" s="71"/>
      <c r="W363" s="71"/>
      <c r="X363" s="77" t="str">
        <f t="shared" si="161"/>
        <v/>
      </c>
      <c r="Y363" s="26" t="str">
        <f t="shared" si="148"/>
        <v/>
      </c>
      <c r="Z363" s="26" t="str">
        <f t="shared" si="149"/>
        <v/>
      </c>
      <c r="AA363" s="77" t="str">
        <f t="shared" si="150"/>
        <v/>
      </c>
      <c r="AB363" s="26" t="str">
        <f t="shared" si="151"/>
        <v/>
      </c>
      <c r="AC363" s="26" t="str">
        <f t="shared" si="152"/>
        <v/>
      </c>
      <c r="AD363" s="26" t="str">
        <f t="shared" si="158"/>
        <v/>
      </c>
      <c r="AE363" s="26" t="str">
        <f t="shared" si="153"/>
        <v/>
      </c>
      <c r="AF363" s="26" t="str">
        <f t="shared" si="154"/>
        <v/>
      </c>
      <c r="AG363" s="26" t="str">
        <f>IF(OR(Z363&lt;&gt;TRUE,AB363&lt;&gt;TRUE,,ISBLANK(U363)),"",IF(INDEX(codeperskat,MATCH(P363,libperskat,0))=20,IF(OR(U363&lt;'Nomenklatur komplett'!W$4,U363&gt;'Nomenklatur komplett'!X$4),FALSE,TRUE),""))</f>
        <v/>
      </c>
      <c r="AH363" s="26" t="str">
        <f t="shared" si="159"/>
        <v/>
      </c>
      <c r="AI363" s="26" t="str">
        <f t="shared" si="160"/>
        <v/>
      </c>
      <c r="AJ363" s="26" t="str">
        <f t="shared" si="155"/>
        <v/>
      </c>
      <c r="AK363" s="72" t="str">
        <f t="shared" si="156"/>
        <v/>
      </c>
      <c r="AL363" s="26" t="str">
        <f t="shared" si="157"/>
        <v/>
      </c>
    </row>
    <row r="364" spans="1:38" x14ac:dyDescent="0.2">
      <c r="A364" s="129" t="str">
        <f t="shared" si="135"/>
        <v/>
      </c>
      <c r="B364" s="129" t="str">
        <f t="shared" si="136"/>
        <v/>
      </c>
      <c r="C364" s="78" t="str">
        <f t="shared" si="137"/>
        <v/>
      </c>
      <c r="D364" s="72" t="str">
        <f t="shared" si="138"/>
        <v/>
      </c>
      <c r="E364" s="72" t="str">
        <f t="shared" si="139"/>
        <v/>
      </c>
      <c r="F364" s="79" t="str">
        <f t="shared" si="140"/>
        <v/>
      </c>
      <c r="G364" s="73" t="str">
        <f t="shared" si="141"/>
        <v/>
      </c>
      <c r="H364" s="72" t="str">
        <f t="shared" si="142"/>
        <v/>
      </c>
      <c r="I364" s="72" t="str">
        <f t="shared" si="143"/>
        <v/>
      </c>
      <c r="J364" s="72" t="str">
        <f t="shared" si="144"/>
        <v/>
      </c>
      <c r="K364" s="76" t="str">
        <f t="shared" si="145"/>
        <v/>
      </c>
      <c r="L364" s="134" t="str">
        <f t="shared" si="146"/>
        <v/>
      </c>
      <c r="M364" s="134" t="str">
        <f t="shared" si="147"/>
        <v/>
      </c>
      <c r="N364" s="67"/>
      <c r="O364" s="71"/>
      <c r="P364" s="71"/>
      <c r="Q364" s="71"/>
      <c r="R364" s="71"/>
      <c r="S364" s="148"/>
      <c r="T364" s="71"/>
      <c r="U364" s="71"/>
      <c r="V364" s="71"/>
      <c r="W364" s="71"/>
      <c r="X364" s="77" t="str">
        <f t="shared" si="161"/>
        <v/>
      </c>
      <c r="Y364" s="26" t="str">
        <f t="shared" si="148"/>
        <v/>
      </c>
      <c r="Z364" s="26" t="str">
        <f t="shared" si="149"/>
        <v/>
      </c>
      <c r="AA364" s="77" t="str">
        <f t="shared" si="150"/>
        <v/>
      </c>
      <c r="AB364" s="26" t="str">
        <f t="shared" si="151"/>
        <v/>
      </c>
      <c r="AC364" s="26" t="str">
        <f t="shared" si="152"/>
        <v/>
      </c>
      <c r="AD364" s="26" t="str">
        <f t="shared" si="158"/>
        <v/>
      </c>
      <c r="AE364" s="26" t="str">
        <f t="shared" si="153"/>
        <v/>
      </c>
      <c r="AF364" s="26" t="str">
        <f t="shared" si="154"/>
        <v/>
      </c>
      <c r="AG364" s="26" t="str">
        <f>IF(OR(Z364&lt;&gt;TRUE,AB364&lt;&gt;TRUE,,ISBLANK(U364)),"",IF(INDEX(codeperskat,MATCH(P364,libperskat,0))=20,IF(OR(U364&lt;'Nomenklatur komplett'!W$4,U364&gt;'Nomenklatur komplett'!X$4),FALSE,TRUE),""))</f>
        <v/>
      </c>
      <c r="AH364" s="26" t="str">
        <f t="shared" si="159"/>
        <v/>
      </c>
      <c r="AI364" s="26" t="str">
        <f t="shared" si="160"/>
        <v/>
      </c>
      <c r="AJ364" s="26" t="str">
        <f t="shared" si="155"/>
        <v/>
      </c>
      <c r="AK364" s="72" t="str">
        <f t="shared" si="156"/>
        <v/>
      </c>
      <c r="AL364" s="26" t="str">
        <f t="shared" si="157"/>
        <v/>
      </c>
    </row>
    <row r="365" spans="1:38" x14ac:dyDescent="0.2">
      <c r="A365" s="129" t="str">
        <f t="shared" si="135"/>
        <v/>
      </c>
      <c r="B365" s="129" t="str">
        <f t="shared" si="136"/>
        <v/>
      </c>
      <c r="C365" s="78" t="str">
        <f t="shared" si="137"/>
        <v/>
      </c>
      <c r="D365" s="72" t="str">
        <f t="shared" si="138"/>
        <v/>
      </c>
      <c r="E365" s="72" t="str">
        <f t="shared" si="139"/>
        <v/>
      </c>
      <c r="F365" s="79" t="str">
        <f t="shared" si="140"/>
        <v/>
      </c>
      <c r="G365" s="73" t="str">
        <f t="shared" si="141"/>
        <v/>
      </c>
      <c r="H365" s="72" t="str">
        <f t="shared" si="142"/>
        <v/>
      </c>
      <c r="I365" s="72" t="str">
        <f t="shared" si="143"/>
        <v/>
      </c>
      <c r="J365" s="72" t="str">
        <f t="shared" si="144"/>
        <v/>
      </c>
      <c r="K365" s="76" t="str">
        <f t="shared" si="145"/>
        <v/>
      </c>
      <c r="L365" s="134" t="str">
        <f t="shared" si="146"/>
        <v/>
      </c>
      <c r="M365" s="134" t="str">
        <f t="shared" si="147"/>
        <v/>
      </c>
      <c r="N365" s="67"/>
      <c r="O365" s="71"/>
      <c r="P365" s="71"/>
      <c r="Q365" s="71"/>
      <c r="R365" s="71"/>
      <c r="S365" s="148"/>
      <c r="T365" s="71"/>
      <c r="U365" s="71"/>
      <c r="V365" s="71"/>
      <c r="W365" s="71"/>
      <c r="X365" s="77" t="str">
        <f t="shared" si="161"/>
        <v/>
      </c>
      <c r="Y365" s="26" t="str">
        <f t="shared" si="148"/>
        <v/>
      </c>
      <c r="Z365" s="26" t="str">
        <f t="shared" si="149"/>
        <v/>
      </c>
      <c r="AA365" s="77" t="str">
        <f t="shared" si="150"/>
        <v/>
      </c>
      <c r="AB365" s="26" t="str">
        <f t="shared" si="151"/>
        <v/>
      </c>
      <c r="AC365" s="26" t="str">
        <f t="shared" si="152"/>
        <v/>
      </c>
      <c r="AD365" s="26" t="str">
        <f t="shared" si="158"/>
        <v/>
      </c>
      <c r="AE365" s="26" t="str">
        <f t="shared" si="153"/>
        <v/>
      </c>
      <c r="AF365" s="26" t="str">
        <f t="shared" si="154"/>
        <v/>
      </c>
      <c r="AG365" s="26" t="str">
        <f>IF(OR(Z365&lt;&gt;TRUE,AB365&lt;&gt;TRUE,,ISBLANK(U365)),"",IF(INDEX(codeperskat,MATCH(P365,libperskat,0))=20,IF(OR(U365&lt;'Nomenklatur komplett'!W$4,U365&gt;'Nomenklatur komplett'!X$4),FALSE,TRUE),""))</f>
        <v/>
      </c>
      <c r="AH365" s="26" t="str">
        <f t="shared" si="159"/>
        <v/>
      </c>
      <c r="AI365" s="26" t="str">
        <f t="shared" si="160"/>
        <v/>
      </c>
      <c r="AJ365" s="26" t="str">
        <f t="shared" si="155"/>
        <v/>
      </c>
      <c r="AK365" s="72" t="str">
        <f t="shared" si="156"/>
        <v/>
      </c>
      <c r="AL365" s="26" t="str">
        <f t="shared" si="157"/>
        <v/>
      </c>
    </row>
    <row r="366" spans="1:38" x14ac:dyDescent="0.2">
      <c r="A366" s="129" t="str">
        <f t="shared" si="135"/>
        <v/>
      </c>
      <c r="B366" s="129" t="str">
        <f t="shared" si="136"/>
        <v/>
      </c>
      <c r="C366" s="78" t="str">
        <f t="shared" si="137"/>
        <v/>
      </c>
      <c r="D366" s="72" t="str">
        <f t="shared" si="138"/>
        <v/>
      </c>
      <c r="E366" s="72" t="str">
        <f t="shared" si="139"/>
        <v/>
      </c>
      <c r="F366" s="79" t="str">
        <f t="shared" si="140"/>
        <v/>
      </c>
      <c r="G366" s="73" t="str">
        <f t="shared" si="141"/>
        <v/>
      </c>
      <c r="H366" s="72" t="str">
        <f t="shared" si="142"/>
        <v/>
      </c>
      <c r="I366" s="72" t="str">
        <f t="shared" si="143"/>
        <v/>
      </c>
      <c r="J366" s="72" t="str">
        <f t="shared" si="144"/>
        <v/>
      </c>
      <c r="K366" s="76" t="str">
        <f t="shared" si="145"/>
        <v/>
      </c>
      <c r="L366" s="134" t="str">
        <f t="shared" si="146"/>
        <v/>
      </c>
      <c r="M366" s="134" t="str">
        <f t="shared" si="147"/>
        <v/>
      </c>
      <c r="N366" s="67"/>
      <c r="O366" s="71"/>
      <c r="P366" s="71"/>
      <c r="Q366" s="71"/>
      <c r="R366" s="71"/>
      <c r="S366" s="148"/>
      <c r="T366" s="71"/>
      <c r="U366" s="71"/>
      <c r="V366" s="71"/>
      <c r="W366" s="71"/>
      <c r="X366" s="77" t="str">
        <f t="shared" si="161"/>
        <v/>
      </c>
      <c r="Y366" s="26" t="str">
        <f t="shared" si="148"/>
        <v/>
      </c>
      <c r="Z366" s="26" t="str">
        <f t="shared" si="149"/>
        <v/>
      </c>
      <c r="AA366" s="77" t="str">
        <f t="shared" si="150"/>
        <v/>
      </c>
      <c r="AB366" s="26" t="str">
        <f t="shared" si="151"/>
        <v/>
      </c>
      <c r="AC366" s="26" t="str">
        <f t="shared" si="152"/>
        <v/>
      </c>
      <c r="AD366" s="26" t="str">
        <f t="shared" si="158"/>
        <v/>
      </c>
      <c r="AE366" s="26" t="str">
        <f t="shared" si="153"/>
        <v/>
      </c>
      <c r="AF366" s="26" t="str">
        <f t="shared" si="154"/>
        <v/>
      </c>
      <c r="AG366" s="26" t="str">
        <f>IF(OR(Z366&lt;&gt;TRUE,AB366&lt;&gt;TRUE,,ISBLANK(U366)),"",IF(INDEX(codeperskat,MATCH(P366,libperskat,0))=20,IF(OR(U366&lt;'Nomenklatur komplett'!W$4,U366&gt;'Nomenklatur komplett'!X$4),FALSE,TRUE),""))</f>
        <v/>
      </c>
      <c r="AH366" s="26" t="str">
        <f t="shared" si="159"/>
        <v/>
      </c>
      <c r="AI366" s="26" t="str">
        <f t="shared" si="160"/>
        <v/>
      </c>
      <c r="AJ366" s="26" t="str">
        <f t="shared" si="155"/>
        <v/>
      </c>
      <c r="AK366" s="72" t="str">
        <f t="shared" si="156"/>
        <v/>
      </c>
      <c r="AL366" s="26" t="str">
        <f t="shared" si="157"/>
        <v/>
      </c>
    </row>
    <row r="367" spans="1:38" x14ac:dyDescent="0.2">
      <c r="A367" s="129" t="str">
        <f t="shared" si="135"/>
        <v/>
      </c>
      <c r="B367" s="129" t="str">
        <f t="shared" si="136"/>
        <v/>
      </c>
      <c r="C367" s="78" t="str">
        <f t="shared" si="137"/>
        <v/>
      </c>
      <c r="D367" s="72" t="str">
        <f t="shared" si="138"/>
        <v/>
      </c>
      <c r="E367" s="72" t="str">
        <f t="shared" si="139"/>
        <v/>
      </c>
      <c r="F367" s="79" t="str">
        <f t="shared" si="140"/>
        <v/>
      </c>
      <c r="G367" s="73" t="str">
        <f t="shared" si="141"/>
        <v/>
      </c>
      <c r="H367" s="72" t="str">
        <f t="shared" si="142"/>
        <v/>
      </c>
      <c r="I367" s="72" t="str">
        <f t="shared" si="143"/>
        <v/>
      </c>
      <c r="J367" s="72" t="str">
        <f t="shared" si="144"/>
        <v/>
      </c>
      <c r="K367" s="76" t="str">
        <f t="shared" si="145"/>
        <v/>
      </c>
      <c r="L367" s="134" t="str">
        <f t="shared" si="146"/>
        <v/>
      </c>
      <c r="M367" s="134" t="str">
        <f t="shared" si="147"/>
        <v/>
      </c>
      <c r="N367" s="67"/>
      <c r="O367" s="71"/>
      <c r="P367" s="71"/>
      <c r="Q367" s="71"/>
      <c r="R367" s="71"/>
      <c r="S367" s="148"/>
      <c r="T367" s="71"/>
      <c r="U367" s="71"/>
      <c r="V367" s="71"/>
      <c r="W367" s="71"/>
      <c r="X367" s="77" t="str">
        <f t="shared" si="161"/>
        <v/>
      </c>
      <c r="Y367" s="26" t="str">
        <f t="shared" si="148"/>
        <v/>
      </c>
      <c r="Z367" s="26" t="str">
        <f t="shared" si="149"/>
        <v/>
      </c>
      <c r="AA367" s="77" t="str">
        <f t="shared" si="150"/>
        <v/>
      </c>
      <c r="AB367" s="26" t="str">
        <f t="shared" si="151"/>
        <v/>
      </c>
      <c r="AC367" s="26" t="str">
        <f t="shared" si="152"/>
        <v/>
      </c>
      <c r="AD367" s="26" t="str">
        <f t="shared" si="158"/>
        <v/>
      </c>
      <c r="AE367" s="26" t="str">
        <f t="shared" si="153"/>
        <v/>
      </c>
      <c r="AF367" s="26" t="str">
        <f t="shared" si="154"/>
        <v/>
      </c>
      <c r="AG367" s="26" t="str">
        <f>IF(OR(Z367&lt;&gt;TRUE,AB367&lt;&gt;TRUE,,ISBLANK(U367)),"",IF(INDEX(codeperskat,MATCH(P367,libperskat,0))=20,IF(OR(U367&lt;'Nomenklatur komplett'!W$4,U367&gt;'Nomenklatur komplett'!X$4),FALSE,TRUE),""))</f>
        <v/>
      </c>
      <c r="AH367" s="26" t="str">
        <f t="shared" si="159"/>
        <v/>
      </c>
      <c r="AI367" s="26" t="str">
        <f t="shared" si="160"/>
        <v/>
      </c>
      <c r="AJ367" s="26" t="str">
        <f t="shared" si="155"/>
        <v/>
      </c>
      <c r="AK367" s="72" t="str">
        <f t="shared" si="156"/>
        <v/>
      </c>
      <c r="AL367" s="26" t="str">
        <f t="shared" si="157"/>
        <v/>
      </c>
    </row>
    <row r="368" spans="1:38" x14ac:dyDescent="0.2">
      <c r="A368" s="129" t="str">
        <f t="shared" si="135"/>
        <v/>
      </c>
      <c r="B368" s="129" t="str">
        <f t="shared" si="136"/>
        <v/>
      </c>
      <c r="C368" s="78" t="str">
        <f t="shared" si="137"/>
        <v/>
      </c>
      <c r="D368" s="72" t="str">
        <f t="shared" si="138"/>
        <v/>
      </c>
      <c r="E368" s="72" t="str">
        <f t="shared" si="139"/>
        <v/>
      </c>
      <c r="F368" s="79" t="str">
        <f t="shared" si="140"/>
        <v/>
      </c>
      <c r="G368" s="73" t="str">
        <f t="shared" si="141"/>
        <v/>
      </c>
      <c r="H368" s="72" t="str">
        <f t="shared" si="142"/>
        <v/>
      </c>
      <c r="I368" s="72" t="str">
        <f t="shared" si="143"/>
        <v/>
      </c>
      <c r="J368" s="72" t="str">
        <f t="shared" si="144"/>
        <v/>
      </c>
      <c r="K368" s="76" t="str">
        <f t="shared" si="145"/>
        <v/>
      </c>
      <c r="L368" s="134" t="str">
        <f t="shared" si="146"/>
        <v/>
      </c>
      <c r="M368" s="134" t="str">
        <f t="shared" si="147"/>
        <v/>
      </c>
      <c r="N368" s="67"/>
      <c r="O368" s="71"/>
      <c r="P368" s="71"/>
      <c r="Q368" s="71"/>
      <c r="R368" s="71"/>
      <c r="S368" s="148"/>
      <c r="T368" s="71"/>
      <c r="U368" s="71"/>
      <c r="V368" s="71"/>
      <c r="W368" s="71"/>
      <c r="X368" s="77" t="str">
        <f t="shared" si="161"/>
        <v/>
      </c>
      <c r="Y368" s="26" t="str">
        <f t="shared" si="148"/>
        <v/>
      </c>
      <c r="Z368" s="26" t="str">
        <f t="shared" si="149"/>
        <v/>
      </c>
      <c r="AA368" s="77" t="str">
        <f t="shared" si="150"/>
        <v/>
      </c>
      <c r="AB368" s="26" t="str">
        <f t="shared" si="151"/>
        <v/>
      </c>
      <c r="AC368" s="26" t="str">
        <f t="shared" si="152"/>
        <v/>
      </c>
      <c r="AD368" s="26" t="str">
        <f t="shared" si="158"/>
        <v/>
      </c>
      <c r="AE368" s="26" t="str">
        <f t="shared" si="153"/>
        <v/>
      </c>
      <c r="AF368" s="26" t="str">
        <f t="shared" si="154"/>
        <v/>
      </c>
      <c r="AG368" s="26" t="str">
        <f>IF(OR(Z368&lt;&gt;TRUE,AB368&lt;&gt;TRUE,,ISBLANK(U368)),"",IF(INDEX(codeperskat,MATCH(P368,libperskat,0))=20,IF(OR(U368&lt;'Nomenklatur komplett'!W$4,U368&gt;'Nomenklatur komplett'!X$4),FALSE,TRUE),""))</f>
        <v/>
      </c>
      <c r="AH368" s="26" t="str">
        <f t="shared" si="159"/>
        <v/>
      </c>
      <c r="AI368" s="26" t="str">
        <f t="shared" si="160"/>
        <v/>
      </c>
      <c r="AJ368" s="26" t="str">
        <f t="shared" si="155"/>
        <v/>
      </c>
      <c r="AK368" s="72" t="str">
        <f t="shared" si="156"/>
        <v/>
      </c>
      <c r="AL368" s="26" t="str">
        <f t="shared" si="157"/>
        <v/>
      </c>
    </row>
    <row r="369" spans="1:38" x14ac:dyDescent="0.2">
      <c r="A369" s="129" t="str">
        <f t="shared" si="135"/>
        <v/>
      </c>
      <c r="B369" s="129" t="str">
        <f t="shared" si="136"/>
        <v/>
      </c>
      <c r="C369" s="78" t="str">
        <f t="shared" si="137"/>
        <v/>
      </c>
      <c r="D369" s="72" t="str">
        <f t="shared" si="138"/>
        <v/>
      </c>
      <c r="E369" s="72" t="str">
        <f t="shared" si="139"/>
        <v/>
      </c>
      <c r="F369" s="79" t="str">
        <f t="shared" si="140"/>
        <v/>
      </c>
      <c r="G369" s="73" t="str">
        <f t="shared" si="141"/>
        <v/>
      </c>
      <c r="H369" s="72" t="str">
        <f t="shared" si="142"/>
        <v/>
      </c>
      <c r="I369" s="72" t="str">
        <f t="shared" si="143"/>
        <v/>
      </c>
      <c r="J369" s="72" t="str">
        <f t="shared" si="144"/>
        <v/>
      </c>
      <c r="K369" s="76" t="str">
        <f t="shared" si="145"/>
        <v/>
      </c>
      <c r="L369" s="134" t="str">
        <f t="shared" si="146"/>
        <v/>
      </c>
      <c r="M369" s="134" t="str">
        <f t="shared" si="147"/>
        <v/>
      </c>
      <c r="N369" s="67"/>
      <c r="O369" s="71"/>
      <c r="P369" s="71"/>
      <c r="Q369" s="71"/>
      <c r="R369" s="71"/>
      <c r="S369" s="148"/>
      <c r="T369" s="71"/>
      <c r="U369" s="71"/>
      <c r="V369" s="71"/>
      <c r="W369" s="71"/>
      <c r="X369" s="77" t="str">
        <f t="shared" si="161"/>
        <v/>
      </c>
      <c r="Y369" s="26" t="str">
        <f t="shared" si="148"/>
        <v/>
      </c>
      <c r="Z369" s="26" t="str">
        <f t="shared" si="149"/>
        <v/>
      </c>
      <c r="AA369" s="77" t="str">
        <f t="shared" si="150"/>
        <v/>
      </c>
      <c r="AB369" s="26" t="str">
        <f t="shared" si="151"/>
        <v/>
      </c>
      <c r="AC369" s="26" t="str">
        <f t="shared" si="152"/>
        <v/>
      </c>
      <c r="AD369" s="26" t="str">
        <f t="shared" si="158"/>
        <v/>
      </c>
      <c r="AE369" s="26" t="str">
        <f t="shared" si="153"/>
        <v/>
      </c>
      <c r="AF369" s="26" t="str">
        <f t="shared" si="154"/>
        <v/>
      </c>
      <c r="AG369" s="26" t="str">
        <f>IF(OR(Z369&lt;&gt;TRUE,AB369&lt;&gt;TRUE,,ISBLANK(U369)),"",IF(INDEX(codeperskat,MATCH(P369,libperskat,0))=20,IF(OR(U369&lt;'Nomenklatur komplett'!W$4,U369&gt;'Nomenklatur komplett'!X$4),FALSE,TRUE),""))</f>
        <v/>
      </c>
      <c r="AH369" s="26" t="str">
        <f t="shared" si="159"/>
        <v/>
      </c>
      <c r="AI369" s="26" t="str">
        <f t="shared" si="160"/>
        <v/>
      </c>
      <c r="AJ369" s="26" t="str">
        <f t="shared" si="155"/>
        <v/>
      </c>
      <c r="AK369" s="72" t="str">
        <f t="shared" si="156"/>
        <v/>
      </c>
      <c r="AL369" s="26" t="str">
        <f t="shared" si="157"/>
        <v/>
      </c>
    </row>
    <row r="370" spans="1:38" x14ac:dyDescent="0.2">
      <c r="A370" s="129" t="str">
        <f t="shared" si="135"/>
        <v/>
      </c>
      <c r="B370" s="129" t="str">
        <f t="shared" si="136"/>
        <v/>
      </c>
      <c r="C370" s="78" t="str">
        <f t="shared" si="137"/>
        <v/>
      </c>
      <c r="D370" s="72" t="str">
        <f t="shared" si="138"/>
        <v/>
      </c>
      <c r="E370" s="72" t="str">
        <f t="shared" si="139"/>
        <v/>
      </c>
      <c r="F370" s="79" t="str">
        <f t="shared" si="140"/>
        <v/>
      </c>
      <c r="G370" s="73" t="str">
        <f t="shared" si="141"/>
        <v/>
      </c>
      <c r="H370" s="72" t="str">
        <f t="shared" si="142"/>
        <v/>
      </c>
      <c r="I370" s="72" t="str">
        <f t="shared" si="143"/>
        <v/>
      </c>
      <c r="J370" s="72" t="str">
        <f t="shared" si="144"/>
        <v/>
      </c>
      <c r="K370" s="76" t="str">
        <f t="shared" si="145"/>
        <v/>
      </c>
      <c r="L370" s="134" t="str">
        <f t="shared" si="146"/>
        <v/>
      </c>
      <c r="M370" s="134" t="str">
        <f t="shared" si="147"/>
        <v/>
      </c>
      <c r="N370" s="67"/>
      <c r="O370" s="71"/>
      <c r="P370" s="71"/>
      <c r="Q370" s="71"/>
      <c r="R370" s="71"/>
      <c r="S370" s="148"/>
      <c r="T370" s="71"/>
      <c r="U370" s="71"/>
      <c r="V370" s="71"/>
      <c r="W370" s="71"/>
      <c r="X370" s="77" t="str">
        <f t="shared" si="161"/>
        <v/>
      </c>
      <c r="Y370" s="26" t="str">
        <f t="shared" si="148"/>
        <v/>
      </c>
      <c r="Z370" s="26" t="str">
        <f t="shared" si="149"/>
        <v/>
      </c>
      <c r="AA370" s="77" t="str">
        <f t="shared" si="150"/>
        <v/>
      </c>
      <c r="AB370" s="26" t="str">
        <f t="shared" si="151"/>
        <v/>
      </c>
      <c r="AC370" s="26" t="str">
        <f t="shared" si="152"/>
        <v/>
      </c>
      <c r="AD370" s="26" t="str">
        <f t="shared" si="158"/>
        <v/>
      </c>
      <c r="AE370" s="26" t="str">
        <f t="shared" si="153"/>
        <v/>
      </c>
      <c r="AF370" s="26" t="str">
        <f t="shared" si="154"/>
        <v/>
      </c>
      <c r="AG370" s="26" t="str">
        <f>IF(OR(Z370&lt;&gt;TRUE,AB370&lt;&gt;TRUE,,ISBLANK(U370)),"",IF(INDEX(codeperskat,MATCH(P370,libperskat,0))=20,IF(OR(U370&lt;'Nomenklatur komplett'!W$4,U370&gt;'Nomenklatur komplett'!X$4),FALSE,TRUE),""))</f>
        <v/>
      </c>
      <c r="AH370" s="26" t="str">
        <f t="shared" si="159"/>
        <v/>
      </c>
      <c r="AI370" s="26" t="str">
        <f t="shared" si="160"/>
        <v/>
      </c>
      <c r="AJ370" s="26" t="str">
        <f t="shared" si="155"/>
        <v/>
      </c>
      <c r="AK370" s="72" t="str">
        <f t="shared" si="156"/>
        <v/>
      </c>
      <c r="AL370" s="26" t="str">
        <f t="shared" si="157"/>
        <v/>
      </c>
    </row>
    <row r="371" spans="1:38" x14ac:dyDescent="0.2">
      <c r="A371" s="129" t="str">
        <f t="shared" si="135"/>
        <v/>
      </c>
      <c r="B371" s="129" t="str">
        <f t="shared" si="136"/>
        <v/>
      </c>
      <c r="C371" s="78" t="str">
        <f t="shared" si="137"/>
        <v/>
      </c>
      <c r="D371" s="72" t="str">
        <f t="shared" si="138"/>
        <v/>
      </c>
      <c r="E371" s="72" t="str">
        <f t="shared" si="139"/>
        <v/>
      </c>
      <c r="F371" s="79" t="str">
        <f t="shared" si="140"/>
        <v/>
      </c>
      <c r="G371" s="73" t="str">
        <f t="shared" si="141"/>
        <v/>
      </c>
      <c r="H371" s="72" t="str">
        <f t="shared" si="142"/>
        <v/>
      </c>
      <c r="I371" s="72" t="str">
        <f t="shared" si="143"/>
        <v/>
      </c>
      <c r="J371" s="72" t="str">
        <f t="shared" si="144"/>
        <v/>
      </c>
      <c r="K371" s="76" t="str">
        <f t="shared" si="145"/>
        <v/>
      </c>
      <c r="L371" s="134" t="str">
        <f t="shared" si="146"/>
        <v/>
      </c>
      <c r="M371" s="134" t="str">
        <f t="shared" si="147"/>
        <v/>
      </c>
      <c r="N371" s="67"/>
      <c r="O371" s="71"/>
      <c r="P371" s="71"/>
      <c r="Q371" s="71"/>
      <c r="R371" s="71"/>
      <c r="S371" s="148"/>
      <c r="T371" s="71"/>
      <c r="U371" s="71"/>
      <c r="V371" s="71"/>
      <c r="W371" s="71"/>
      <c r="X371" s="77" t="str">
        <f t="shared" si="161"/>
        <v/>
      </c>
      <c r="Y371" s="26" t="str">
        <f t="shared" si="148"/>
        <v/>
      </c>
      <c r="Z371" s="26" t="str">
        <f t="shared" si="149"/>
        <v/>
      </c>
      <c r="AA371" s="77" t="str">
        <f t="shared" si="150"/>
        <v/>
      </c>
      <c r="AB371" s="26" t="str">
        <f t="shared" si="151"/>
        <v/>
      </c>
      <c r="AC371" s="26" t="str">
        <f t="shared" si="152"/>
        <v/>
      </c>
      <c r="AD371" s="26" t="str">
        <f t="shared" si="158"/>
        <v/>
      </c>
      <c r="AE371" s="26" t="str">
        <f t="shared" si="153"/>
        <v/>
      </c>
      <c r="AF371" s="26" t="str">
        <f t="shared" si="154"/>
        <v/>
      </c>
      <c r="AG371" s="26" t="str">
        <f>IF(OR(Z371&lt;&gt;TRUE,AB371&lt;&gt;TRUE,,ISBLANK(U371)),"",IF(INDEX(codeperskat,MATCH(P371,libperskat,0))=20,IF(OR(U371&lt;'Nomenklatur komplett'!W$4,U371&gt;'Nomenklatur komplett'!X$4),FALSE,TRUE),""))</f>
        <v/>
      </c>
      <c r="AH371" s="26" t="str">
        <f t="shared" si="159"/>
        <v/>
      </c>
      <c r="AI371" s="26" t="str">
        <f t="shared" si="160"/>
        <v/>
      </c>
      <c r="AJ371" s="26" t="str">
        <f t="shared" si="155"/>
        <v/>
      </c>
      <c r="AK371" s="72" t="str">
        <f t="shared" si="156"/>
        <v/>
      </c>
      <c r="AL371" s="26" t="str">
        <f t="shared" si="157"/>
        <v/>
      </c>
    </row>
    <row r="372" spans="1:38" x14ac:dyDescent="0.2">
      <c r="A372" s="129" t="str">
        <f t="shared" si="135"/>
        <v/>
      </c>
      <c r="B372" s="129" t="str">
        <f t="shared" si="136"/>
        <v/>
      </c>
      <c r="C372" s="78" t="str">
        <f t="shared" si="137"/>
        <v/>
      </c>
      <c r="D372" s="72" t="str">
        <f t="shared" si="138"/>
        <v/>
      </c>
      <c r="E372" s="72" t="str">
        <f t="shared" si="139"/>
        <v/>
      </c>
      <c r="F372" s="79" t="str">
        <f t="shared" si="140"/>
        <v/>
      </c>
      <c r="G372" s="73" t="str">
        <f t="shared" si="141"/>
        <v/>
      </c>
      <c r="H372" s="72" t="str">
        <f t="shared" si="142"/>
        <v/>
      </c>
      <c r="I372" s="72" t="str">
        <f t="shared" si="143"/>
        <v/>
      </c>
      <c r="J372" s="72" t="str">
        <f t="shared" si="144"/>
        <v/>
      </c>
      <c r="K372" s="76" t="str">
        <f t="shared" si="145"/>
        <v/>
      </c>
      <c r="L372" s="134" t="str">
        <f t="shared" si="146"/>
        <v/>
      </c>
      <c r="M372" s="134" t="str">
        <f t="shared" si="147"/>
        <v/>
      </c>
      <c r="N372" s="67"/>
      <c r="O372" s="71"/>
      <c r="P372" s="71"/>
      <c r="Q372" s="71"/>
      <c r="R372" s="71"/>
      <c r="S372" s="148"/>
      <c r="T372" s="71"/>
      <c r="U372" s="71"/>
      <c r="V372" s="71"/>
      <c r="W372" s="71"/>
      <c r="X372" s="77" t="str">
        <f t="shared" si="161"/>
        <v/>
      </c>
      <c r="Y372" s="26" t="str">
        <f t="shared" si="148"/>
        <v/>
      </c>
      <c r="Z372" s="26" t="str">
        <f t="shared" si="149"/>
        <v/>
      </c>
      <c r="AA372" s="77" t="str">
        <f t="shared" si="150"/>
        <v/>
      </c>
      <c r="AB372" s="26" t="str">
        <f t="shared" si="151"/>
        <v/>
      </c>
      <c r="AC372" s="26" t="str">
        <f t="shared" si="152"/>
        <v/>
      </c>
      <c r="AD372" s="26" t="str">
        <f t="shared" si="158"/>
        <v/>
      </c>
      <c r="AE372" s="26" t="str">
        <f t="shared" si="153"/>
        <v/>
      </c>
      <c r="AF372" s="26" t="str">
        <f t="shared" si="154"/>
        <v/>
      </c>
      <c r="AG372" s="26" t="str">
        <f>IF(OR(Z372&lt;&gt;TRUE,AB372&lt;&gt;TRUE,,ISBLANK(U372)),"",IF(INDEX(codeperskat,MATCH(P372,libperskat,0))=20,IF(OR(U372&lt;'Nomenklatur komplett'!W$4,U372&gt;'Nomenklatur komplett'!X$4),FALSE,TRUE),""))</f>
        <v/>
      </c>
      <c r="AH372" s="26" t="str">
        <f t="shared" si="159"/>
        <v/>
      </c>
      <c r="AI372" s="26" t="str">
        <f t="shared" si="160"/>
        <v/>
      </c>
      <c r="AJ372" s="26" t="str">
        <f t="shared" si="155"/>
        <v/>
      </c>
      <c r="AK372" s="72" t="str">
        <f t="shared" si="156"/>
        <v/>
      </c>
      <c r="AL372" s="26" t="str">
        <f t="shared" si="157"/>
        <v/>
      </c>
    </row>
    <row r="373" spans="1:38" x14ac:dyDescent="0.2">
      <c r="A373" s="129" t="str">
        <f t="shared" si="135"/>
        <v/>
      </c>
      <c r="B373" s="129" t="str">
        <f t="shared" si="136"/>
        <v/>
      </c>
      <c r="C373" s="78" t="str">
        <f t="shared" si="137"/>
        <v/>
      </c>
      <c r="D373" s="72" t="str">
        <f t="shared" si="138"/>
        <v/>
      </c>
      <c r="E373" s="72" t="str">
        <f t="shared" si="139"/>
        <v/>
      </c>
      <c r="F373" s="79" t="str">
        <f t="shared" si="140"/>
        <v/>
      </c>
      <c r="G373" s="73" t="str">
        <f t="shared" si="141"/>
        <v/>
      </c>
      <c r="H373" s="72" t="str">
        <f t="shared" si="142"/>
        <v/>
      </c>
      <c r="I373" s="72" t="str">
        <f t="shared" si="143"/>
        <v/>
      </c>
      <c r="J373" s="72" t="str">
        <f t="shared" si="144"/>
        <v/>
      </c>
      <c r="K373" s="76" t="str">
        <f t="shared" si="145"/>
        <v/>
      </c>
      <c r="L373" s="134" t="str">
        <f t="shared" si="146"/>
        <v/>
      </c>
      <c r="M373" s="134" t="str">
        <f t="shared" si="147"/>
        <v/>
      </c>
      <c r="N373" s="67"/>
      <c r="O373" s="71"/>
      <c r="P373" s="71"/>
      <c r="Q373" s="71"/>
      <c r="R373" s="71"/>
      <c r="S373" s="148"/>
      <c r="T373" s="71"/>
      <c r="U373" s="71"/>
      <c r="V373" s="71"/>
      <c r="W373" s="71"/>
      <c r="X373" s="77" t="str">
        <f t="shared" si="161"/>
        <v/>
      </c>
      <c r="Y373" s="26" t="str">
        <f t="shared" si="148"/>
        <v/>
      </c>
      <c r="Z373" s="26" t="str">
        <f t="shared" si="149"/>
        <v/>
      </c>
      <c r="AA373" s="77" t="str">
        <f t="shared" si="150"/>
        <v/>
      </c>
      <c r="AB373" s="26" t="str">
        <f t="shared" si="151"/>
        <v/>
      </c>
      <c r="AC373" s="26" t="str">
        <f t="shared" si="152"/>
        <v/>
      </c>
      <c r="AD373" s="26" t="str">
        <f t="shared" si="158"/>
        <v/>
      </c>
      <c r="AE373" s="26" t="str">
        <f t="shared" si="153"/>
        <v/>
      </c>
      <c r="AF373" s="26" t="str">
        <f t="shared" si="154"/>
        <v/>
      </c>
      <c r="AG373" s="26" t="str">
        <f>IF(OR(Z373&lt;&gt;TRUE,AB373&lt;&gt;TRUE,,ISBLANK(U373)),"",IF(INDEX(codeperskat,MATCH(P373,libperskat,0))=20,IF(OR(U373&lt;'Nomenklatur komplett'!W$4,U373&gt;'Nomenklatur komplett'!X$4),FALSE,TRUE),""))</f>
        <v/>
      </c>
      <c r="AH373" s="26" t="str">
        <f t="shared" si="159"/>
        <v/>
      </c>
      <c r="AI373" s="26" t="str">
        <f t="shared" si="160"/>
        <v/>
      </c>
      <c r="AJ373" s="26" t="str">
        <f t="shared" si="155"/>
        <v/>
      </c>
      <c r="AK373" s="72" t="str">
        <f t="shared" si="156"/>
        <v/>
      </c>
      <c r="AL373" s="26" t="str">
        <f t="shared" si="157"/>
        <v/>
      </c>
    </row>
    <row r="374" spans="1:38" x14ac:dyDescent="0.2">
      <c r="A374" s="129" t="str">
        <f t="shared" si="135"/>
        <v/>
      </c>
      <c r="B374" s="129" t="str">
        <f t="shared" si="136"/>
        <v/>
      </c>
      <c r="C374" s="78" t="str">
        <f t="shared" si="137"/>
        <v/>
      </c>
      <c r="D374" s="72" t="str">
        <f t="shared" si="138"/>
        <v/>
      </c>
      <c r="E374" s="72" t="str">
        <f t="shared" si="139"/>
        <v/>
      </c>
      <c r="F374" s="79" t="str">
        <f t="shared" si="140"/>
        <v/>
      </c>
      <c r="G374" s="73" t="str">
        <f t="shared" si="141"/>
        <v/>
      </c>
      <c r="H374" s="72" t="str">
        <f t="shared" si="142"/>
        <v/>
      </c>
      <c r="I374" s="72" t="str">
        <f t="shared" si="143"/>
        <v/>
      </c>
      <c r="J374" s="72" t="str">
        <f t="shared" si="144"/>
        <v/>
      </c>
      <c r="K374" s="76" t="str">
        <f t="shared" si="145"/>
        <v/>
      </c>
      <c r="L374" s="134" t="str">
        <f t="shared" si="146"/>
        <v/>
      </c>
      <c r="M374" s="134" t="str">
        <f t="shared" si="147"/>
        <v/>
      </c>
      <c r="N374" s="67"/>
      <c r="O374" s="71"/>
      <c r="P374" s="71"/>
      <c r="Q374" s="71"/>
      <c r="R374" s="71"/>
      <c r="S374" s="148"/>
      <c r="T374" s="71"/>
      <c r="U374" s="71"/>
      <c r="V374" s="71"/>
      <c r="W374" s="71"/>
      <c r="X374" s="77" t="str">
        <f t="shared" si="161"/>
        <v/>
      </c>
      <c r="Y374" s="26" t="str">
        <f t="shared" si="148"/>
        <v/>
      </c>
      <c r="Z374" s="26" t="str">
        <f t="shared" si="149"/>
        <v/>
      </c>
      <c r="AA374" s="77" t="str">
        <f t="shared" si="150"/>
        <v/>
      </c>
      <c r="AB374" s="26" t="str">
        <f t="shared" si="151"/>
        <v/>
      </c>
      <c r="AC374" s="26" t="str">
        <f t="shared" si="152"/>
        <v/>
      </c>
      <c r="AD374" s="26" t="str">
        <f t="shared" si="158"/>
        <v/>
      </c>
      <c r="AE374" s="26" t="str">
        <f t="shared" si="153"/>
        <v/>
      </c>
      <c r="AF374" s="26" t="str">
        <f t="shared" si="154"/>
        <v/>
      </c>
      <c r="AG374" s="26" t="str">
        <f>IF(OR(Z374&lt;&gt;TRUE,AB374&lt;&gt;TRUE,,ISBLANK(U374)),"",IF(INDEX(codeperskat,MATCH(P374,libperskat,0))=20,IF(OR(U374&lt;'Nomenklatur komplett'!W$4,U374&gt;'Nomenklatur komplett'!X$4),FALSE,TRUE),""))</f>
        <v/>
      </c>
      <c r="AH374" s="26" t="str">
        <f t="shared" si="159"/>
        <v/>
      </c>
      <c r="AI374" s="26" t="str">
        <f t="shared" si="160"/>
        <v/>
      </c>
      <c r="AJ374" s="26" t="str">
        <f t="shared" si="155"/>
        <v/>
      </c>
      <c r="AK374" s="72" t="str">
        <f t="shared" si="156"/>
        <v/>
      </c>
      <c r="AL374" s="26" t="str">
        <f t="shared" si="157"/>
        <v/>
      </c>
    </row>
    <row r="375" spans="1:38" x14ac:dyDescent="0.2">
      <c r="A375" s="129" t="str">
        <f t="shared" si="135"/>
        <v/>
      </c>
      <c r="B375" s="129" t="str">
        <f t="shared" si="136"/>
        <v/>
      </c>
      <c r="C375" s="78" t="str">
        <f t="shared" si="137"/>
        <v/>
      </c>
      <c r="D375" s="72" t="str">
        <f t="shared" si="138"/>
        <v/>
      </c>
      <c r="E375" s="72" t="str">
        <f t="shared" si="139"/>
        <v/>
      </c>
      <c r="F375" s="79" t="str">
        <f t="shared" si="140"/>
        <v/>
      </c>
      <c r="G375" s="73" t="str">
        <f t="shared" si="141"/>
        <v/>
      </c>
      <c r="H375" s="72" t="str">
        <f t="shared" si="142"/>
        <v/>
      </c>
      <c r="I375" s="72" t="str">
        <f t="shared" si="143"/>
        <v/>
      </c>
      <c r="J375" s="72" t="str">
        <f t="shared" si="144"/>
        <v/>
      </c>
      <c r="K375" s="76" t="str">
        <f t="shared" si="145"/>
        <v/>
      </c>
      <c r="L375" s="134" t="str">
        <f t="shared" si="146"/>
        <v/>
      </c>
      <c r="M375" s="134" t="str">
        <f t="shared" si="147"/>
        <v/>
      </c>
      <c r="N375" s="67"/>
      <c r="O375" s="71"/>
      <c r="P375" s="71"/>
      <c r="Q375" s="71"/>
      <c r="R375" s="71"/>
      <c r="S375" s="148"/>
      <c r="T375" s="71"/>
      <c r="U375" s="71"/>
      <c r="V375" s="71"/>
      <c r="W375" s="71"/>
      <c r="X375" s="77" t="str">
        <f t="shared" si="161"/>
        <v/>
      </c>
      <c r="Y375" s="26" t="str">
        <f t="shared" si="148"/>
        <v/>
      </c>
      <c r="Z375" s="26" t="str">
        <f t="shared" si="149"/>
        <v/>
      </c>
      <c r="AA375" s="77" t="str">
        <f t="shared" si="150"/>
        <v/>
      </c>
      <c r="AB375" s="26" t="str">
        <f t="shared" si="151"/>
        <v/>
      </c>
      <c r="AC375" s="26" t="str">
        <f t="shared" si="152"/>
        <v/>
      </c>
      <c r="AD375" s="26" t="str">
        <f t="shared" si="158"/>
        <v/>
      </c>
      <c r="AE375" s="26" t="str">
        <f t="shared" si="153"/>
        <v/>
      </c>
      <c r="AF375" s="26" t="str">
        <f t="shared" si="154"/>
        <v/>
      </c>
      <c r="AG375" s="26" t="str">
        <f>IF(OR(Z375&lt;&gt;TRUE,AB375&lt;&gt;TRUE,,ISBLANK(U375)),"",IF(INDEX(codeperskat,MATCH(P375,libperskat,0))=20,IF(OR(U375&lt;'Nomenklatur komplett'!W$4,U375&gt;'Nomenklatur komplett'!X$4),FALSE,TRUE),""))</f>
        <v/>
      </c>
      <c r="AH375" s="26" t="str">
        <f t="shared" si="159"/>
        <v/>
      </c>
      <c r="AI375" s="26" t="str">
        <f t="shared" si="160"/>
        <v/>
      </c>
      <c r="AJ375" s="26" t="str">
        <f t="shared" si="155"/>
        <v/>
      </c>
      <c r="AK375" s="72" t="str">
        <f t="shared" si="156"/>
        <v/>
      </c>
      <c r="AL375" s="26" t="str">
        <f t="shared" si="157"/>
        <v/>
      </c>
    </row>
    <row r="376" spans="1:38" x14ac:dyDescent="0.2">
      <c r="A376" s="129" t="str">
        <f t="shared" ref="A376:A439" si="162">IF(ISBLANK(N376),"",IF(ISNA(MATCH(P376,libperskat,0)),"Unvollständig",IF((COUNTA(N376:V376)+(INDEX(codeperskat,MATCH(P376,libperskat,0))=20)+AND(U376="",AJ376=TRUE))&lt;9,"Unvollständig",IF(OR(COUNTIF(X376:AE376,FALSE)&gt;0,COUNTIF(AH376:AI376,FALSE)&gt;0,COUNTIF(X376:AI376,#N/A)&gt;0),"Fehler",IF(COUNTIF(AF376:AG376,FALSE)&gt;0,"Achtung","OK")))))</f>
        <v/>
      </c>
      <c r="B376" s="129" t="str">
        <f t="shared" ref="B376:B439" si="163">IF(N376&lt;&gt;"",IF(ISNA(MATCH(TRIM(N376),persid,0)),"",IF(MATCH(TRIM(N376),persid,0)=0,"",MATCH(TRIM(N376),persid,0))),"")</f>
        <v/>
      </c>
      <c r="C376" s="78" t="str">
        <f t="shared" ref="C376:C439" si="164">IF(B376&lt;&gt;"",INDEX(pkatid,B376),"")</f>
        <v/>
      </c>
      <c r="D376" s="72" t="str">
        <f t="shared" ref="D376:D439" si="165">IF(B376&lt;&gt;"",IF(INDEX(psex,B376)&lt;&gt;"",INDEX(psex,B376),""),"")</f>
        <v/>
      </c>
      <c r="E376" s="72" t="str">
        <f t="shared" ref="E376:E439" si="166">IF(B376&lt;&gt;"",INDEX(ctrlsex,B376),"")</f>
        <v/>
      </c>
      <c r="F376" s="79" t="str">
        <f t="shared" ref="F376:F439" si="167">IF(B376&lt;&gt;"",IF(INDEX(pgebdat,B376)&lt;&gt;"",INDEX(pgebdat,B376),""),"")</f>
        <v/>
      </c>
      <c r="G376" s="73" t="str">
        <f t="shared" ref="G376:G439" si="168">IF(B376&lt;&gt;"",IF(INDEX(pnat,B376)&gt;0,INDEX(pnat,B376),""),"")</f>
        <v/>
      </c>
      <c r="H376" s="72" t="str">
        <f t="shared" ref="H376:H439" si="169">IF(B376&lt;&gt;"",INDEX(ctrlnat,B376),"")</f>
        <v/>
      </c>
      <c r="I376" s="72" t="str">
        <f t="shared" ref="I376:I439" si="170">IF(B376&lt;&gt;"",IF(INDEX(pjis,B376)&lt;&gt;"",INDEX(pjis,B376),""),"")</f>
        <v/>
      </c>
      <c r="J376" s="72" t="str">
        <f t="shared" ref="J376:J439" si="171">IF(B376&lt;&gt;"",IF(INDEX(pid,B376)&gt;0,INDEX(pid,B376),""),"")</f>
        <v/>
      </c>
      <c r="K376" s="76" t="str">
        <f t="shared" ref="K376:K439" si="172">CONCATENATE(N376,O376)</f>
        <v/>
      </c>
      <c r="L376" s="134" t="str">
        <f t="shared" ref="L376:L439" si="173">IF(B376&lt;&gt;"",IF(INDEX(pname,B376)&gt;0,INDEX(pname,B376),""),"")</f>
        <v/>
      </c>
      <c r="M376" s="134" t="str">
        <f t="shared" ref="M376:M439" si="174">IF(B376&lt;&gt;"",IF(INDEX(psurname,B376)&gt;0,INDEX(psurname,B376),""),"")</f>
        <v/>
      </c>
      <c r="N376" s="67"/>
      <c r="O376" s="71"/>
      <c r="P376" s="71"/>
      <c r="Q376" s="71"/>
      <c r="R376" s="71"/>
      <c r="S376" s="148"/>
      <c r="T376" s="71"/>
      <c r="U376" s="71"/>
      <c r="V376" s="71"/>
      <c r="W376" s="71"/>
      <c r="X376" s="77" t="str">
        <f t="shared" si="161"/>
        <v/>
      </c>
      <c r="Y376" s="26" t="str">
        <f t="shared" ref="Y376:Y439" si="175">IF(ISBLANK(N376),"",IF(OR(ISNA(MATCH(TRIM(N376),persid,0)),N376="-"),FALSE,TRUE))</f>
        <v/>
      </c>
      <c r="Z376" s="26" t="str">
        <f t="shared" ref="Z376:Z439" si="176">IF(ISBLANK(P376),"",IF(OR(ISNA(MATCH(P376,libperskat,0)),P376="-"),FALSE,TRUE))</f>
        <v/>
      </c>
      <c r="AA376" s="77" t="str">
        <f t="shared" ref="AA376:AA439" si="177">IF(ISBLANK(Q376),"",IF(OR(ISNA(MATCH(Q376,libaav,0)),Q376="-"),FALSE,TRUE))</f>
        <v/>
      </c>
      <c r="AB376" s="26" t="str">
        <f t="shared" ref="AB376:AB439" si="178">IF(ISBLANK(R376),"",IF(OR(ISNA(MATCH(R376,libdipqual,0)),R376="-"),FALSE,IF(INDEX(codedipqual,MATCH(R376,libdipqual,0))=0,FALSE,TRUE)))</f>
        <v/>
      </c>
      <c r="AC376" s="26" t="str">
        <f t="shared" ref="AC376:AC439" si="179">IF(ISBLANK(S376),"",IF(OR(ISNA(MATCH(S376,libinst,0)),S376="-"),FALSE,TRUE))</f>
        <v/>
      </c>
      <c r="AD376" s="26" t="str">
        <f t="shared" si="158"/>
        <v/>
      </c>
      <c r="AE376" s="26" t="str">
        <f t="shared" ref="AE376:AE439" si="180">IF(OR(ISBLANK(T376),ISBLANK(U376)),"",IF(T376&lt;=U376,TRUE,FALSE))</f>
        <v/>
      </c>
      <c r="AF376" s="26" t="str">
        <f t="shared" ref="AF376:AF439" si="181">IF(OR(AD376&lt;&gt;TRUE,ISBLANK(U376)),"",IF(INDEX(codeperskat,MATCH(P376,libperskat,0))=20,"",IF(OR(INDEX(valbvzmin,MATCH(V376,libschartkla,0))="-",INDEX(valbvzmax,MATCH(V376,libschartkla,0))="-",AND(U376&gt;=INDEX(valbvzmin,MATCH(V376,libschartkla,0)),U376&lt;=INDEX(valbvzmax,MATCH(V376,libschartkla,0)))),TRUE,FALSE)))</f>
        <v/>
      </c>
      <c r="AG376" s="26" t="str">
        <f>IF(OR(Z376&lt;&gt;TRUE,AB376&lt;&gt;TRUE,,ISBLANK(U376)),"",IF(INDEX(codeperskat,MATCH(P376,libperskat,0))=20,IF(OR(U376&lt;'Nomenklatur komplett'!W$4,U376&gt;'Nomenklatur komplett'!X$4),FALSE,TRUE),""))</f>
        <v/>
      </c>
      <c r="AH376" s="26" t="str">
        <f t="shared" si="159"/>
        <v/>
      </c>
      <c r="AI376" s="26" t="str">
        <f t="shared" si="160"/>
        <v/>
      </c>
      <c r="AJ376" s="26" t="str">
        <f t="shared" ref="AJ376:AJ439" si="182">IF(V376&lt;&gt;"",IF(NOT(ISNA(V376)),IF(AND(INDEX(codeschartkla,MATCH(V376,libschartkla,0))&gt;=55000000,INDEX(codeschartkla,MATCH(V376,libschartkla,0))&lt;55100000),TRUE,FALSE),""),"")</f>
        <v/>
      </c>
      <c r="AK376" s="72" t="str">
        <f t="shared" ref="AK376:AK439" si="183">IF(A376="","",1)</f>
        <v/>
      </c>
      <c r="AL376" s="26" t="str">
        <f t="shared" ref="AL376:AL439" si="184">IF(AE376&lt;&gt;TRUE,"",T376/U376)</f>
        <v/>
      </c>
    </row>
    <row r="377" spans="1:38" x14ac:dyDescent="0.2">
      <c r="A377" s="129" t="str">
        <f t="shared" si="162"/>
        <v/>
      </c>
      <c r="B377" s="129" t="str">
        <f t="shared" si="163"/>
        <v/>
      </c>
      <c r="C377" s="78" t="str">
        <f t="shared" si="164"/>
        <v/>
      </c>
      <c r="D377" s="72" t="str">
        <f t="shared" si="165"/>
        <v/>
      </c>
      <c r="E377" s="72" t="str">
        <f t="shared" si="166"/>
        <v/>
      </c>
      <c r="F377" s="79" t="str">
        <f t="shared" si="167"/>
        <v/>
      </c>
      <c r="G377" s="73" t="str">
        <f t="shared" si="168"/>
        <v/>
      </c>
      <c r="H377" s="72" t="str">
        <f t="shared" si="169"/>
        <v/>
      </c>
      <c r="I377" s="72" t="str">
        <f t="shared" si="170"/>
        <v/>
      </c>
      <c r="J377" s="72" t="str">
        <f t="shared" si="171"/>
        <v/>
      </c>
      <c r="K377" s="76" t="str">
        <f t="shared" si="172"/>
        <v/>
      </c>
      <c r="L377" s="134" t="str">
        <f t="shared" si="173"/>
        <v/>
      </c>
      <c r="M377" s="134" t="str">
        <f t="shared" si="174"/>
        <v/>
      </c>
      <c r="N377" s="67"/>
      <c r="O377" s="71"/>
      <c r="P377" s="71"/>
      <c r="Q377" s="71"/>
      <c r="R377" s="71"/>
      <c r="S377" s="148"/>
      <c r="T377" s="71"/>
      <c r="U377" s="71"/>
      <c r="V377" s="71"/>
      <c r="W377" s="71"/>
      <c r="X377" s="77" t="str">
        <f t="shared" si="161"/>
        <v/>
      </c>
      <c r="Y377" s="26" t="str">
        <f t="shared" si="175"/>
        <v/>
      </c>
      <c r="Z377" s="26" t="str">
        <f t="shared" si="176"/>
        <v/>
      </c>
      <c r="AA377" s="77" t="str">
        <f t="shared" si="177"/>
        <v/>
      </c>
      <c r="AB377" s="26" t="str">
        <f t="shared" si="178"/>
        <v/>
      </c>
      <c r="AC377" s="26" t="str">
        <f t="shared" si="179"/>
        <v/>
      </c>
      <c r="AD377" s="26" t="str">
        <f t="shared" si="158"/>
        <v/>
      </c>
      <c r="AE377" s="26" t="str">
        <f t="shared" si="180"/>
        <v/>
      </c>
      <c r="AF377" s="26" t="str">
        <f t="shared" si="181"/>
        <v/>
      </c>
      <c r="AG377" s="26" t="str">
        <f>IF(OR(Z377&lt;&gt;TRUE,AB377&lt;&gt;TRUE,,ISBLANK(U377)),"",IF(INDEX(codeperskat,MATCH(P377,libperskat,0))=20,IF(OR(U377&lt;'Nomenklatur komplett'!W$4,U377&gt;'Nomenklatur komplett'!X$4),FALSE,TRUE),""))</f>
        <v/>
      </c>
      <c r="AH377" s="26" t="str">
        <f t="shared" si="159"/>
        <v/>
      </c>
      <c r="AI377" s="26" t="str">
        <f t="shared" si="160"/>
        <v/>
      </c>
      <c r="AJ377" s="26" t="str">
        <f t="shared" si="182"/>
        <v/>
      </c>
      <c r="AK377" s="72" t="str">
        <f t="shared" si="183"/>
        <v/>
      </c>
      <c r="AL377" s="26" t="str">
        <f t="shared" si="184"/>
        <v/>
      </c>
    </row>
    <row r="378" spans="1:38" x14ac:dyDescent="0.2">
      <c r="A378" s="129" t="str">
        <f t="shared" si="162"/>
        <v/>
      </c>
      <c r="B378" s="129" t="str">
        <f t="shared" si="163"/>
        <v/>
      </c>
      <c r="C378" s="78" t="str">
        <f t="shared" si="164"/>
        <v/>
      </c>
      <c r="D378" s="72" t="str">
        <f t="shared" si="165"/>
        <v/>
      </c>
      <c r="E378" s="72" t="str">
        <f t="shared" si="166"/>
        <v/>
      </c>
      <c r="F378" s="79" t="str">
        <f t="shared" si="167"/>
        <v/>
      </c>
      <c r="G378" s="73" t="str">
        <f t="shared" si="168"/>
        <v/>
      </c>
      <c r="H378" s="72" t="str">
        <f t="shared" si="169"/>
        <v/>
      </c>
      <c r="I378" s="72" t="str">
        <f t="shared" si="170"/>
        <v/>
      </c>
      <c r="J378" s="72" t="str">
        <f t="shared" si="171"/>
        <v/>
      </c>
      <c r="K378" s="76" t="str">
        <f t="shared" si="172"/>
        <v/>
      </c>
      <c r="L378" s="134" t="str">
        <f t="shared" si="173"/>
        <v/>
      </c>
      <c r="M378" s="134" t="str">
        <f t="shared" si="174"/>
        <v/>
      </c>
      <c r="N378" s="67"/>
      <c r="O378" s="71"/>
      <c r="P378" s="71"/>
      <c r="Q378" s="71"/>
      <c r="R378" s="71"/>
      <c r="S378" s="148"/>
      <c r="T378" s="71"/>
      <c r="U378" s="71"/>
      <c r="V378" s="71"/>
      <c r="W378" s="71"/>
      <c r="X378" s="77" t="str">
        <f t="shared" si="161"/>
        <v/>
      </c>
      <c r="Y378" s="26" t="str">
        <f t="shared" si="175"/>
        <v/>
      </c>
      <c r="Z378" s="26" t="str">
        <f t="shared" si="176"/>
        <v/>
      </c>
      <c r="AA378" s="77" t="str">
        <f t="shared" si="177"/>
        <v/>
      </c>
      <c r="AB378" s="26" t="str">
        <f t="shared" si="178"/>
        <v/>
      </c>
      <c r="AC378" s="26" t="str">
        <f t="shared" si="179"/>
        <v/>
      </c>
      <c r="AD378" s="26" t="str">
        <f t="shared" si="158"/>
        <v/>
      </c>
      <c r="AE378" s="26" t="str">
        <f t="shared" si="180"/>
        <v/>
      </c>
      <c r="AF378" s="26" t="str">
        <f t="shared" si="181"/>
        <v/>
      </c>
      <c r="AG378" s="26" t="str">
        <f>IF(OR(Z378&lt;&gt;TRUE,AB378&lt;&gt;TRUE,,ISBLANK(U378)),"",IF(INDEX(codeperskat,MATCH(P378,libperskat,0))=20,IF(OR(U378&lt;'Nomenklatur komplett'!W$4,U378&gt;'Nomenklatur komplett'!X$4),FALSE,TRUE),""))</f>
        <v/>
      </c>
      <c r="AH378" s="26" t="str">
        <f t="shared" si="159"/>
        <v/>
      </c>
      <c r="AI378" s="26" t="str">
        <f t="shared" si="160"/>
        <v/>
      </c>
      <c r="AJ378" s="26" t="str">
        <f t="shared" si="182"/>
        <v/>
      </c>
      <c r="AK378" s="72" t="str">
        <f t="shared" si="183"/>
        <v/>
      </c>
      <c r="AL378" s="26" t="str">
        <f t="shared" si="184"/>
        <v/>
      </c>
    </row>
    <row r="379" spans="1:38" x14ac:dyDescent="0.2">
      <c r="A379" s="129" t="str">
        <f t="shared" si="162"/>
        <v/>
      </c>
      <c r="B379" s="129" t="str">
        <f t="shared" si="163"/>
        <v/>
      </c>
      <c r="C379" s="78" t="str">
        <f t="shared" si="164"/>
        <v/>
      </c>
      <c r="D379" s="72" t="str">
        <f t="shared" si="165"/>
        <v/>
      </c>
      <c r="E379" s="72" t="str">
        <f t="shared" si="166"/>
        <v/>
      </c>
      <c r="F379" s="79" t="str">
        <f t="shared" si="167"/>
        <v/>
      </c>
      <c r="G379" s="73" t="str">
        <f t="shared" si="168"/>
        <v/>
      </c>
      <c r="H379" s="72" t="str">
        <f t="shared" si="169"/>
        <v/>
      </c>
      <c r="I379" s="72" t="str">
        <f t="shared" si="170"/>
        <v/>
      </c>
      <c r="J379" s="72" t="str">
        <f t="shared" si="171"/>
        <v/>
      </c>
      <c r="K379" s="76" t="str">
        <f t="shared" si="172"/>
        <v/>
      </c>
      <c r="L379" s="134" t="str">
        <f t="shared" si="173"/>
        <v/>
      </c>
      <c r="M379" s="134" t="str">
        <f t="shared" si="174"/>
        <v/>
      </c>
      <c r="N379" s="67"/>
      <c r="O379" s="71"/>
      <c r="P379" s="71"/>
      <c r="Q379" s="71"/>
      <c r="R379" s="71"/>
      <c r="S379" s="148"/>
      <c r="T379" s="71"/>
      <c r="U379" s="71"/>
      <c r="V379" s="71"/>
      <c r="W379" s="71"/>
      <c r="X379" s="77" t="str">
        <f t="shared" si="161"/>
        <v/>
      </c>
      <c r="Y379" s="26" t="str">
        <f t="shared" si="175"/>
        <v/>
      </c>
      <c r="Z379" s="26" t="str">
        <f t="shared" si="176"/>
        <v/>
      </c>
      <c r="AA379" s="77" t="str">
        <f t="shared" si="177"/>
        <v/>
      </c>
      <c r="AB379" s="26" t="str">
        <f t="shared" si="178"/>
        <v/>
      </c>
      <c r="AC379" s="26" t="str">
        <f t="shared" si="179"/>
        <v/>
      </c>
      <c r="AD379" s="26" t="str">
        <f t="shared" si="158"/>
        <v/>
      </c>
      <c r="AE379" s="26" t="str">
        <f t="shared" si="180"/>
        <v/>
      </c>
      <c r="AF379" s="26" t="str">
        <f t="shared" si="181"/>
        <v/>
      </c>
      <c r="AG379" s="26" t="str">
        <f>IF(OR(Z379&lt;&gt;TRUE,AB379&lt;&gt;TRUE,,ISBLANK(U379)),"",IF(INDEX(codeperskat,MATCH(P379,libperskat,0))=20,IF(OR(U379&lt;'Nomenklatur komplett'!W$4,U379&gt;'Nomenklatur komplett'!X$4),FALSE,TRUE),""))</f>
        <v/>
      </c>
      <c r="AH379" s="26" t="str">
        <f t="shared" si="159"/>
        <v/>
      </c>
      <c r="AI379" s="26" t="str">
        <f t="shared" si="160"/>
        <v/>
      </c>
      <c r="AJ379" s="26" t="str">
        <f t="shared" si="182"/>
        <v/>
      </c>
      <c r="AK379" s="72" t="str">
        <f t="shared" si="183"/>
        <v/>
      </c>
      <c r="AL379" s="26" t="str">
        <f t="shared" si="184"/>
        <v/>
      </c>
    </row>
    <row r="380" spans="1:38" x14ac:dyDescent="0.2">
      <c r="A380" s="129" t="str">
        <f t="shared" si="162"/>
        <v/>
      </c>
      <c r="B380" s="129" t="str">
        <f t="shared" si="163"/>
        <v/>
      </c>
      <c r="C380" s="78" t="str">
        <f t="shared" si="164"/>
        <v/>
      </c>
      <c r="D380" s="72" t="str">
        <f t="shared" si="165"/>
        <v/>
      </c>
      <c r="E380" s="72" t="str">
        <f t="shared" si="166"/>
        <v/>
      </c>
      <c r="F380" s="79" t="str">
        <f t="shared" si="167"/>
        <v/>
      </c>
      <c r="G380" s="73" t="str">
        <f t="shared" si="168"/>
        <v/>
      </c>
      <c r="H380" s="72" t="str">
        <f t="shared" si="169"/>
        <v/>
      </c>
      <c r="I380" s="72" t="str">
        <f t="shared" si="170"/>
        <v/>
      </c>
      <c r="J380" s="72" t="str">
        <f t="shared" si="171"/>
        <v/>
      </c>
      <c r="K380" s="76" t="str">
        <f t="shared" si="172"/>
        <v/>
      </c>
      <c r="L380" s="134" t="str">
        <f t="shared" si="173"/>
        <v/>
      </c>
      <c r="M380" s="134" t="str">
        <f t="shared" si="174"/>
        <v/>
      </c>
      <c r="N380" s="67"/>
      <c r="O380" s="71"/>
      <c r="P380" s="71"/>
      <c r="Q380" s="71"/>
      <c r="R380" s="71"/>
      <c r="S380" s="148"/>
      <c r="T380" s="71"/>
      <c r="U380" s="71"/>
      <c r="V380" s="71"/>
      <c r="W380" s="71"/>
      <c r="X380" s="77" t="str">
        <f t="shared" si="161"/>
        <v/>
      </c>
      <c r="Y380" s="26" t="str">
        <f t="shared" si="175"/>
        <v/>
      </c>
      <c r="Z380" s="26" t="str">
        <f t="shared" si="176"/>
        <v/>
      </c>
      <c r="AA380" s="77" t="str">
        <f t="shared" si="177"/>
        <v/>
      </c>
      <c r="AB380" s="26" t="str">
        <f t="shared" si="178"/>
        <v/>
      </c>
      <c r="AC380" s="26" t="str">
        <f t="shared" si="179"/>
        <v/>
      </c>
      <c r="AD380" s="26" t="str">
        <f t="shared" si="158"/>
        <v/>
      </c>
      <c r="AE380" s="26" t="str">
        <f t="shared" si="180"/>
        <v/>
      </c>
      <c r="AF380" s="26" t="str">
        <f t="shared" si="181"/>
        <v/>
      </c>
      <c r="AG380" s="26" t="str">
        <f>IF(OR(Z380&lt;&gt;TRUE,AB380&lt;&gt;TRUE,,ISBLANK(U380)),"",IF(INDEX(codeperskat,MATCH(P380,libperskat,0))=20,IF(OR(U380&lt;'Nomenklatur komplett'!W$4,U380&gt;'Nomenklatur komplett'!X$4),FALSE,TRUE),""))</f>
        <v/>
      </c>
      <c r="AH380" s="26" t="str">
        <f t="shared" si="159"/>
        <v/>
      </c>
      <c r="AI380" s="26" t="str">
        <f t="shared" si="160"/>
        <v/>
      </c>
      <c r="AJ380" s="26" t="str">
        <f t="shared" si="182"/>
        <v/>
      </c>
      <c r="AK380" s="72" t="str">
        <f t="shared" si="183"/>
        <v/>
      </c>
      <c r="AL380" s="26" t="str">
        <f t="shared" si="184"/>
        <v/>
      </c>
    </row>
    <row r="381" spans="1:38" x14ac:dyDescent="0.2">
      <c r="A381" s="129" t="str">
        <f t="shared" si="162"/>
        <v/>
      </c>
      <c r="B381" s="129" t="str">
        <f t="shared" si="163"/>
        <v/>
      </c>
      <c r="C381" s="78" t="str">
        <f t="shared" si="164"/>
        <v/>
      </c>
      <c r="D381" s="72" t="str">
        <f t="shared" si="165"/>
        <v/>
      </c>
      <c r="E381" s="72" t="str">
        <f t="shared" si="166"/>
        <v/>
      </c>
      <c r="F381" s="79" t="str">
        <f t="shared" si="167"/>
        <v/>
      </c>
      <c r="G381" s="73" t="str">
        <f t="shared" si="168"/>
        <v/>
      </c>
      <c r="H381" s="72" t="str">
        <f t="shared" si="169"/>
        <v/>
      </c>
      <c r="I381" s="72" t="str">
        <f t="shared" si="170"/>
        <v/>
      </c>
      <c r="J381" s="72" t="str">
        <f t="shared" si="171"/>
        <v/>
      </c>
      <c r="K381" s="76" t="str">
        <f t="shared" si="172"/>
        <v/>
      </c>
      <c r="L381" s="134" t="str">
        <f t="shared" si="173"/>
        <v/>
      </c>
      <c r="M381" s="134" t="str">
        <f t="shared" si="174"/>
        <v/>
      </c>
      <c r="N381" s="67"/>
      <c r="O381" s="71"/>
      <c r="P381" s="71"/>
      <c r="Q381" s="71"/>
      <c r="R381" s="71"/>
      <c r="S381" s="148"/>
      <c r="T381" s="71"/>
      <c r="U381" s="71"/>
      <c r="V381" s="71"/>
      <c r="W381" s="71"/>
      <c r="X381" s="77" t="str">
        <f t="shared" si="161"/>
        <v/>
      </c>
      <c r="Y381" s="26" t="str">
        <f t="shared" si="175"/>
        <v/>
      </c>
      <c r="Z381" s="26" t="str">
        <f t="shared" si="176"/>
        <v/>
      </c>
      <c r="AA381" s="77" t="str">
        <f t="shared" si="177"/>
        <v/>
      </c>
      <c r="AB381" s="26" t="str">
        <f t="shared" si="178"/>
        <v/>
      </c>
      <c r="AC381" s="26" t="str">
        <f t="shared" si="179"/>
        <v/>
      </c>
      <c r="AD381" s="26" t="str">
        <f t="shared" si="158"/>
        <v/>
      </c>
      <c r="AE381" s="26" t="str">
        <f t="shared" si="180"/>
        <v/>
      </c>
      <c r="AF381" s="26" t="str">
        <f t="shared" si="181"/>
        <v/>
      </c>
      <c r="AG381" s="26" t="str">
        <f>IF(OR(Z381&lt;&gt;TRUE,AB381&lt;&gt;TRUE,,ISBLANK(U381)),"",IF(INDEX(codeperskat,MATCH(P381,libperskat,0))=20,IF(OR(U381&lt;'Nomenklatur komplett'!W$4,U381&gt;'Nomenklatur komplett'!X$4),FALSE,TRUE),""))</f>
        <v/>
      </c>
      <c r="AH381" s="26" t="str">
        <f t="shared" si="159"/>
        <v/>
      </c>
      <c r="AI381" s="26" t="str">
        <f t="shared" si="160"/>
        <v/>
      </c>
      <c r="AJ381" s="26" t="str">
        <f t="shared" si="182"/>
        <v/>
      </c>
      <c r="AK381" s="72" t="str">
        <f t="shared" si="183"/>
        <v/>
      </c>
      <c r="AL381" s="26" t="str">
        <f t="shared" si="184"/>
        <v/>
      </c>
    </row>
    <row r="382" spans="1:38" x14ac:dyDescent="0.2">
      <c r="A382" s="129" t="str">
        <f t="shared" si="162"/>
        <v/>
      </c>
      <c r="B382" s="129" t="str">
        <f t="shared" si="163"/>
        <v/>
      </c>
      <c r="C382" s="78" t="str">
        <f t="shared" si="164"/>
        <v/>
      </c>
      <c r="D382" s="72" t="str">
        <f t="shared" si="165"/>
        <v/>
      </c>
      <c r="E382" s="72" t="str">
        <f t="shared" si="166"/>
        <v/>
      </c>
      <c r="F382" s="79" t="str">
        <f t="shared" si="167"/>
        <v/>
      </c>
      <c r="G382" s="73" t="str">
        <f t="shared" si="168"/>
        <v/>
      </c>
      <c r="H382" s="72" t="str">
        <f t="shared" si="169"/>
        <v/>
      </c>
      <c r="I382" s="72" t="str">
        <f t="shared" si="170"/>
        <v/>
      </c>
      <c r="J382" s="72" t="str">
        <f t="shared" si="171"/>
        <v/>
      </c>
      <c r="K382" s="76" t="str">
        <f t="shared" si="172"/>
        <v/>
      </c>
      <c r="L382" s="134" t="str">
        <f t="shared" si="173"/>
        <v/>
      </c>
      <c r="M382" s="134" t="str">
        <f t="shared" si="174"/>
        <v/>
      </c>
      <c r="N382" s="67"/>
      <c r="O382" s="71"/>
      <c r="P382" s="71"/>
      <c r="Q382" s="71"/>
      <c r="R382" s="71"/>
      <c r="S382" s="148"/>
      <c r="T382" s="71"/>
      <c r="U382" s="71"/>
      <c r="V382" s="71"/>
      <c r="W382" s="71"/>
      <c r="X382" s="77" t="str">
        <f t="shared" si="161"/>
        <v/>
      </c>
      <c r="Y382" s="26" t="str">
        <f t="shared" si="175"/>
        <v/>
      </c>
      <c r="Z382" s="26" t="str">
        <f t="shared" si="176"/>
        <v/>
      </c>
      <c r="AA382" s="77" t="str">
        <f t="shared" si="177"/>
        <v/>
      </c>
      <c r="AB382" s="26" t="str">
        <f t="shared" si="178"/>
        <v/>
      </c>
      <c r="AC382" s="26" t="str">
        <f t="shared" si="179"/>
        <v/>
      </c>
      <c r="AD382" s="26" t="str">
        <f t="shared" si="158"/>
        <v/>
      </c>
      <c r="AE382" s="26" t="str">
        <f t="shared" si="180"/>
        <v/>
      </c>
      <c r="AF382" s="26" t="str">
        <f t="shared" si="181"/>
        <v/>
      </c>
      <c r="AG382" s="26" t="str">
        <f>IF(OR(Z382&lt;&gt;TRUE,AB382&lt;&gt;TRUE,,ISBLANK(U382)),"",IF(INDEX(codeperskat,MATCH(P382,libperskat,0))=20,IF(OR(U382&lt;'Nomenklatur komplett'!W$4,U382&gt;'Nomenklatur komplett'!X$4),FALSE,TRUE),""))</f>
        <v/>
      </c>
      <c r="AH382" s="26" t="str">
        <f t="shared" si="159"/>
        <v/>
      </c>
      <c r="AI382" s="26" t="str">
        <f t="shared" si="160"/>
        <v/>
      </c>
      <c r="AJ382" s="26" t="str">
        <f t="shared" si="182"/>
        <v/>
      </c>
      <c r="AK382" s="72" t="str">
        <f t="shared" si="183"/>
        <v/>
      </c>
      <c r="AL382" s="26" t="str">
        <f t="shared" si="184"/>
        <v/>
      </c>
    </row>
    <row r="383" spans="1:38" x14ac:dyDescent="0.2">
      <c r="A383" s="129" t="str">
        <f t="shared" si="162"/>
        <v/>
      </c>
      <c r="B383" s="129" t="str">
        <f t="shared" si="163"/>
        <v/>
      </c>
      <c r="C383" s="78" t="str">
        <f t="shared" si="164"/>
        <v/>
      </c>
      <c r="D383" s="72" t="str">
        <f t="shared" si="165"/>
        <v/>
      </c>
      <c r="E383" s="72" t="str">
        <f t="shared" si="166"/>
        <v/>
      </c>
      <c r="F383" s="79" t="str">
        <f t="shared" si="167"/>
        <v/>
      </c>
      <c r="G383" s="73" t="str">
        <f t="shared" si="168"/>
        <v/>
      </c>
      <c r="H383" s="72" t="str">
        <f t="shared" si="169"/>
        <v/>
      </c>
      <c r="I383" s="72" t="str">
        <f t="shared" si="170"/>
        <v/>
      </c>
      <c r="J383" s="72" t="str">
        <f t="shared" si="171"/>
        <v/>
      </c>
      <c r="K383" s="76" t="str">
        <f t="shared" si="172"/>
        <v/>
      </c>
      <c r="L383" s="134" t="str">
        <f t="shared" si="173"/>
        <v/>
      </c>
      <c r="M383" s="134" t="str">
        <f t="shared" si="174"/>
        <v/>
      </c>
      <c r="N383" s="67"/>
      <c r="O383" s="71"/>
      <c r="P383" s="71"/>
      <c r="Q383" s="71"/>
      <c r="R383" s="71"/>
      <c r="S383" s="148"/>
      <c r="T383" s="71"/>
      <c r="U383" s="71"/>
      <c r="V383" s="71"/>
      <c r="W383" s="71"/>
      <c r="X383" s="77" t="str">
        <f t="shared" si="161"/>
        <v/>
      </c>
      <c r="Y383" s="26" t="str">
        <f t="shared" si="175"/>
        <v/>
      </c>
      <c r="Z383" s="26" t="str">
        <f t="shared" si="176"/>
        <v/>
      </c>
      <c r="AA383" s="77" t="str">
        <f t="shared" si="177"/>
        <v/>
      </c>
      <c r="AB383" s="26" t="str">
        <f t="shared" si="178"/>
        <v/>
      </c>
      <c r="AC383" s="26" t="str">
        <f t="shared" si="179"/>
        <v/>
      </c>
      <c r="AD383" s="26" t="str">
        <f t="shared" si="158"/>
        <v/>
      </c>
      <c r="AE383" s="26" t="str">
        <f t="shared" si="180"/>
        <v/>
      </c>
      <c r="AF383" s="26" t="str">
        <f t="shared" si="181"/>
        <v/>
      </c>
      <c r="AG383" s="26" t="str">
        <f>IF(OR(Z383&lt;&gt;TRUE,AB383&lt;&gt;TRUE,,ISBLANK(U383)),"",IF(INDEX(codeperskat,MATCH(P383,libperskat,0))=20,IF(OR(U383&lt;'Nomenklatur komplett'!W$4,U383&gt;'Nomenklatur komplett'!X$4),FALSE,TRUE),""))</f>
        <v/>
      </c>
      <c r="AH383" s="26" t="str">
        <f t="shared" si="159"/>
        <v/>
      </c>
      <c r="AI383" s="26" t="str">
        <f t="shared" si="160"/>
        <v/>
      </c>
      <c r="AJ383" s="26" t="str">
        <f t="shared" si="182"/>
        <v/>
      </c>
      <c r="AK383" s="72" t="str">
        <f t="shared" si="183"/>
        <v/>
      </c>
      <c r="AL383" s="26" t="str">
        <f t="shared" si="184"/>
        <v/>
      </c>
    </row>
    <row r="384" spans="1:38" x14ac:dyDescent="0.2">
      <c r="A384" s="129" t="str">
        <f t="shared" si="162"/>
        <v/>
      </c>
      <c r="B384" s="129" t="str">
        <f t="shared" si="163"/>
        <v/>
      </c>
      <c r="C384" s="78" t="str">
        <f t="shared" si="164"/>
        <v/>
      </c>
      <c r="D384" s="72" t="str">
        <f t="shared" si="165"/>
        <v/>
      </c>
      <c r="E384" s="72" t="str">
        <f t="shared" si="166"/>
        <v/>
      </c>
      <c r="F384" s="79" t="str">
        <f t="shared" si="167"/>
        <v/>
      </c>
      <c r="G384" s="73" t="str">
        <f t="shared" si="168"/>
        <v/>
      </c>
      <c r="H384" s="72" t="str">
        <f t="shared" si="169"/>
        <v/>
      </c>
      <c r="I384" s="72" t="str">
        <f t="shared" si="170"/>
        <v/>
      </c>
      <c r="J384" s="72" t="str">
        <f t="shared" si="171"/>
        <v/>
      </c>
      <c r="K384" s="76" t="str">
        <f t="shared" si="172"/>
        <v/>
      </c>
      <c r="L384" s="134" t="str">
        <f t="shared" si="173"/>
        <v/>
      </c>
      <c r="M384" s="134" t="str">
        <f t="shared" si="174"/>
        <v/>
      </c>
      <c r="N384" s="67"/>
      <c r="O384" s="71"/>
      <c r="P384" s="71"/>
      <c r="Q384" s="71"/>
      <c r="R384" s="71"/>
      <c r="S384" s="148"/>
      <c r="T384" s="71"/>
      <c r="U384" s="71"/>
      <c r="V384" s="71"/>
      <c r="W384" s="71"/>
      <c r="X384" s="77" t="str">
        <f t="shared" si="161"/>
        <v/>
      </c>
      <c r="Y384" s="26" t="str">
        <f t="shared" si="175"/>
        <v/>
      </c>
      <c r="Z384" s="26" t="str">
        <f t="shared" si="176"/>
        <v/>
      </c>
      <c r="AA384" s="77" t="str">
        <f t="shared" si="177"/>
        <v/>
      </c>
      <c r="AB384" s="26" t="str">
        <f t="shared" si="178"/>
        <v/>
      </c>
      <c r="AC384" s="26" t="str">
        <f t="shared" si="179"/>
        <v/>
      </c>
      <c r="AD384" s="26" t="str">
        <f t="shared" si="158"/>
        <v/>
      </c>
      <c r="AE384" s="26" t="str">
        <f t="shared" si="180"/>
        <v/>
      </c>
      <c r="AF384" s="26" t="str">
        <f t="shared" si="181"/>
        <v/>
      </c>
      <c r="AG384" s="26" t="str">
        <f>IF(OR(Z384&lt;&gt;TRUE,AB384&lt;&gt;TRUE,,ISBLANK(U384)),"",IF(INDEX(codeperskat,MATCH(P384,libperskat,0))=20,IF(OR(U384&lt;'Nomenklatur komplett'!W$4,U384&gt;'Nomenklatur komplett'!X$4),FALSE,TRUE),""))</f>
        <v/>
      </c>
      <c r="AH384" s="26" t="str">
        <f t="shared" si="159"/>
        <v/>
      </c>
      <c r="AI384" s="26" t="str">
        <f t="shared" si="160"/>
        <v/>
      </c>
      <c r="AJ384" s="26" t="str">
        <f t="shared" si="182"/>
        <v/>
      </c>
      <c r="AK384" s="72" t="str">
        <f t="shared" si="183"/>
        <v/>
      </c>
      <c r="AL384" s="26" t="str">
        <f t="shared" si="184"/>
        <v/>
      </c>
    </row>
    <row r="385" spans="1:38" x14ac:dyDescent="0.2">
      <c r="A385" s="129" t="str">
        <f t="shared" si="162"/>
        <v/>
      </c>
      <c r="B385" s="129" t="str">
        <f t="shared" si="163"/>
        <v/>
      </c>
      <c r="C385" s="78" t="str">
        <f t="shared" si="164"/>
        <v/>
      </c>
      <c r="D385" s="72" t="str">
        <f t="shared" si="165"/>
        <v/>
      </c>
      <c r="E385" s="72" t="str">
        <f t="shared" si="166"/>
        <v/>
      </c>
      <c r="F385" s="79" t="str">
        <f t="shared" si="167"/>
        <v/>
      </c>
      <c r="G385" s="73" t="str">
        <f t="shared" si="168"/>
        <v/>
      </c>
      <c r="H385" s="72" t="str">
        <f t="shared" si="169"/>
        <v/>
      </c>
      <c r="I385" s="72" t="str">
        <f t="shared" si="170"/>
        <v/>
      </c>
      <c r="J385" s="72" t="str">
        <f t="shared" si="171"/>
        <v/>
      </c>
      <c r="K385" s="76" t="str">
        <f t="shared" si="172"/>
        <v/>
      </c>
      <c r="L385" s="134" t="str">
        <f t="shared" si="173"/>
        <v/>
      </c>
      <c r="M385" s="134" t="str">
        <f t="shared" si="174"/>
        <v/>
      </c>
      <c r="N385" s="67"/>
      <c r="O385" s="71"/>
      <c r="P385" s="71"/>
      <c r="Q385" s="71"/>
      <c r="R385" s="71"/>
      <c r="S385" s="148"/>
      <c r="T385" s="71"/>
      <c r="U385" s="71"/>
      <c r="V385" s="71"/>
      <c r="W385" s="71"/>
      <c r="X385" s="77" t="str">
        <f t="shared" si="161"/>
        <v/>
      </c>
      <c r="Y385" s="26" t="str">
        <f t="shared" si="175"/>
        <v/>
      </c>
      <c r="Z385" s="26" t="str">
        <f t="shared" si="176"/>
        <v/>
      </c>
      <c r="AA385" s="77" t="str">
        <f t="shared" si="177"/>
        <v/>
      </c>
      <c r="AB385" s="26" t="str">
        <f t="shared" si="178"/>
        <v/>
      </c>
      <c r="AC385" s="26" t="str">
        <f t="shared" si="179"/>
        <v/>
      </c>
      <c r="AD385" s="26" t="str">
        <f t="shared" si="158"/>
        <v/>
      </c>
      <c r="AE385" s="26" t="str">
        <f t="shared" si="180"/>
        <v/>
      </c>
      <c r="AF385" s="26" t="str">
        <f t="shared" si="181"/>
        <v/>
      </c>
      <c r="AG385" s="26" t="str">
        <f>IF(OR(Z385&lt;&gt;TRUE,AB385&lt;&gt;TRUE,,ISBLANK(U385)),"",IF(INDEX(codeperskat,MATCH(P385,libperskat,0))=20,IF(OR(U385&lt;'Nomenklatur komplett'!W$4,U385&gt;'Nomenklatur komplett'!X$4),FALSE,TRUE),""))</f>
        <v/>
      </c>
      <c r="AH385" s="26" t="str">
        <f t="shared" si="159"/>
        <v/>
      </c>
      <c r="AI385" s="26" t="str">
        <f t="shared" si="160"/>
        <v/>
      </c>
      <c r="AJ385" s="26" t="str">
        <f t="shared" si="182"/>
        <v/>
      </c>
      <c r="AK385" s="72" t="str">
        <f t="shared" si="183"/>
        <v/>
      </c>
      <c r="AL385" s="26" t="str">
        <f t="shared" si="184"/>
        <v/>
      </c>
    </row>
    <row r="386" spans="1:38" x14ac:dyDescent="0.2">
      <c r="A386" s="129" t="str">
        <f t="shared" si="162"/>
        <v/>
      </c>
      <c r="B386" s="129" t="str">
        <f t="shared" si="163"/>
        <v/>
      </c>
      <c r="C386" s="78" t="str">
        <f t="shared" si="164"/>
        <v/>
      </c>
      <c r="D386" s="72" t="str">
        <f t="shared" si="165"/>
        <v/>
      </c>
      <c r="E386" s="72" t="str">
        <f t="shared" si="166"/>
        <v/>
      </c>
      <c r="F386" s="79" t="str">
        <f t="shared" si="167"/>
        <v/>
      </c>
      <c r="G386" s="73" t="str">
        <f t="shared" si="168"/>
        <v/>
      </c>
      <c r="H386" s="72" t="str">
        <f t="shared" si="169"/>
        <v/>
      </c>
      <c r="I386" s="72" t="str">
        <f t="shared" si="170"/>
        <v/>
      </c>
      <c r="J386" s="72" t="str">
        <f t="shared" si="171"/>
        <v/>
      </c>
      <c r="K386" s="76" t="str">
        <f t="shared" si="172"/>
        <v/>
      </c>
      <c r="L386" s="134" t="str">
        <f t="shared" si="173"/>
        <v/>
      </c>
      <c r="M386" s="134" t="str">
        <f t="shared" si="174"/>
        <v/>
      </c>
      <c r="N386" s="67"/>
      <c r="O386" s="71"/>
      <c r="P386" s="71"/>
      <c r="Q386" s="71"/>
      <c r="R386" s="71"/>
      <c r="S386" s="148"/>
      <c r="T386" s="71"/>
      <c r="U386" s="71"/>
      <c r="V386" s="71"/>
      <c r="W386" s="71"/>
      <c r="X386" s="77" t="str">
        <f t="shared" si="161"/>
        <v/>
      </c>
      <c r="Y386" s="26" t="str">
        <f t="shared" si="175"/>
        <v/>
      </c>
      <c r="Z386" s="26" t="str">
        <f t="shared" si="176"/>
        <v/>
      </c>
      <c r="AA386" s="77" t="str">
        <f t="shared" si="177"/>
        <v/>
      </c>
      <c r="AB386" s="26" t="str">
        <f t="shared" si="178"/>
        <v/>
      </c>
      <c r="AC386" s="26" t="str">
        <f t="shared" si="179"/>
        <v/>
      </c>
      <c r="AD386" s="26" t="str">
        <f t="shared" si="158"/>
        <v/>
      </c>
      <c r="AE386" s="26" t="str">
        <f t="shared" si="180"/>
        <v/>
      </c>
      <c r="AF386" s="26" t="str">
        <f t="shared" si="181"/>
        <v/>
      </c>
      <c r="AG386" s="26" t="str">
        <f>IF(OR(Z386&lt;&gt;TRUE,AB386&lt;&gt;TRUE,,ISBLANK(U386)),"",IF(INDEX(codeperskat,MATCH(P386,libperskat,0))=20,IF(OR(U386&lt;'Nomenklatur komplett'!W$4,U386&gt;'Nomenklatur komplett'!X$4),FALSE,TRUE),""))</f>
        <v/>
      </c>
      <c r="AH386" s="26" t="str">
        <f t="shared" si="159"/>
        <v/>
      </c>
      <c r="AI386" s="26" t="str">
        <f t="shared" si="160"/>
        <v/>
      </c>
      <c r="AJ386" s="26" t="str">
        <f t="shared" si="182"/>
        <v/>
      </c>
      <c r="AK386" s="72" t="str">
        <f t="shared" si="183"/>
        <v/>
      </c>
      <c r="AL386" s="26" t="str">
        <f t="shared" si="184"/>
        <v/>
      </c>
    </row>
    <row r="387" spans="1:38" x14ac:dyDescent="0.2">
      <c r="A387" s="129" t="str">
        <f t="shared" si="162"/>
        <v/>
      </c>
      <c r="B387" s="129" t="str">
        <f t="shared" si="163"/>
        <v/>
      </c>
      <c r="C387" s="78" t="str">
        <f t="shared" si="164"/>
        <v/>
      </c>
      <c r="D387" s="72" t="str">
        <f t="shared" si="165"/>
        <v/>
      </c>
      <c r="E387" s="72" t="str">
        <f t="shared" si="166"/>
        <v/>
      </c>
      <c r="F387" s="79" t="str">
        <f t="shared" si="167"/>
        <v/>
      </c>
      <c r="G387" s="73" t="str">
        <f t="shared" si="168"/>
        <v/>
      </c>
      <c r="H387" s="72" t="str">
        <f t="shared" si="169"/>
        <v/>
      </c>
      <c r="I387" s="72" t="str">
        <f t="shared" si="170"/>
        <v/>
      </c>
      <c r="J387" s="72" t="str">
        <f t="shared" si="171"/>
        <v/>
      </c>
      <c r="K387" s="76" t="str">
        <f t="shared" si="172"/>
        <v/>
      </c>
      <c r="L387" s="134" t="str">
        <f t="shared" si="173"/>
        <v/>
      </c>
      <c r="M387" s="134" t="str">
        <f t="shared" si="174"/>
        <v/>
      </c>
      <c r="N387" s="67"/>
      <c r="O387" s="71"/>
      <c r="P387" s="71"/>
      <c r="Q387" s="71"/>
      <c r="R387" s="71"/>
      <c r="S387" s="148"/>
      <c r="T387" s="71"/>
      <c r="U387" s="71"/>
      <c r="V387" s="71"/>
      <c r="W387" s="71"/>
      <c r="X387" s="77" t="str">
        <f t="shared" si="161"/>
        <v/>
      </c>
      <c r="Y387" s="26" t="str">
        <f t="shared" si="175"/>
        <v/>
      </c>
      <c r="Z387" s="26" t="str">
        <f t="shared" si="176"/>
        <v/>
      </c>
      <c r="AA387" s="77" t="str">
        <f t="shared" si="177"/>
        <v/>
      </c>
      <c r="AB387" s="26" t="str">
        <f t="shared" si="178"/>
        <v/>
      </c>
      <c r="AC387" s="26" t="str">
        <f t="shared" si="179"/>
        <v/>
      </c>
      <c r="AD387" s="26" t="str">
        <f t="shared" si="158"/>
        <v/>
      </c>
      <c r="AE387" s="26" t="str">
        <f t="shared" si="180"/>
        <v/>
      </c>
      <c r="AF387" s="26" t="str">
        <f t="shared" si="181"/>
        <v/>
      </c>
      <c r="AG387" s="26" t="str">
        <f>IF(OR(Z387&lt;&gt;TRUE,AB387&lt;&gt;TRUE,,ISBLANK(U387)),"",IF(INDEX(codeperskat,MATCH(P387,libperskat,0))=20,IF(OR(U387&lt;'Nomenklatur komplett'!W$4,U387&gt;'Nomenklatur komplett'!X$4),FALSE,TRUE),""))</f>
        <v/>
      </c>
      <c r="AH387" s="26" t="str">
        <f t="shared" si="159"/>
        <v/>
      </c>
      <c r="AI387" s="26" t="str">
        <f t="shared" si="160"/>
        <v/>
      </c>
      <c r="AJ387" s="26" t="str">
        <f t="shared" si="182"/>
        <v/>
      </c>
      <c r="AK387" s="72" t="str">
        <f t="shared" si="183"/>
        <v/>
      </c>
      <c r="AL387" s="26" t="str">
        <f t="shared" si="184"/>
        <v/>
      </c>
    </row>
    <row r="388" spans="1:38" x14ac:dyDescent="0.2">
      <c r="A388" s="129" t="str">
        <f t="shared" si="162"/>
        <v/>
      </c>
      <c r="B388" s="129" t="str">
        <f t="shared" si="163"/>
        <v/>
      </c>
      <c r="C388" s="78" t="str">
        <f t="shared" si="164"/>
        <v/>
      </c>
      <c r="D388" s="72" t="str">
        <f t="shared" si="165"/>
        <v/>
      </c>
      <c r="E388" s="72" t="str">
        <f t="shared" si="166"/>
        <v/>
      </c>
      <c r="F388" s="79" t="str">
        <f t="shared" si="167"/>
        <v/>
      </c>
      <c r="G388" s="73" t="str">
        <f t="shared" si="168"/>
        <v/>
      </c>
      <c r="H388" s="72" t="str">
        <f t="shared" si="169"/>
        <v/>
      </c>
      <c r="I388" s="72" t="str">
        <f t="shared" si="170"/>
        <v/>
      </c>
      <c r="J388" s="72" t="str">
        <f t="shared" si="171"/>
        <v/>
      </c>
      <c r="K388" s="76" t="str">
        <f t="shared" si="172"/>
        <v/>
      </c>
      <c r="L388" s="134" t="str">
        <f t="shared" si="173"/>
        <v/>
      </c>
      <c r="M388" s="134" t="str">
        <f t="shared" si="174"/>
        <v/>
      </c>
      <c r="N388" s="67"/>
      <c r="O388" s="71"/>
      <c r="P388" s="71"/>
      <c r="Q388" s="71"/>
      <c r="R388" s="71"/>
      <c r="S388" s="148"/>
      <c r="T388" s="71"/>
      <c r="U388" s="71"/>
      <c r="V388" s="71"/>
      <c r="W388" s="71"/>
      <c r="X388" s="77" t="str">
        <f t="shared" si="161"/>
        <v/>
      </c>
      <c r="Y388" s="26" t="str">
        <f t="shared" si="175"/>
        <v/>
      </c>
      <c r="Z388" s="26" t="str">
        <f t="shared" si="176"/>
        <v/>
      </c>
      <c r="AA388" s="77" t="str">
        <f t="shared" si="177"/>
        <v/>
      </c>
      <c r="AB388" s="26" t="str">
        <f t="shared" si="178"/>
        <v/>
      </c>
      <c r="AC388" s="26" t="str">
        <f t="shared" si="179"/>
        <v/>
      </c>
      <c r="AD388" s="26" t="str">
        <f t="shared" si="158"/>
        <v/>
      </c>
      <c r="AE388" s="26" t="str">
        <f t="shared" si="180"/>
        <v/>
      </c>
      <c r="AF388" s="26" t="str">
        <f t="shared" si="181"/>
        <v/>
      </c>
      <c r="AG388" s="26" t="str">
        <f>IF(OR(Z388&lt;&gt;TRUE,AB388&lt;&gt;TRUE,,ISBLANK(U388)),"",IF(INDEX(codeperskat,MATCH(P388,libperskat,0))=20,IF(OR(U388&lt;'Nomenklatur komplett'!W$4,U388&gt;'Nomenklatur komplett'!X$4),FALSE,TRUE),""))</f>
        <v/>
      </c>
      <c r="AH388" s="26" t="str">
        <f t="shared" si="159"/>
        <v/>
      </c>
      <c r="AI388" s="26" t="str">
        <f t="shared" si="160"/>
        <v/>
      </c>
      <c r="AJ388" s="26" t="str">
        <f t="shared" si="182"/>
        <v/>
      </c>
      <c r="AK388" s="72" t="str">
        <f t="shared" si="183"/>
        <v/>
      </c>
      <c r="AL388" s="26" t="str">
        <f t="shared" si="184"/>
        <v/>
      </c>
    </row>
    <row r="389" spans="1:38" x14ac:dyDescent="0.2">
      <c r="A389" s="129" t="str">
        <f t="shared" si="162"/>
        <v/>
      </c>
      <c r="B389" s="129" t="str">
        <f t="shared" si="163"/>
        <v/>
      </c>
      <c r="C389" s="78" t="str">
        <f t="shared" si="164"/>
        <v/>
      </c>
      <c r="D389" s="72" t="str">
        <f t="shared" si="165"/>
        <v/>
      </c>
      <c r="E389" s="72" t="str">
        <f t="shared" si="166"/>
        <v/>
      </c>
      <c r="F389" s="79" t="str">
        <f t="shared" si="167"/>
        <v/>
      </c>
      <c r="G389" s="73" t="str">
        <f t="shared" si="168"/>
        <v/>
      </c>
      <c r="H389" s="72" t="str">
        <f t="shared" si="169"/>
        <v/>
      </c>
      <c r="I389" s="72" t="str">
        <f t="shared" si="170"/>
        <v/>
      </c>
      <c r="J389" s="72" t="str">
        <f t="shared" si="171"/>
        <v/>
      </c>
      <c r="K389" s="76" t="str">
        <f t="shared" si="172"/>
        <v/>
      </c>
      <c r="L389" s="134" t="str">
        <f t="shared" si="173"/>
        <v/>
      </c>
      <c r="M389" s="134" t="str">
        <f t="shared" si="174"/>
        <v/>
      </c>
      <c r="N389" s="67"/>
      <c r="O389" s="71"/>
      <c r="P389" s="71"/>
      <c r="Q389" s="71"/>
      <c r="R389" s="71"/>
      <c r="S389" s="148"/>
      <c r="T389" s="71"/>
      <c r="U389" s="71"/>
      <c r="V389" s="71"/>
      <c r="W389" s="71"/>
      <c r="X389" s="77" t="str">
        <f t="shared" si="161"/>
        <v/>
      </c>
      <c r="Y389" s="26" t="str">
        <f t="shared" si="175"/>
        <v/>
      </c>
      <c r="Z389" s="26" t="str">
        <f t="shared" si="176"/>
        <v/>
      </c>
      <c r="AA389" s="77" t="str">
        <f t="shared" si="177"/>
        <v/>
      </c>
      <c r="AB389" s="26" t="str">
        <f t="shared" si="178"/>
        <v/>
      </c>
      <c r="AC389" s="26" t="str">
        <f t="shared" si="179"/>
        <v/>
      </c>
      <c r="AD389" s="26" t="str">
        <f t="shared" si="158"/>
        <v/>
      </c>
      <c r="AE389" s="26" t="str">
        <f t="shared" si="180"/>
        <v/>
      </c>
      <c r="AF389" s="26" t="str">
        <f t="shared" si="181"/>
        <v/>
      </c>
      <c r="AG389" s="26" t="str">
        <f>IF(OR(Z389&lt;&gt;TRUE,AB389&lt;&gt;TRUE,,ISBLANK(U389)),"",IF(INDEX(codeperskat,MATCH(P389,libperskat,0))=20,IF(OR(U389&lt;'Nomenklatur komplett'!W$4,U389&gt;'Nomenklatur komplett'!X$4),FALSE,TRUE),""))</f>
        <v/>
      </c>
      <c r="AH389" s="26" t="str">
        <f t="shared" si="159"/>
        <v/>
      </c>
      <c r="AI389" s="26" t="str">
        <f t="shared" si="160"/>
        <v/>
      </c>
      <c r="AJ389" s="26" t="str">
        <f t="shared" si="182"/>
        <v/>
      </c>
      <c r="AK389" s="72" t="str">
        <f t="shared" si="183"/>
        <v/>
      </c>
      <c r="AL389" s="26" t="str">
        <f t="shared" si="184"/>
        <v/>
      </c>
    </row>
    <row r="390" spans="1:38" x14ac:dyDescent="0.2">
      <c r="A390" s="129" t="str">
        <f t="shared" si="162"/>
        <v/>
      </c>
      <c r="B390" s="129" t="str">
        <f t="shared" si="163"/>
        <v/>
      </c>
      <c r="C390" s="78" t="str">
        <f t="shared" si="164"/>
        <v/>
      </c>
      <c r="D390" s="72" t="str">
        <f t="shared" si="165"/>
        <v/>
      </c>
      <c r="E390" s="72" t="str">
        <f t="shared" si="166"/>
        <v/>
      </c>
      <c r="F390" s="79" t="str">
        <f t="shared" si="167"/>
        <v/>
      </c>
      <c r="G390" s="73" t="str">
        <f t="shared" si="168"/>
        <v/>
      </c>
      <c r="H390" s="72" t="str">
        <f t="shared" si="169"/>
        <v/>
      </c>
      <c r="I390" s="72" t="str">
        <f t="shared" si="170"/>
        <v/>
      </c>
      <c r="J390" s="72" t="str">
        <f t="shared" si="171"/>
        <v/>
      </c>
      <c r="K390" s="76" t="str">
        <f t="shared" si="172"/>
        <v/>
      </c>
      <c r="L390" s="134" t="str">
        <f t="shared" si="173"/>
        <v/>
      </c>
      <c r="M390" s="134" t="str">
        <f t="shared" si="174"/>
        <v/>
      </c>
      <c r="N390" s="67"/>
      <c r="O390" s="71"/>
      <c r="P390" s="71"/>
      <c r="Q390" s="71"/>
      <c r="R390" s="71"/>
      <c r="S390" s="148"/>
      <c r="T390" s="71"/>
      <c r="U390" s="71"/>
      <c r="V390" s="71"/>
      <c r="W390" s="71"/>
      <c r="X390" s="77" t="str">
        <f t="shared" si="161"/>
        <v/>
      </c>
      <c r="Y390" s="26" t="str">
        <f t="shared" si="175"/>
        <v/>
      </c>
      <c r="Z390" s="26" t="str">
        <f t="shared" si="176"/>
        <v/>
      </c>
      <c r="AA390" s="77" t="str">
        <f t="shared" si="177"/>
        <v/>
      </c>
      <c r="AB390" s="26" t="str">
        <f t="shared" si="178"/>
        <v/>
      </c>
      <c r="AC390" s="26" t="str">
        <f t="shared" si="179"/>
        <v/>
      </c>
      <c r="AD390" s="26" t="str">
        <f t="shared" si="158"/>
        <v/>
      </c>
      <c r="AE390" s="26" t="str">
        <f t="shared" si="180"/>
        <v/>
      </c>
      <c r="AF390" s="26" t="str">
        <f t="shared" si="181"/>
        <v/>
      </c>
      <c r="AG390" s="26" t="str">
        <f>IF(OR(Z390&lt;&gt;TRUE,AB390&lt;&gt;TRUE,,ISBLANK(U390)),"",IF(INDEX(codeperskat,MATCH(P390,libperskat,0))=20,IF(OR(U390&lt;'Nomenklatur komplett'!W$4,U390&gt;'Nomenklatur komplett'!X$4),FALSE,TRUE),""))</f>
        <v/>
      </c>
      <c r="AH390" s="26" t="str">
        <f t="shared" si="159"/>
        <v/>
      </c>
      <c r="AI390" s="26" t="str">
        <f t="shared" si="160"/>
        <v/>
      </c>
      <c r="AJ390" s="26" t="str">
        <f t="shared" si="182"/>
        <v/>
      </c>
      <c r="AK390" s="72" t="str">
        <f t="shared" si="183"/>
        <v/>
      </c>
      <c r="AL390" s="26" t="str">
        <f t="shared" si="184"/>
        <v/>
      </c>
    </row>
    <row r="391" spans="1:38" x14ac:dyDescent="0.2">
      <c r="A391" s="129" t="str">
        <f t="shared" si="162"/>
        <v/>
      </c>
      <c r="B391" s="129" t="str">
        <f t="shared" si="163"/>
        <v/>
      </c>
      <c r="C391" s="78" t="str">
        <f t="shared" si="164"/>
        <v/>
      </c>
      <c r="D391" s="72" t="str">
        <f t="shared" si="165"/>
        <v/>
      </c>
      <c r="E391" s="72" t="str">
        <f t="shared" si="166"/>
        <v/>
      </c>
      <c r="F391" s="79" t="str">
        <f t="shared" si="167"/>
        <v/>
      </c>
      <c r="G391" s="73" t="str">
        <f t="shared" si="168"/>
        <v/>
      </c>
      <c r="H391" s="72" t="str">
        <f t="shared" si="169"/>
        <v/>
      </c>
      <c r="I391" s="72" t="str">
        <f t="shared" si="170"/>
        <v/>
      </c>
      <c r="J391" s="72" t="str">
        <f t="shared" si="171"/>
        <v/>
      </c>
      <c r="K391" s="76" t="str">
        <f t="shared" si="172"/>
        <v/>
      </c>
      <c r="L391" s="134" t="str">
        <f t="shared" si="173"/>
        <v/>
      </c>
      <c r="M391" s="134" t="str">
        <f t="shared" si="174"/>
        <v/>
      </c>
      <c r="N391" s="67"/>
      <c r="O391" s="71"/>
      <c r="P391" s="71"/>
      <c r="Q391" s="71"/>
      <c r="R391" s="71"/>
      <c r="S391" s="148"/>
      <c r="T391" s="71"/>
      <c r="U391" s="71"/>
      <c r="V391" s="71"/>
      <c r="W391" s="71"/>
      <c r="X391" s="77" t="str">
        <f t="shared" si="161"/>
        <v/>
      </c>
      <c r="Y391" s="26" t="str">
        <f t="shared" si="175"/>
        <v/>
      </c>
      <c r="Z391" s="26" t="str">
        <f t="shared" si="176"/>
        <v/>
      </c>
      <c r="AA391" s="77" t="str">
        <f t="shared" si="177"/>
        <v/>
      </c>
      <c r="AB391" s="26" t="str">
        <f t="shared" si="178"/>
        <v/>
      </c>
      <c r="AC391" s="26" t="str">
        <f t="shared" si="179"/>
        <v/>
      </c>
      <c r="AD391" s="26" t="str">
        <f t="shared" si="158"/>
        <v/>
      </c>
      <c r="AE391" s="26" t="str">
        <f t="shared" si="180"/>
        <v/>
      </c>
      <c r="AF391" s="26" t="str">
        <f t="shared" si="181"/>
        <v/>
      </c>
      <c r="AG391" s="26" t="str">
        <f>IF(OR(Z391&lt;&gt;TRUE,AB391&lt;&gt;TRUE,,ISBLANK(U391)),"",IF(INDEX(codeperskat,MATCH(P391,libperskat,0))=20,IF(OR(U391&lt;'Nomenklatur komplett'!W$4,U391&gt;'Nomenklatur komplett'!X$4),FALSE,TRUE),""))</f>
        <v/>
      </c>
      <c r="AH391" s="26" t="str">
        <f t="shared" si="159"/>
        <v/>
      </c>
      <c r="AI391" s="26" t="str">
        <f t="shared" si="160"/>
        <v/>
      </c>
      <c r="AJ391" s="26" t="str">
        <f t="shared" si="182"/>
        <v/>
      </c>
      <c r="AK391" s="72" t="str">
        <f t="shared" si="183"/>
        <v/>
      </c>
      <c r="AL391" s="26" t="str">
        <f t="shared" si="184"/>
        <v/>
      </c>
    </row>
    <row r="392" spans="1:38" x14ac:dyDescent="0.2">
      <c r="A392" s="129" t="str">
        <f t="shared" si="162"/>
        <v/>
      </c>
      <c r="B392" s="129" t="str">
        <f t="shared" si="163"/>
        <v/>
      </c>
      <c r="C392" s="78" t="str">
        <f t="shared" si="164"/>
        <v/>
      </c>
      <c r="D392" s="72" t="str">
        <f t="shared" si="165"/>
        <v/>
      </c>
      <c r="E392" s="72" t="str">
        <f t="shared" si="166"/>
        <v/>
      </c>
      <c r="F392" s="79" t="str">
        <f t="shared" si="167"/>
        <v/>
      </c>
      <c r="G392" s="73" t="str">
        <f t="shared" si="168"/>
        <v/>
      </c>
      <c r="H392" s="72" t="str">
        <f t="shared" si="169"/>
        <v/>
      </c>
      <c r="I392" s="72" t="str">
        <f t="shared" si="170"/>
        <v/>
      </c>
      <c r="J392" s="72" t="str">
        <f t="shared" si="171"/>
        <v/>
      </c>
      <c r="K392" s="76" t="str">
        <f t="shared" si="172"/>
        <v/>
      </c>
      <c r="L392" s="134" t="str">
        <f t="shared" si="173"/>
        <v/>
      </c>
      <c r="M392" s="134" t="str">
        <f t="shared" si="174"/>
        <v/>
      </c>
      <c r="N392" s="67"/>
      <c r="O392" s="71"/>
      <c r="P392" s="71"/>
      <c r="Q392" s="71"/>
      <c r="R392" s="71"/>
      <c r="S392" s="148"/>
      <c r="T392" s="71"/>
      <c r="U392" s="71"/>
      <c r="V392" s="71"/>
      <c r="W392" s="71"/>
      <c r="X392" s="77" t="str">
        <f t="shared" si="161"/>
        <v/>
      </c>
      <c r="Y392" s="26" t="str">
        <f t="shared" si="175"/>
        <v/>
      </c>
      <c r="Z392" s="26" t="str">
        <f t="shared" si="176"/>
        <v/>
      </c>
      <c r="AA392" s="77" t="str">
        <f t="shared" si="177"/>
        <v/>
      </c>
      <c r="AB392" s="26" t="str">
        <f t="shared" si="178"/>
        <v/>
      </c>
      <c r="AC392" s="26" t="str">
        <f t="shared" si="179"/>
        <v/>
      </c>
      <c r="AD392" s="26" t="str">
        <f t="shared" si="158"/>
        <v/>
      </c>
      <c r="AE392" s="26" t="str">
        <f t="shared" si="180"/>
        <v/>
      </c>
      <c r="AF392" s="26" t="str">
        <f t="shared" si="181"/>
        <v/>
      </c>
      <c r="AG392" s="26" t="str">
        <f>IF(OR(Z392&lt;&gt;TRUE,AB392&lt;&gt;TRUE,,ISBLANK(U392)),"",IF(INDEX(codeperskat,MATCH(P392,libperskat,0))=20,IF(OR(U392&lt;'Nomenklatur komplett'!W$4,U392&gt;'Nomenklatur komplett'!X$4),FALSE,TRUE),""))</f>
        <v/>
      </c>
      <c r="AH392" s="26" t="str">
        <f t="shared" si="159"/>
        <v/>
      </c>
      <c r="AI392" s="26" t="str">
        <f t="shared" si="160"/>
        <v/>
      </c>
      <c r="AJ392" s="26" t="str">
        <f t="shared" si="182"/>
        <v/>
      </c>
      <c r="AK392" s="72" t="str">
        <f t="shared" si="183"/>
        <v/>
      </c>
      <c r="AL392" s="26" t="str">
        <f t="shared" si="184"/>
        <v/>
      </c>
    </row>
    <row r="393" spans="1:38" x14ac:dyDescent="0.2">
      <c r="A393" s="129" t="str">
        <f t="shared" si="162"/>
        <v/>
      </c>
      <c r="B393" s="129" t="str">
        <f t="shared" si="163"/>
        <v/>
      </c>
      <c r="C393" s="78" t="str">
        <f t="shared" si="164"/>
        <v/>
      </c>
      <c r="D393" s="72" t="str">
        <f t="shared" si="165"/>
        <v/>
      </c>
      <c r="E393" s="72" t="str">
        <f t="shared" si="166"/>
        <v/>
      </c>
      <c r="F393" s="79" t="str">
        <f t="shared" si="167"/>
        <v/>
      </c>
      <c r="G393" s="73" t="str">
        <f t="shared" si="168"/>
        <v/>
      </c>
      <c r="H393" s="72" t="str">
        <f t="shared" si="169"/>
        <v/>
      </c>
      <c r="I393" s="72" t="str">
        <f t="shared" si="170"/>
        <v/>
      </c>
      <c r="J393" s="72" t="str">
        <f t="shared" si="171"/>
        <v/>
      </c>
      <c r="K393" s="76" t="str">
        <f t="shared" si="172"/>
        <v/>
      </c>
      <c r="L393" s="134" t="str">
        <f t="shared" si="173"/>
        <v/>
      </c>
      <c r="M393" s="134" t="str">
        <f t="shared" si="174"/>
        <v/>
      </c>
      <c r="N393" s="67"/>
      <c r="O393" s="71"/>
      <c r="P393" s="71"/>
      <c r="Q393" s="71"/>
      <c r="R393" s="71"/>
      <c r="S393" s="148"/>
      <c r="T393" s="71"/>
      <c r="U393" s="71"/>
      <c r="V393" s="71"/>
      <c r="W393" s="71"/>
      <c r="X393" s="77" t="str">
        <f t="shared" si="161"/>
        <v/>
      </c>
      <c r="Y393" s="26" t="str">
        <f t="shared" si="175"/>
        <v/>
      </c>
      <c r="Z393" s="26" t="str">
        <f t="shared" si="176"/>
        <v/>
      </c>
      <c r="AA393" s="77" t="str">
        <f t="shared" si="177"/>
        <v/>
      </c>
      <c r="AB393" s="26" t="str">
        <f t="shared" si="178"/>
        <v/>
      </c>
      <c r="AC393" s="26" t="str">
        <f t="shared" si="179"/>
        <v/>
      </c>
      <c r="AD393" s="26" t="str">
        <f t="shared" si="158"/>
        <v/>
      </c>
      <c r="AE393" s="26" t="str">
        <f t="shared" si="180"/>
        <v/>
      </c>
      <c r="AF393" s="26" t="str">
        <f t="shared" si="181"/>
        <v/>
      </c>
      <c r="AG393" s="26" t="str">
        <f>IF(OR(Z393&lt;&gt;TRUE,AB393&lt;&gt;TRUE,,ISBLANK(U393)),"",IF(INDEX(codeperskat,MATCH(P393,libperskat,0))=20,IF(OR(U393&lt;'Nomenklatur komplett'!W$4,U393&gt;'Nomenklatur komplett'!X$4),FALSE,TRUE),""))</f>
        <v/>
      </c>
      <c r="AH393" s="26" t="str">
        <f t="shared" si="159"/>
        <v/>
      </c>
      <c r="AI393" s="26" t="str">
        <f t="shared" si="160"/>
        <v/>
      </c>
      <c r="AJ393" s="26" t="str">
        <f t="shared" si="182"/>
        <v/>
      </c>
      <c r="AK393" s="72" t="str">
        <f t="shared" si="183"/>
        <v/>
      </c>
      <c r="AL393" s="26" t="str">
        <f t="shared" si="184"/>
        <v/>
      </c>
    </row>
    <row r="394" spans="1:38" x14ac:dyDescent="0.2">
      <c r="A394" s="129" t="str">
        <f t="shared" si="162"/>
        <v/>
      </c>
      <c r="B394" s="129" t="str">
        <f t="shared" si="163"/>
        <v/>
      </c>
      <c r="C394" s="78" t="str">
        <f t="shared" si="164"/>
        <v/>
      </c>
      <c r="D394" s="72" t="str">
        <f t="shared" si="165"/>
        <v/>
      </c>
      <c r="E394" s="72" t="str">
        <f t="shared" si="166"/>
        <v/>
      </c>
      <c r="F394" s="79" t="str">
        <f t="shared" si="167"/>
        <v/>
      </c>
      <c r="G394" s="73" t="str">
        <f t="shared" si="168"/>
        <v/>
      </c>
      <c r="H394" s="72" t="str">
        <f t="shared" si="169"/>
        <v/>
      </c>
      <c r="I394" s="72" t="str">
        <f t="shared" si="170"/>
        <v/>
      </c>
      <c r="J394" s="72" t="str">
        <f t="shared" si="171"/>
        <v/>
      </c>
      <c r="K394" s="76" t="str">
        <f t="shared" si="172"/>
        <v/>
      </c>
      <c r="L394" s="134" t="str">
        <f t="shared" si="173"/>
        <v/>
      </c>
      <c r="M394" s="134" t="str">
        <f t="shared" si="174"/>
        <v/>
      </c>
      <c r="N394" s="67"/>
      <c r="O394" s="71"/>
      <c r="P394" s="71"/>
      <c r="Q394" s="71"/>
      <c r="R394" s="71"/>
      <c r="S394" s="148"/>
      <c r="T394" s="71"/>
      <c r="U394" s="71"/>
      <c r="V394" s="71"/>
      <c r="W394" s="71"/>
      <c r="X394" s="77" t="str">
        <f t="shared" si="161"/>
        <v/>
      </c>
      <c r="Y394" s="26" t="str">
        <f t="shared" si="175"/>
        <v/>
      </c>
      <c r="Z394" s="26" t="str">
        <f t="shared" si="176"/>
        <v/>
      </c>
      <c r="AA394" s="77" t="str">
        <f t="shared" si="177"/>
        <v/>
      </c>
      <c r="AB394" s="26" t="str">
        <f t="shared" si="178"/>
        <v/>
      </c>
      <c r="AC394" s="26" t="str">
        <f t="shared" si="179"/>
        <v/>
      </c>
      <c r="AD394" s="26" t="str">
        <f t="shared" si="158"/>
        <v/>
      </c>
      <c r="AE394" s="26" t="str">
        <f t="shared" si="180"/>
        <v/>
      </c>
      <c r="AF394" s="26" t="str">
        <f t="shared" si="181"/>
        <v/>
      </c>
      <c r="AG394" s="26" t="str">
        <f>IF(OR(Z394&lt;&gt;TRUE,AB394&lt;&gt;TRUE,,ISBLANK(U394)),"",IF(INDEX(codeperskat,MATCH(P394,libperskat,0))=20,IF(OR(U394&lt;'Nomenklatur komplett'!W$4,U394&gt;'Nomenklatur komplett'!X$4),FALSE,TRUE),""))</f>
        <v/>
      </c>
      <c r="AH394" s="26" t="str">
        <f t="shared" si="159"/>
        <v/>
      </c>
      <c r="AI394" s="26" t="str">
        <f t="shared" si="160"/>
        <v/>
      </c>
      <c r="AJ394" s="26" t="str">
        <f t="shared" si="182"/>
        <v/>
      </c>
      <c r="AK394" s="72" t="str">
        <f t="shared" si="183"/>
        <v/>
      </c>
      <c r="AL394" s="26" t="str">
        <f t="shared" si="184"/>
        <v/>
      </c>
    </row>
    <row r="395" spans="1:38" x14ac:dyDescent="0.2">
      <c r="A395" s="129" t="str">
        <f t="shared" si="162"/>
        <v/>
      </c>
      <c r="B395" s="129" t="str">
        <f t="shared" si="163"/>
        <v/>
      </c>
      <c r="C395" s="78" t="str">
        <f t="shared" si="164"/>
        <v/>
      </c>
      <c r="D395" s="72" t="str">
        <f t="shared" si="165"/>
        <v/>
      </c>
      <c r="E395" s="72" t="str">
        <f t="shared" si="166"/>
        <v/>
      </c>
      <c r="F395" s="79" t="str">
        <f t="shared" si="167"/>
        <v/>
      </c>
      <c r="G395" s="73" t="str">
        <f t="shared" si="168"/>
        <v/>
      </c>
      <c r="H395" s="72" t="str">
        <f t="shared" si="169"/>
        <v/>
      </c>
      <c r="I395" s="72" t="str">
        <f t="shared" si="170"/>
        <v/>
      </c>
      <c r="J395" s="72" t="str">
        <f t="shared" si="171"/>
        <v/>
      </c>
      <c r="K395" s="76" t="str">
        <f t="shared" si="172"/>
        <v/>
      </c>
      <c r="L395" s="134" t="str">
        <f t="shared" si="173"/>
        <v/>
      </c>
      <c r="M395" s="134" t="str">
        <f t="shared" si="174"/>
        <v/>
      </c>
      <c r="N395" s="67"/>
      <c r="O395" s="71"/>
      <c r="P395" s="71"/>
      <c r="Q395" s="71"/>
      <c r="R395" s="71"/>
      <c r="S395" s="148"/>
      <c r="T395" s="71"/>
      <c r="U395" s="71"/>
      <c r="V395" s="71"/>
      <c r="W395" s="71"/>
      <c r="X395" s="77" t="str">
        <f t="shared" si="161"/>
        <v/>
      </c>
      <c r="Y395" s="26" t="str">
        <f t="shared" si="175"/>
        <v/>
      </c>
      <c r="Z395" s="26" t="str">
        <f t="shared" si="176"/>
        <v/>
      </c>
      <c r="AA395" s="77" t="str">
        <f t="shared" si="177"/>
        <v/>
      </c>
      <c r="AB395" s="26" t="str">
        <f t="shared" si="178"/>
        <v/>
      </c>
      <c r="AC395" s="26" t="str">
        <f t="shared" si="179"/>
        <v/>
      </c>
      <c r="AD395" s="26" t="str">
        <f t="shared" si="158"/>
        <v/>
      </c>
      <c r="AE395" s="26" t="str">
        <f t="shared" si="180"/>
        <v/>
      </c>
      <c r="AF395" s="26" t="str">
        <f t="shared" si="181"/>
        <v/>
      </c>
      <c r="AG395" s="26" t="str">
        <f>IF(OR(Z395&lt;&gt;TRUE,AB395&lt;&gt;TRUE,,ISBLANK(U395)),"",IF(INDEX(codeperskat,MATCH(P395,libperskat,0))=20,IF(OR(U395&lt;'Nomenklatur komplett'!W$4,U395&gt;'Nomenklatur komplett'!X$4),FALSE,TRUE),""))</f>
        <v/>
      </c>
      <c r="AH395" s="26" t="str">
        <f t="shared" si="159"/>
        <v/>
      </c>
      <c r="AI395" s="26" t="str">
        <f t="shared" si="160"/>
        <v/>
      </c>
      <c r="AJ395" s="26" t="str">
        <f t="shared" si="182"/>
        <v/>
      </c>
      <c r="AK395" s="72" t="str">
        <f t="shared" si="183"/>
        <v/>
      </c>
      <c r="AL395" s="26" t="str">
        <f t="shared" si="184"/>
        <v/>
      </c>
    </row>
    <row r="396" spans="1:38" x14ac:dyDescent="0.2">
      <c r="A396" s="129" t="str">
        <f t="shared" si="162"/>
        <v/>
      </c>
      <c r="B396" s="129" t="str">
        <f t="shared" si="163"/>
        <v/>
      </c>
      <c r="C396" s="78" t="str">
        <f t="shared" si="164"/>
        <v/>
      </c>
      <c r="D396" s="72" t="str">
        <f t="shared" si="165"/>
        <v/>
      </c>
      <c r="E396" s="72" t="str">
        <f t="shared" si="166"/>
        <v/>
      </c>
      <c r="F396" s="79" t="str">
        <f t="shared" si="167"/>
        <v/>
      </c>
      <c r="G396" s="73" t="str">
        <f t="shared" si="168"/>
        <v/>
      </c>
      <c r="H396" s="72" t="str">
        <f t="shared" si="169"/>
        <v/>
      </c>
      <c r="I396" s="72" t="str">
        <f t="shared" si="170"/>
        <v/>
      </c>
      <c r="J396" s="72" t="str">
        <f t="shared" si="171"/>
        <v/>
      </c>
      <c r="K396" s="76" t="str">
        <f t="shared" si="172"/>
        <v/>
      </c>
      <c r="L396" s="134" t="str">
        <f t="shared" si="173"/>
        <v/>
      </c>
      <c r="M396" s="134" t="str">
        <f t="shared" si="174"/>
        <v/>
      </c>
      <c r="N396" s="67"/>
      <c r="O396" s="71"/>
      <c r="P396" s="71"/>
      <c r="Q396" s="71"/>
      <c r="R396" s="71"/>
      <c r="S396" s="148"/>
      <c r="T396" s="71"/>
      <c r="U396" s="71"/>
      <c r="V396" s="71"/>
      <c r="W396" s="71"/>
      <c r="X396" s="77" t="str">
        <f t="shared" si="161"/>
        <v/>
      </c>
      <c r="Y396" s="26" t="str">
        <f t="shared" si="175"/>
        <v/>
      </c>
      <c r="Z396" s="26" t="str">
        <f t="shared" si="176"/>
        <v/>
      </c>
      <c r="AA396" s="77" t="str">
        <f t="shared" si="177"/>
        <v/>
      </c>
      <c r="AB396" s="26" t="str">
        <f t="shared" si="178"/>
        <v/>
      </c>
      <c r="AC396" s="26" t="str">
        <f t="shared" si="179"/>
        <v/>
      </c>
      <c r="AD396" s="26" t="str">
        <f t="shared" ref="AD396:AD459" si="185">IF(ISBLANK(V396),"",IF(OR(ISNA(MATCH(V396,libschartkla,0)),V396="-",INDEX(codeschartkla,MATCH(V396,libschartkla,0))=0),FALSE,TRUE))</f>
        <v/>
      </c>
      <c r="AE396" s="26" t="str">
        <f t="shared" si="180"/>
        <v/>
      </c>
      <c r="AF396" s="26" t="str">
        <f t="shared" si="181"/>
        <v/>
      </c>
      <c r="AG396" s="26" t="str">
        <f>IF(OR(Z396&lt;&gt;TRUE,AB396&lt;&gt;TRUE,,ISBLANK(U396)),"",IF(INDEX(codeperskat,MATCH(P396,libperskat,0))=20,IF(OR(U396&lt;'Nomenklatur komplett'!W$4,U396&gt;'Nomenklatur komplett'!X$4),FALSE,TRUE),""))</f>
        <v/>
      </c>
      <c r="AH396" s="26"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6"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6" t="str">
        <f t="shared" si="182"/>
        <v/>
      </c>
      <c r="AK396" s="72" t="str">
        <f t="shared" si="183"/>
        <v/>
      </c>
      <c r="AL396" s="26" t="str">
        <f t="shared" si="184"/>
        <v/>
      </c>
    </row>
    <row r="397" spans="1:38" x14ac:dyDescent="0.2">
      <c r="A397" s="129" t="str">
        <f t="shared" si="162"/>
        <v/>
      </c>
      <c r="B397" s="129" t="str">
        <f t="shared" si="163"/>
        <v/>
      </c>
      <c r="C397" s="78" t="str">
        <f t="shared" si="164"/>
        <v/>
      </c>
      <c r="D397" s="72" t="str">
        <f t="shared" si="165"/>
        <v/>
      </c>
      <c r="E397" s="72" t="str">
        <f t="shared" si="166"/>
        <v/>
      </c>
      <c r="F397" s="79" t="str">
        <f t="shared" si="167"/>
        <v/>
      </c>
      <c r="G397" s="73" t="str">
        <f t="shared" si="168"/>
        <v/>
      </c>
      <c r="H397" s="72" t="str">
        <f t="shared" si="169"/>
        <v/>
      </c>
      <c r="I397" s="72" t="str">
        <f t="shared" si="170"/>
        <v/>
      </c>
      <c r="J397" s="72" t="str">
        <f t="shared" si="171"/>
        <v/>
      </c>
      <c r="K397" s="76" t="str">
        <f t="shared" si="172"/>
        <v/>
      </c>
      <c r="L397" s="134" t="str">
        <f t="shared" si="173"/>
        <v/>
      </c>
      <c r="M397" s="134" t="str">
        <f t="shared" si="174"/>
        <v/>
      </c>
      <c r="N397" s="67"/>
      <c r="O397" s="71"/>
      <c r="P397" s="71"/>
      <c r="Q397" s="71"/>
      <c r="R397" s="71"/>
      <c r="S397" s="148"/>
      <c r="T397" s="71"/>
      <c r="U397" s="71"/>
      <c r="V397" s="71"/>
      <c r="W397" s="71"/>
      <c r="X397" s="77" t="str">
        <f t="shared" ref="X397:X460" si="188">IF(K397="","",NOT(COUNTIF($K$12:$K$611,$K397)&gt;1))</f>
        <v/>
      </c>
      <c r="Y397" s="26" t="str">
        <f t="shared" si="175"/>
        <v/>
      </c>
      <c r="Z397" s="26" t="str">
        <f t="shared" si="176"/>
        <v/>
      </c>
      <c r="AA397" s="77" t="str">
        <f t="shared" si="177"/>
        <v/>
      </c>
      <c r="AB397" s="26" t="str">
        <f t="shared" si="178"/>
        <v/>
      </c>
      <c r="AC397" s="26" t="str">
        <f t="shared" si="179"/>
        <v/>
      </c>
      <c r="AD397" s="26" t="str">
        <f t="shared" si="185"/>
        <v/>
      </c>
      <c r="AE397" s="26" t="str">
        <f t="shared" si="180"/>
        <v/>
      </c>
      <c r="AF397" s="26" t="str">
        <f t="shared" si="181"/>
        <v/>
      </c>
      <c r="AG397" s="26" t="str">
        <f>IF(OR(Z397&lt;&gt;TRUE,AB397&lt;&gt;TRUE,,ISBLANK(U397)),"",IF(INDEX(codeperskat,MATCH(P397,libperskat,0))=20,IF(OR(U397&lt;'Nomenklatur komplett'!W$4,U397&gt;'Nomenklatur komplett'!X$4),FALSE,TRUE),""))</f>
        <v/>
      </c>
      <c r="AH397" s="26" t="str">
        <f t="shared" si="186"/>
        <v/>
      </c>
      <c r="AI397" s="26" t="str">
        <f t="shared" si="187"/>
        <v/>
      </c>
      <c r="AJ397" s="26" t="str">
        <f t="shared" si="182"/>
        <v/>
      </c>
      <c r="AK397" s="72" t="str">
        <f t="shared" si="183"/>
        <v/>
      </c>
      <c r="AL397" s="26" t="str">
        <f t="shared" si="184"/>
        <v/>
      </c>
    </row>
    <row r="398" spans="1:38" x14ac:dyDescent="0.2">
      <c r="A398" s="129" t="str">
        <f t="shared" si="162"/>
        <v/>
      </c>
      <c r="B398" s="129" t="str">
        <f t="shared" si="163"/>
        <v/>
      </c>
      <c r="C398" s="78" t="str">
        <f t="shared" si="164"/>
        <v/>
      </c>
      <c r="D398" s="72" t="str">
        <f t="shared" si="165"/>
        <v/>
      </c>
      <c r="E398" s="72" t="str">
        <f t="shared" si="166"/>
        <v/>
      </c>
      <c r="F398" s="79" t="str">
        <f t="shared" si="167"/>
        <v/>
      </c>
      <c r="G398" s="73" t="str">
        <f t="shared" si="168"/>
        <v/>
      </c>
      <c r="H398" s="72" t="str">
        <f t="shared" si="169"/>
        <v/>
      </c>
      <c r="I398" s="72" t="str">
        <f t="shared" si="170"/>
        <v/>
      </c>
      <c r="J398" s="72" t="str">
        <f t="shared" si="171"/>
        <v/>
      </c>
      <c r="K398" s="76" t="str">
        <f t="shared" si="172"/>
        <v/>
      </c>
      <c r="L398" s="134" t="str">
        <f t="shared" si="173"/>
        <v/>
      </c>
      <c r="M398" s="134" t="str">
        <f t="shared" si="174"/>
        <v/>
      </c>
      <c r="N398" s="67"/>
      <c r="O398" s="71"/>
      <c r="P398" s="71"/>
      <c r="Q398" s="71"/>
      <c r="R398" s="71"/>
      <c r="S398" s="148"/>
      <c r="T398" s="71"/>
      <c r="U398" s="71"/>
      <c r="V398" s="71"/>
      <c r="W398" s="71"/>
      <c r="X398" s="77" t="str">
        <f t="shared" si="188"/>
        <v/>
      </c>
      <c r="Y398" s="26" t="str">
        <f t="shared" si="175"/>
        <v/>
      </c>
      <c r="Z398" s="26" t="str">
        <f t="shared" si="176"/>
        <v/>
      </c>
      <c r="AA398" s="77" t="str">
        <f t="shared" si="177"/>
        <v/>
      </c>
      <c r="AB398" s="26" t="str">
        <f t="shared" si="178"/>
        <v/>
      </c>
      <c r="AC398" s="26" t="str">
        <f t="shared" si="179"/>
        <v/>
      </c>
      <c r="AD398" s="26" t="str">
        <f t="shared" si="185"/>
        <v/>
      </c>
      <c r="AE398" s="26" t="str">
        <f t="shared" si="180"/>
        <v/>
      </c>
      <c r="AF398" s="26" t="str">
        <f t="shared" si="181"/>
        <v/>
      </c>
      <c r="AG398" s="26" t="str">
        <f>IF(OR(Z398&lt;&gt;TRUE,AB398&lt;&gt;TRUE,,ISBLANK(U398)),"",IF(INDEX(codeperskat,MATCH(P398,libperskat,0))=20,IF(OR(U398&lt;'Nomenklatur komplett'!W$4,U398&gt;'Nomenklatur komplett'!X$4),FALSE,TRUE),""))</f>
        <v/>
      </c>
      <c r="AH398" s="26" t="str">
        <f t="shared" si="186"/>
        <v/>
      </c>
      <c r="AI398" s="26" t="str">
        <f t="shared" si="187"/>
        <v/>
      </c>
      <c r="AJ398" s="26" t="str">
        <f t="shared" si="182"/>
        <v/>
      </c>
      <c r="AK398" s="72" t="str">
        <f t="shared" si="183"/>
        <v/>
      </c>
      <c r="AL398" s="26" t="str">
        <f t="shared" si="184"/>
        <v/>
      </c>
    </row>
    <row r="399" spans="1:38" x14ac:dyDescent="0.2">
      <c r="A399" s="129" t="str">
        <f t="shared" si="162"/>
        <v/>
      </c>
      <c r="B399" s="129" t="str">
        <f t="shared" si="163"/>
        <v/>
      </c>
      <c r="C399" s="78" t="str">
        <f t="shared" si="164"/>
        <v/>
      </c>
      <c r="D399" s="72" t="str">
        <f t="shared" si="165"/>
        <v/>
      </c>
      <c r="E399" s="72" t="str">
        <f t="shared" si="166"/>
        <v/>
      </c>
      <c r="F399" s="79" t="str">
        <f t="shared" si="167"/>
        <v/>
      </c>
      <c r="G399" s="73" t="str">
        <f t="shared" si="168"/>
        <v/>
      </c>
      <c r="H399" s="72" t="str">
        <f t="shared" si="169"/>
        <v/>
      </c>
      <c r="I399" s="72" t="str">
        <f t="shared" si="170"/>
        <v/>
      </c>
      <c r="J399" s="72" t="str">
        <f t="shared" si="171"/>
        <v/>
      </c>
      <c r="K399" s="76" t="str">
        <f t="shared" si="172"/>
        <v/>
      </c>
      <c r="L399" s="134" t="str">
        <f t="shared" si="173"/>
        <v/>
      </c>
      <c r="M399" s="134" t="str">
        <f t="shared" si="174"/>
        <v/>
      </c>
      <c r="N399" s="67"/>
      <c r="O399" s="71"/>
      <c r="P399" s="71"/>
      <c r="Q399" s="71"/>
      <c r="R399" s="71"/>
      <c r="S399" s="148"/>
      <c r="T399" s="71"/>
      <c r="U399" s="71"/>
      <c r="V399" s="71"/>
      <c r="W399" s="71"/>
      <c r="X399" s="77" t="str">
        <f t="shared" si="188"/>
        <v/>
      </c>
      <c r="Y399" s="26" t="str">
        <f t="shared" si="175"/>
        <v/>
      </c>
      <c r="Z399" s="26" t="str">
        <f t="shared" si="176"/>
        <v/>
      </c>
      <c r="AA399" s="77" t="str">
        <f t="shared" si="177"/>
        <v/>
      </c>
      <c r="AB399" s="26" t="str">
        <f t="shared" si="178"/>
        <v/>
      </c>
      <c r="AC399" s="26" t="str">
        <f t="shared" si="179"/>
        <v/>
      </c>
      <c r="AD399" s="26" t="str">
        <f t="shared" si="185"/>
        <v/>
      </c>
      <c r="AE399" s="26" t="str">
        <f t="shared" si="180"/>
        <v/>
      </c>
      <c r="AF399" s="26" t="str">
        <f t="shared" si="181"/>
        <v/>
      </c>
      <c r="AG399" s="26" t="str">
        <f>IF(OR(Z399&lt;&gt;TRUE,AB399&lt;&gt;TRUE,,ISBLANK(U399)),"",IF(INDEX(codeperskat,MATCH(P399,libperskat,0))=20,IF(OR(U399&lt;'Nomenklatur komplett'!W$4,U399&gt;'Nomenklatur komplett'!X$4),FALSE,TRUE),""))</f>
        <v/>
      </c>
      <c r="AH399" s="26" t="str">
        <f t="shared" si="186"/>
        <v/>
      </c>
      <c r="AI399" s="26" t="str">
        <f t="shared" si="187"/>
        <v/>
      </c>
      <c r="AJ399" s="26" t="str">
        <f t="shared" si="182"/>
        <v/>
      </c>
      <c r="AK399" s="72" t="str">
        <f t="shared" si="183"/>
        <v/>
      </c>
      <c r="AL399" s="26" t="str">
        <f t="shared" si="184"/>
        <v/>
      </c>
    </row>
    <row r="400" spans="1:38" x14ac:dyDescent="0.2">
      <c r="A400" s="129" t="str">
        <f t="shared" si="162"/>
        <v/>
      </c>
      <c r="B400" s="129" t="str">
        <f t="shared" si="163"/>
        <v/>
      </c>
      <c r="C400" s="78" t="str">
        <f t="shared" si="164"/>
        <v/>
      </c>
      <c r="D400" s="72" t="str">
        <f t="shared" si="165"/>
        <v/>
      </c>
      <c r="E400" s="72" t="str">
        <f t="shared" si="166"/>
        <v/>
      </c>
      <c r="F400" s="79" t="str">
        <f t="shared" si="167"/>
        <v/>
      </c>
      <c r="G400" s="73" t="str">
        <f t="shared" si="168"/>
        <v/>
      </c>
      <c r="H400" s="72" t="str">
        <f t="shared" si="169"/>
        <v/>
      </c>
      <c r="I400" s="72" t="str">
        <f t="shared" si="170"/>
        <v/>
      </c>
      <c r="J400" s="72" t="str">
        <f t="shared" si="171"/>
        <v/>
      </c>
      <c r="K400" s="76" t="str">
        <f t="shared" si="172"/>
        <v/>
      </c>
      <c r="L400" s="134" t="str">
        <f t="shared" si="173"/>
        <v/>
      </c>
      <c r="M400" s="134" t="str">
        <f t="shared" si="174"/>
        <v/>
      </c>
      <c r="N400" s="67"/>
      <c r="O400" s="71"/>
      <c r="P400" s="71"/>
      <c r="Q400" s="71"/>
      <c r="R400" s="71"/>
      <c r="S400" s="148"/>
      <c r="T400" s="71"/>
      <c r="U400" s="71"/>
      <c r="V400" s="71"/>
      <c r="W400" s="71"/>
      <c r="X400" s="77" t="str">
        <f t="shared" si="188"/>
        <v/>
      </c>
      <c r="Y400" s="26" t="str">
        <f t="shared" si="175"/>
        <v/>
      </c>
      <c r="Z400" s="26" t="str">
        <f t="shared" si="176"/>
        <v/>
      </c>
      <c r="AA400" s="77" t="str">
        <f t="shared" si="177"/>
        <v/>
      </c>
      <c r="AB400" s="26" t="str">
        <f t="shared" si="178"/>
        <v/>
      </c>
      <c r="AC400" s="26" t="str">
        <f t="shared" si="179"/>
        <v/>
      </c>
      <c r="AD400" s="26" t="str">
        <f t="shared" si="185"/>
        <v/>
      </c>
      <c r="AE400" s="26" t="str">
        <f t="shared" si="180"/>
        <v/>
      </c>
      <c r="AF400" s="26" t="str">
        <f t="shared" si="181"/>
        <v/>
      </c>
      <c r="AG400" s="26" t="str">
        <f>IF(OR(Z400&lt;&gt;TRUE,AB400&lt;&gt;TRUE,,ISBLANK(U400)),"",IF(INDEX(codeperskat,MATCH(P400,libperskat,0))=20,IF(OR(U400&lt;'Nomenklatur komplett'!W$4,U400&gt;'Nomenklatur komplett'!X$4),FALSE,TRUE),""))</f>
        <v/>
      </c>
      <c r="AH400" s="26" t="str">
        <f t="shared" si="186"/>
        <v/>
      </c>
      <c r="AI400" s="26" t="str">
        <f t="shared" si="187"/>
        <v/>
      </c>
      <c r="AJ400" s="26" t="str">
        <f t="shared" si="182"/>
        <v/>
      </c>
      <c r="AK400" s="72" t="str">
        <f t="shared" si="183"/>
        <v/>
      </c>
      <c r="AL400" s="26" t="str">
        <f t="shared" si="184"/>
        <v/>
      </c>
    </row>
    <row r="401" spans="1:38" x14ac:dyDescent="0.2">
      <c r="A401" s="129" t="str">
        <f t="shared" si="162"/>
        <v/>
      </c>
      <c r="B401" s="129" t="str">
        <f t="shared" si="163"/>
        <v/>
      </c>
      <c r="C401" s="78" t="str">
        <f t="shared" si="164"/>
        <v/>
      </c>
      <c r="D401" s="72" t="str">
        <f t="shared" si="165"/>
        <v/>
      </c>
      <c r="E401" s="72" t="str">
        <f t="shared" si="166"/>
        <v/>
      </c>
      <c r="F401" s="79" t="str">
        <f t="shared" si="167"/>
        <v/>
      </c>
      <c r="G401" s="73" t="str">
        <f t="shared" si="168"/>
        <v/>
      </c>
      <c r="H401" s="72" t="str">
        <f t="shared" si="169"/>
        <v/>
      </c>
      <c r="I401" s="72" t="str">
        <f t="shared" si="170"/>
        <v/>
      </c>
      <c r="J401" s="72" t="str">
        <f t="shared" si="171"/>
        <v/>
      </c>
      <c r="K401" s="76" t="str">
        <f t="shared" si="172"/>
        <v/>
      </c>
      <c r="L401" s="134" t="str">
        <f t="shared" si="173"/>
        <v/>
      </c>
      <c r="M401" s="134" t="str">
        <f t="shared" si="174"/>
        <v/>
      </c>
      <c r="N401" s="67"/>
      <c r="O401" s="71"/>
      <c r="P401" s="71"/>
      <c r="Q401" s="71"/>
      <c r="R401" s="71"/>
      <c r="S401" s="148"/>
      <c r="T401" s="71"/>
      <c r="U401" s="71"/>
      <c r="V401" s="71"/>
      <c r="W401" s="71"/>
      <c r="X401" s="77" t="str">
        <f t="shared" si="188"/>
        <v/>
      </c>
      <c r="Y401" s="26" t="str">
        <f t="shared" si="175"/>
        <v/>
      </c>
      <c r="Z401" s="26" t="str">
        <f t="shared" si="176"/>
        <v/>
      </c>
      <c r="AA401" s="77" t="str">
        <f t="shared" si="177"/>
        <v/>
      </c>
      <c r="AB401" s="26" t="str">
        <f t="shared" si="178"/>
        <v/>
      </c>
      <c r="AC401" s="26" t="str">
        <f t="shared" si="179"/>
        <v/>
      </c>
      <c r="AD401" s="26" t="str">
        <f t="shared" si="185"/>
        <v/>
      </c>
      <c r="AE401" s="26" t="str">
        <f t="shared" si="180"/>
        <v/>
      </c>
      <c r="AF401" s="26" t="str">
        <f t="shared" si="181"/>
        <v/>
      </c>
      <c r="AG401" s="26" t="str">
        <f>IF(OR(Z401&lt;&gt;TRUE,AB401&lt;&gt;TRUE,,ISBLANK(U401)),"",IF(INDEX(codeperskat,MATCH(P401,libperskat,0))=20,IF(OR(U401&lt;'Nomenklatur komplett'!W$4,U401&gt;'Nomenklatur komplett'!X$4),FALSE,TRUE),""))</f>
        <v/>
      </c>
      <c r="AH401" s="26" t="str">
        <f t="shared" si="186"/>
        <v/>
      </c>
      <c r="AI401" s="26" t="str">
        <f t="shared" si="187"/>
        <v/>
      </c>
      <c r="AJ401" s="26" t="str">
        <f t="shared" si="182"/>
        <v/>
      </c>
      <c r="AK401" s="72" t="str">
        <f t="shared" si="183"/>
        <v/>
      </c>
      <c r="AL401" s="26" t="str">
        <f t="shared" si="184"/>
        <v/>
      </c>
    </row>
    <row r="402" spans="1:38" x14ac:dyDescent="0.2">
      <c r="A402" s="129" t="str">
        <f t="shared" si="162"/>
        <v/>
      </c>
      <c r="B402" s="129" t="str">
        <f t="shared" si="163"/>
        <v/>
      </c>
      <c r="C402" s="78" t="str">
        <f t="shared" si="164"/>
        <v/>
      </c>
      <c r="D402" s="72" t="str">
        <f t="shared" si="165"/>
        <v/>
      </c>
      <c r="E402" s="72" t="str">
        <f t="shared" si="166"/>
        <v/>
      </c>
      <c r="F402" s="79" t="str">
        <f t="shared" si="167"/>
        <v/>
      </c>
      <c r="G402" s="73" t="str">
        <f t="shared" si="168"/>
        <v/>
      </c>
      <c r="H402" s="72" t="str">
        <f t="shared" si="169"/>
        <v/>
      </c>
      <c r="I402" s="72" t="str">
        <f t="shared" si="170"/>
        <v/>
      </c>
      <c r="J402" s="72" t="str">
        <f t="shared" si="171"/>
        <v/>
      </c>
      <c r="K402" s="76" t="str">
        <f t="shared" si="172"/>
        <v/>
      </c>
      <c r="L402" s="134" t="str">
        <f t="shared" si="173"/>
        <v/>
      </c>
      <c r="M402" s="134" t="str">
        <f t="shared" si="174"/>
        <v/>
      </c>
      <c r="N402" s="67"/>
      <c r="O402" s="71"/>
      <c r="P402" s="71"/>
      <c r="Q402" s="71"/>
      <c r="R402" s="71"/>
      <c r="S402" s="148"/>
      <c r="T402" s="71"/>
      <c r="U402" s="71"/>
      <c r="V402" s="71"/>
      <c r="W402" s="71"/>
      <c r="X402" s="77" t="str">
        <f t="shared" si="188"/>
        <v/>
      </c>
      <c r="Y402" s="26" t="str">
        <f t="shared" si="175"/>
        <v/>
      </c>
      <c r="Z402" s="26" t="str">
        <f t="shared" si="176"/>
        <v/>
      </c>
      <c r="AA402" s="77" t="str">
        <f t="shared" si="177"/>
        <v/>
      </c>
      <c r="AB402" s="26" t="str">
        <f t="shared" si="178"/>
        <v/>
      </c>
      <c r="AC402" s="26" t="str">
        <f t="shared" si="179"/>
        <v/>
      </c>
      <c r="AD402" s="26" t="str">
        <f t="shared" si="185"/>
        <v/>
      </c>
      <c r="AE402" s="26" t="str">
        <f t="shared" si="180"/>
        <v/>
      </c>
      <c r="AF402" s="26" t="str">
        <f t="shared" si="181"/>
        <v/>
      </c>
      <c r="AG402" s="26" t="str">
        <f>IF(OR(Z402&lt;&gt;TRUE,AB402&lt;&gt;TRUE,,ISBLANK(U402)),"",IF(INDEX(codeperskat,MATCH(P402,libperskat,0))=20,IF(OR(U402&lt;'Nomenklatur komplett'!W$4,U402&gt;'Nomenklatur komplett'!X$4),FALSE,TRUE),""))</f>
        <v/>
      </c>
      <c r="AH402" s="26" t="str">
        <f t="shared" si="186"/>
        <v/>
      </c>
      <c r="AI402" s="26" t="str">
        <f t="shared" si="187"/>
        <v/>
      </c>
      <c r="AJ402" s="26" t="str">
        <f t="shared" si="182"/>
        <v/>
      </c>
      <c r="AK402" s="72" t="str">
        <f t="shared" si="183"/>
        <v/>
      </c>
      <c r="AL402" s="26" t="str">
        <f t="shared" si="184"/>
        <v/>
      </c>
    </row>
    <row r="403" spans="1:38" x14ac:dyDescent="0.2">
      <c r="A403" s="129" t="str">
        <f t="shared" si="162"/>
        <v/>
      </c>
      <c r="B403" s="129" t="str">
        <f t="shared" si="163"/>
        <v/>
      </c>
      <c r="C403" s="78" t="str">
        <f t="shared" si="164"/>
        <v/>
      </c>
      <c r="D403" s="72" t="str">
        <f t="shared" si="165"/>
        <v/>
      </c>
      <c r="E403" s="72" t="str">
        <f t="shared" si="166"/>
        <v/>
      </c>
      <c r="F403" s="79" t="str">
        <f t="shared" si="167"/>
        <v/>
      </c>
      <c r="G403" s="73" t="str">
        <f t="shared" si="168"/>
        <v/>
      </c>
      <c r="H403" s="72" t="str">
        <f t="shared" si="169"/>
        <v/>
      </c>
      <c r="I403" s="72" t="str">
        <f t="shared" si="170"/>
        <v/>
      </c>
      <c r="J403" s="72" t="str">
        <f t="shared" si="171"/>
        <v/>
      </c>
      <c r="K403" s="76" t="str">
        <f t="shared" si="172"/>
        <v/>
      </c>
      <c r="L403" s="134" t="str">
        <f t="shared" si="173"/>
        <v/>
      </c>
      <c r="M403" s="134" t="str">
        <f t="shared" si="174"/>
        <v/>
      </c>
      <c r="N403" s="67"/>
      <c r="O403" s="71"/>
      <c r="P403" s="71"/>
      <c r="Q403" s="71"/>
      <c r="R403" s="71"/>
      <c r="S403" s="148"/>
      <c r="T403" s="71"/>
      <c r="U403" s="71"/>
      <c r="V403" s="71"/>
      <c r="W403" s="71"/>
      <c r="X403" s="77" t="str">
        <f t="shared" si="188"/>
        <v/>
      </c>
      <c r="Y403" s="26" t="str">
        <f t="shared" si="175"/>
        <v/>
      </c>
      <c r="Z403" s="26" t="str">
        <f t="shared" si="176"/>
        <v/>
      </c>
      <c r="AA403" s="77" t="str">
        <f t="shared" si="177"/>
        <v/>
      </c>
      <c r="AB403" s="26" t="str">
        <f t="shared" si="178"/>
        <v/>
      </c>
      <c r="AC403" s="26" t="str">
        <f t="shared" si="179"/>
        <v/>
      </c>
      <c r="AD403" s="26" t="str">
        <f t="shared" si="185"/>
        <v/>
      </c>
      <c r="AE403" s="26" t="str">
        <f t="shared" si="180"/>
        <v/>
      </c>
      <c r="AF403" s="26" t="str">
        <f t="shared" si="181"/>
        <v/>
      </c>
      <c r="AG403" s="26" t="str">
        <f>IF(OR(Z403&lt;&gt;TRUE,AB403&lt;&gt;TRUE,,ISBLANK(U403)),"",IF(INDEX(codeperskat,MATCH(P403,libperskat,0))=20,IF(OR(U403&lt;'Nomenklatur komplett'!W$4,U403&gt;'Nomenklatur komplett'!X$4),FALSE,TRUE),""))</f>
        <v/>
      </c>
      <c r="AH403" s="26" t="str">
        <f t="shared" si="186"/>
        <v/>
      </c>
      <c r="AI403" s="26" t="str">
        <f t="shared" si="187"/>
        <v/>
      </c>
      <c r="AJ403" s="26" t="str">
        <f t="shared" si="182"/>
        <v/>
      </c>
      <c r="AK403" s="72" t="str">
        <f t="shared" si="183"/>
        <v/>
      </c>
      <c r="AL403" s="26" t="str">
        <f t="shared" si="184"/>
        <v/>
      </c>
    </row>
    <row r="404" spans="1:38" x14ac:dyDescent="0.2">
      <c r="A404" s="129" t="str">
        <f t="shared" si="162"/>
        <v/>
      </c>
      <c r="B404" s="129" t="str">
        <f t="shared" si="163"/>
        <v/>
      </c>
      <c r="C404" s="78" t="str">
        <f t="shared" si="164"/>
        <v/>
      </c>
      <c r="D404" s="72" t="str">
        <f t="shared" si="165"/>
        <v/>
      </c>
      <c r="E404" s="72" t="str">
        <f t="shared" si="166"/>
        <v/>
      </c>
      <c r="F404" s="79" t="str">
        <f t="shared" si="167"/>
        <v/>
      </c>
      <c r="G404" s="73" t="str">
        <f t="shared" si="168"/>
        <v/>
      </c>
      <c r="H404" s="72" t="str">
        <f t="shared" si="169"/>
        <v/>
      </c>
      <c r="I404" s="72" t="str">
        <f t="shared" si="170"/>
        <v/>
      </c>
      <c r="J404" s="72" t="str">
        <f t="shared" si="171"/>
        <v/>
      </c>
      <c r="K404" s="76" t="str">
        <f t="shared" si="172"/>
        <v/>
      </c>
      <c r="L404" s="134" t="str">
        <f t="shared" si="173"/>
        <v/>
      </c>
      <c r="M404" s="134" t="str">
        <f t="shared" si="174"/>
        <v/>
      </c>
      <c r="N404" s="67"/>
      <c r="O404" s="71"/>
      <c r="P404" s="71"/>
      <c r="Q404" s="71"/>
      <c r="R404" s="71"/>
      <c r="S404" s="148"/>
      <c r="T404" s="71"/>
      <c r="U404" s="71"/>
      <c r="V404" s="71"/>
      <c r="W404" s="71"/>
      <c r="X404" s="77" t="str">
        <f t="shared" si="188"/>
        <v/>
      </c>
      <c r="Y404" s="26" t="str">
        <f t="shared" si="175"/>
        <v/>
      </c>
      <c r="Z404" s="26" t="str">
        <f t="shared" si="176"/>
        <v/>
      </c>
      <c r="AA404" s="77" t="str">
        <f t="shared" si="177"/>
        <v/>
      </c>
      <c r="AB404" s="26" t="str">
        <f t="shared" si="178"/>
        <v/>
      </c>
      <c r="AC404" s="26" t="str">
        <f t="shared" si="179"/>
        <v/>
      </c>
      <c r="AD404" s="26" t="str">
        <f t="shared" si="185"/>
        <v/>
      </c>
      <c r="AE404" s="26" t="str">
        <f t="shared" si="180"/>
        <v/>
      </c>
      <c r="AF404" s="26" t="str">
        <f t="shared" si="181"/>
        <v/>
      </c>
      <c r="AG404" s="26" t="str">
        <f>IF(OR(Z404&lt;&gt;TRUE,AB404&lt;&gt;TRUE,,ISBLANK(U404)),"",IF(INDEX(codeperskat,MATCH(P404,libperskat,0))=20,IF(OR(U404&lt;'Nomenklatur komplett'!W$4,U404&gt;'Nomenklatur komplett'!X$4),FALSE,TRUE),""))</f>
        <v/>
      </c>
      <c r="AH404" s="26" t="str">
        <f t="shared" si="186"/>
        <v/>
      </c>
      <c r="AI404" s="26" t="str">
        <f t="shared" si="187"/>
        <v/>
      </c>
      <c r="AJ404" s="26" t="str">
        <f t="shared" si="182"/>
        <v/>
      </c>
      <c r="AK404" s="72" t="str">
        <f t="shared" si="183"/>
        <v/>
      </c>
      <c r="AL404" s="26" t="str">
        <f t="shared" si="184"/>
        <v/>
      </c>
    </row>
    <row r="405" spans="1:38" x14ac:dyDescent="0.2">
      <c r="A405" s="129" t="str">
        <f t="shared" si="162"/>
        <v/>
      </c>
      <c r="B405" s="129" t="str">
        <f t="shared" si="163"/>
        <v/>
      </c>
      <c r="C405" s="78" t="str">
        <f t="shared" si="164"/>
        <v/>
      </c>
      <c r="D405" s="72" t="str">
        <f t="shared" si="165"/>
        <v/>
      </c>
      <c r="E405" s="72" t="str">
        <f t="shared" si="166"/>
        <v/>
      </c>
      <c r="F405" s="79" t="str">
        <f t="shared" si="167"/>
        <v/>
      </c>
      <c r="G405" s="73" t="str">
        <f t="shared" si="168"/>
        <v/>
      </c>
      <c r="H405" s="72" t="str">
        <f t="shared" si="169"/>
        <v/>
      </c>
      <c r="I405" s="72" t="str">
        <f t="shared" si="170"/>
        <v/>
      </c>
      <c r="J405" s="72" t="str">
        <f t="shared" si="171"/>
        <v/>
      </c>
      <c r="K405" s="76" t="str">
        <f t="shared" si="172"/>
        <v/>
      </c>
      <c r="L405" s="134" t="str">
        <f t="shared" si="173"/>
        <v/>
      </c>
      <c r="M405" s="134" t="str">
        <f t="shared" si="174"/>
        <v/>
      </c>
      <c r="N405" s="67"/>
      <c r="O405" s="71"/>
      <c r="P405" s="71"/>
      <c r="Q405" s="71"/>
      <c r="R405" s="71"/>
      <c r="S405" s="148"/>
      <c r="T405" s="71"/>
      <c r="U405" s="71"/>
      <c r="V405" s="71"/>
      <c r="W405" s="71"/>
      <c r="X405" s="77" t="str">
        <f t="shared" si="188"/>
        <v/>
      </c>
      <c r="Y405" s="26" t="str">
        <f t="shared" si="175"/>
        <v/>
      </c>
      <c r="Z405" s="26" t="str">
        <f t="shared" si="176"/>
        <v/>
      </c>
      <c r="AA405" s="77" t="str">
        <f t="shared" si="177"/>
        <v/>
      </c>
      <c r="AB405" s="26" t="str">
        <f t="shared" si="178"/>
        <v/>
      </c>
      <c r="AC405" s="26" t="str">
        <f t="shared" si="179"/>
        <v/>
      </c>
      <c r="AD405" s="26" t="str">
        <f t="shared" si="185"/>
        <v/>
      </c>
      <c r="AE405" s="26" t="str">
        <f t="shared" si="180"/>
        <v/>
      </c>
      <c r="AF405" s="26" t="str">
        <f t="shared" si="181"/>
        <v/>
      </c>
      <c r="AG405" s="26" t="str">
        <f>IF(OR(Z405&lt;&gt;TRUE,AB405&lt;&gt;TRUE,,ISBLANK(U405)),"",IF(INDEX(codeperskat,MATCH(P405,libperskat,0))=20,IF(OR(U405&lt;'Nomenklatur komplett'!W$4,U405&gt;'Nomenklatur komplett'!X$4),FALSE,TRUE),""))</f>
        <v/>
      </c>
      <c r="AH405" s="26" t="str">
        <f t="shared" si="186"/>
        <v/>
      </c>
      <c r="AI405" s="26" t="str">
        <f t="shared" si="187"/>
        <v/>
      </c>
      <c r="AJ405" s="26" t="str">
        <f t="shared" si="182"/>
        <v/>
      </c>
      <c r="AK405" s="72" t="str">
        <f t="shared" si="183"/>
        <v/>
      </c>
      <c r="AL405" s="26" t="str">
        <f t="shared" si="184"/>
        <v/>
      </c>
    </row>
    <row r="406" spans="1:38" x14ac:dyDescent="0.2">
      <c r="A406" s="129" t="str">
        <f t="shared" si="162"/>
        <v/>
      </c>
      <c r="B406" s="129" t="str">
        <f t="shared" si="163"/>
        <v/>
      </c>
      <c r="C406" s="78" t="str">
        <f t="shared" si="164"/>
        <v/>
      </c>
      <c r="D406" s="72" t="str">
        <f t="shared" si="165"/>
        <v/>
      </c>
      <c r="E406" s="72" t="str">
        <f t="shared" si="166"/>
        <v/>
      </c>
      <c r="F406" s="79" t="str">
        <f t="shared" si="167"/>
        <v/>
      </c>
      <c r="G406" s="73" t="str">
        <f t="shared" si="168"/>
        <v/>
      </c>
      <c r="H406" s="72" t="str">
        <f t="shared" si="169"/>
        <v/>
      </c>
      <c r="I406" s="72" t="str">
        <f t="shared" si="170"/>
        <v/>
      </c>
      <c r="J406" s="72" t="str">
        <f t="shared" si="171"/>
        <v/>
      </c>
      <c r="K406" s="76" t="str">
        <f t="shared" si="172"/>
        <v/>
      </c>
      <c r="L406" s="134" t="str">
        <f t="shared" si="173"/>
        <v/>
      </c>
      <c r="M406" s="134" t="str">
        <f t="shared" si="174"/>
        <v/>
      </c>
      <c r="N406" s="67"/>
      <c r="O406" s="71"/>
      <c r="P406" s="71"/>
      <c r="Q406" s="71"/>
      <c r="R406" s="71"/>
      <c r="S406" s="148"/>
      <c r="T406" s="71"/>
      <c r="U406" s="71"/>
      <c r="V406" s="71"/>
      <c r="W406" s="71"/>
      <c r="X406" s="77" t="str">
        <f t="shared" si="188"/>
        <v/>
      </c>
      <c r="Y406" s="26" t="str">
        <f t="shared" si="175"/>
        <v/>
      </c>
      <c r="Z406" s="26" t="str">
        <f t="shared" si="176"/>
        <v/>
      </c>
      <c r="AA406" s="77" t="str">
        <f t="shared" si="177"/>
        <v/>
      </c>
      <c r="AB406" s="26" t="str">
        <f t="shared" si="178"/>
        <v/>
      </c>
      <c r="AC406" s="26" t="str">
        <f t="shared" si="179"/>
        <v/>
      </c>
      <c r="AD406" s="26" t="str">
        <f t="shared" si="185"/>
        <v/>
      </c>
      <c r="AE406" s="26" t="str">
        <f t="shared" si="180"/>
        <v/>
      </c>
      <c r="AF406" s="26" t="str">
        <f t="shared" si="181"/>
        <v/>
      </c>
      <c r="AG406" s="26" t="str">
        <f>IF(OR(Z406&lt;&gt;TRUE,AB406&lt;&gt;TRUE,,ISBLANK(U406)),"",IF(INDEX(codeperskat,MATCH(P406,libperskat,0))=20,IF(OR(U406&lt;'Nomenklatur komplett'!W$4,U406&gt;'Nomenklatur komplett'!X$4),FALSE,TRUE),""))</f>
        <v/>
      </c>
      <c r="AH406" s="26" t="str">
        <f t="shared" si="186"/>
        <v/>
      </c>
      <c r="AI406" s="26" t="str">
        <f t="shared" si="187"/>
        <v/>
      </c>
      <c r="AJ406" s="26" t="str">
        <f t="shared" si="182"/>
        <v/>
      </c>
      <c r="AK406" s="72" t="str">
        <f t="shared" si="183"/>
        <v/>
      </c>
      <c r="AL406" s="26" t="str">
        <f t="shared" si="184"/>
        <v/>
      </c>
    </row>
    <row r="407" spans="1:38" x14ac:dyDescent="0.2">
      <c r="A407" s="129" t="str">
        <f t="shared" si="162"/>
        <v/>
      </c>
      <c r="B407" s="129" t="str">
        <f t="shared" si="163"/>
        <v/>
      </c>
      <c r="C407" s="78" t="str">
        <f t="shared" si="164"/>
        <v/>
      </c>
      <c r="D407" s="72" t="str">
        <f t="shared" si="165"/>
        <v/>
      </c>
      <c r="E407" s="72" t="str">
        <f t="shared" si="166"/>
        <v/>
      </c>
      <c r="F407" s="79" t="str">
        <f t="shared" si="167"/>
        <v/>
      </c>
      <c r="G407" s="73" t="str">
        <f t="shared" si="168"/>
        <v/>
      </c>
      <c r="H407" s="72" t="str">
        <f t="shared" si="169"/>
        <v/>
      </c>
      <c r="I407" s="72" t="str">
        <f t="shared" si="170"/>
        <v/>
      </c>
      <c r="J407" s="72" t="str">
        <f t="shared" si="171"/>
        <v/>
      </c>
      <c r="K407" s="76" t="str">
        <f t="shared" si="172"/>
        <v/>
      </c>
      <c r="L407" s="134" t="str">
        <f t="shared" si="173"/>
        <v/>
      </c>
      <c r="M407" s="134" t="str">
        <f t="shared" si="174"/>
        <v/>
      </c>
      <c r="N407" s="67"/>
      <c r="O407" s="71"/>
      <c r="P407" s="71"/>
      <c r="Q407" s="71"/>
      <c r="R407" s="71"/>
      <c r="S407" s="148"/>
      <c r="T407" s="71"/>
      <c r="U407" s="71"/>
      <c r="V407" s="71"/>
      <c r="W407" s="71"/>
      <c r="X407" s="77" t="str">
        <f t="shared" si="188"/>
        <v/>
      </c>
      <c r="Y407" s="26" t="str">
        <f t="shared" si="175"/>
        <v/>
      </c>
      <c r="Z407" s="26" t="str">
        <f t="shared" si="176"/>
        <v/>
      </c>
      <c r="AA407" s="77" t="str">
        <f t="shared" si="177"/>
        <v/>
      </c>
      <c r="AB407" s="26" t="str">
        <f t="shared" si="178"/>
        <v/>
      </c>
      <c r="AC407" s="26" t="str">
        <f t="shared" si="179"/>
        <v/>
      </c>
      <c r="AD407" s="26" t="str">
        <f t="shared" si="185"/>
        <v/>
      </c>
      <c r="AE407" s="26" t="str">
        <f t="shared" si="180"/>
        <v/>
      </c>
      <c r="AF407" s="26" t="str">
        <f t="shared" si="181"/>
        <v/>
      </c>
      <c r="AG407" s="26" t="str">
        <f>IF(OR(Z407&lt;&gt;TRUE,AB407&lt;&gt;TRUE,,ISBLANK(U407)),"",IF(INDEX(codeperskat,MATCH(P407,libperskat,0))=20,IF(OR(U407&lt;'Nomenklatur komplett'!W$4,U407&gt;'Nomenklatur komplett'!X$4),FALSE,TRUE),""))</f>
        <v/>
      </c>
      <c r="AH407" s="26" t="str">
        <f t="shared" si="186"/>
        <v/>
      </c>
      <c r="AI407" s="26" t="str">
        <f t="shared" si="187"/>
        <v/>
      </c>
      <c r="AJ407" s="26" t="str">
        <f t="shared" si="182"/>
        <v/>
      </c>
      <c r="AK407" s="72" t="str">
        <f t="shared" si="183"/>
        <v/>
      </c>
      <c r="AL407" s="26" t="str">
        <f t="shared" si="184"/>
        <v/>
      </c>
    </row>
    <row r="408" spans="1:38" x14ac:dyDescent="0.2">
      <c r="A408" s="129" t="str">
        <f t="shared" si="162"/>
        <v/>
      </c>
      <c r="B408" s="129" t="str">
        <f t="shared" si="163"/>
        <v/>
      </c>
      <c r="C408" s="78" t="str">
        <f t="shared" si="164"/>
        <v/>
      </c>
      <c r="D408" s="72" t="str">
        <f t="shared" si="165"/>
        <v/>
      </c>
      <c r="E408" s="72" t="str">
        <f t="shared" si="166"/>
        <v/>
      </c>
      <c r="F408" s="79" t="str">
        <f t="shared" si="167"/>
        <v/>
      </c>
      <c r="G408" s="73" t="str">
        <f t="shared" si="168"/>
        <v/>
      </c>
      <c r="H408" s="72" t="str">
        <f t="shared" si="169"/>
        <v/>
      </c>
      <c r="I408" s="72" t="str">
        <f t="shared" si="170"/>
        <v/>
      </c>
      <c r="J408" s="72" t="str">
        <f t="shared" si="171"/>
        <v/>
      </c>
      <c r="K408" s="76" t="str">
        <f t="shared" si="172"/>
        <v/>
      </c>
      <c r="L408" s="134" t="str">
        <f t="shared" si="173"/>
        <v/>
      </c>
      <c r="M408" s="134" t="str">
        <f t="shared" si="174"/>
        <v/>
      </c>
      <c r="N408" s="67"/>
      <c r="O408" s="71"/>
      <c r="P408" s="71"/>
      <c r="Q408" s="71"/>
      <c r="R408" s="71"/>
      <c r="S408" s="148"/>
      <c r="T408" s="71"/>
      <c r="U408" s="71"/>
      <c r="V408" s="71"/>
      <c r="W408" s="71"/>
      <c r="X408" s="77" t="str">
        <f t="shared" si="188"/>
        <v/>
      </c>
      <c r="Y408" s="26" t="str">
        <f t="shared" si="175"/>
        <v/>
      </c>
      <c r="Z408" s="26" t="str">
        <f t="shared" si="176"/>
        <v/>
      </c>
      <c r="AA408" s="77" t="str">
        <f t="shared" si="177"/>
        <v/>
      </c>
      <c r="AB408" s="26" t="str">
        <f t="shared" si="178"/>
        <v/>
      </c>
      <c r="AC408" s="26" t="str">
        <f t="shared" si="179"/>
        <v/>
      </c>
      <c r="AD408" s="26" t="str">
        <f t="shared" si="185"/>
        <v/>
      </c>
      <c r="AE408" s="26" t="str">
        <f t="shared" si="180"/>
        <v/>
      </c>
      <c r="AF408" s="26" t="str">
        <f t="shared" si="181"/>
        <v/>
      </c>
      <c r="AG408" s="26" t="str">
        <f>IF(OR(Z408&lt;&gt;TRUE,AB408&lt;&gt;TRUE,,ISBLANK(U408)),"",IF(INDEX(codeperskat,MATCH(P408,libperskat,0))=20,IF(OR(U408&lt;'Nomenklatur komplett'!W$4,U408&gt;'Nomenklatur komplett'!X$4),FALSE,TRUE),""))</f>
        <v/>
      </c>
      <c r="AH408" s="26" t="str">
        <f t="shared" si="186"/>
        <v/>
      </c>
      <c r="AI408" s="26" t="str">
        <f t="shared" si="187"/>
        <v/>
      </c>
      <c r="AJ408" s="26" t="str">
        <f t="shared" si="182"/>
        <v/>
      </c>
      <c r="AK408" s="72" t="str">
        <f t="shared" si="183"/>
        <v/>
      </c>
      <c r="AL408" s="26" t="str">
        <f t="shared" si="184"/>
        <v/>
      </c>
    </row>
    <row r="409" spans="1:38" x14ac:dyDescent="0.2">
      <c r="A409" s="129" t="str">
        <f t="shared" si="162"/>
        <v/>
      </c>
      <c r="B409" s="129" t="str">
        <f t="shared" si="163"/>
        <v/>
      </c>
      <c r="C409" s="78" t="str">
        <f t="shared" si="164"/>
        <v/>
      </c>
      <c r="D409" s="72" t="str">
        <f t="shared" si="165"/>
        <v/>
      </c>
      <c r="E409" s="72" t="str">
        <f t="shared" si="166"/>
        <v/>
      </c>
      <c r="F409" s="79" t="str">
        <f t="shared" si="167"/>
        <v/>
      </c>
      <c r="G409" s="73" t="str">
        <f t="shared" si="168"/>
        <v/>
      </c>
      <c r="H409" s="72" t="str">
        <f t="shared" si="169"/>
        <v/>
      </c>
      <c r="I409" s="72" t="str">
        <f t="shared" si="170"/>
        <v/>
      </c>
      <c r="J409" s="72" t="str">
        <f t="shared" si="171"/>
        <v/>
      </c>
      <c r="K409" s="76" t="str">
        <f t="shared" si="172"/>
        <v/>
      </c>
      <c r="L409" s="134" t="str">
        <f t="shared" si="173"/>
        <v/>
      </c>
      <c r="M409" s="134" t="str">
        <f t="shared" si="174"/>
        <v/>
      </c>
      <c r="N409" s="67"/>
      <c r="O409" s="71"/>
      <c r="P409" s="71"/>
      <c r="Q409" s="71"/>
      <c r="R409" s="71"/>
      <c r="S409" s="148"/>
      <c r="T409" s="71"/>
      <c r="U409" s="71"/>
      <c r="V409" s="71"/>
      <c r="W409" s="71"/>
      <c r="X409" s="77" t="str">
        <f t="shared" si="188"/>
        <v/>
      </c>
      <c r="Y409" s="26" t="str">
        <f t="shared" si="175"/>
        <v/>
      </c>
      <c r="Z409" s="26" t="str">
        <f t="shared" si="176"/>
        <v/>
      </c>
      <c r="AA409" s="77" t="str">
        <f t="shared" si="177"/>
        <v/>
      </c>
      <c r="AB409" s="26" t="str">
        <f t="shared" si="178"/>
        <v/>
      </c>
      <c r="AC409" s="26" t="str">
        <f t="shared" si="179"/>
        <v/>
      </c>
      <c r="AD409" s="26" t="str">
        <f t="shared" si="185"/>
        <v/>
      </c>
      <c r="AE409" s="26" t="str">
        <f t="shared" si="180"/>
        <v/>
      </c>
      <c r="AF409" s="26" t="str">
        <f t="shared" si="181"/>
        <v/>
      </c>
      <c r="AG409" s="26" t="str">
        <f>IF(OR(Z409&lt;&gt;TRUE,AB409&lt;&gt;TRUE,,ISBLANK(U409)),"",IF(INDEX(codeperskat,MATCH(P409,libperskat,0))=20,IF(OR(U409&lt;'Nomenklatur komplett'!W$4,U409&gt;'Nomenklatur komplett'!X$4),FALSE,TRUE),""))</f>
        <v/>
      </c>
      <c r="AH409" s="26" t="str">
        <f t="shared" si="186"/>
        <v/>
      </c>
      <c r="AI409" s="26" t="str">
        <f t="shared" si="187"/>
        <v/>
      </c>
      <c r="AJ409" s="26" t="str">
        <f t="shared" si="182"/>
        <v/>
      </c>
      <c r="AK409" s="72" t="str">
        <f t="shared" si="183"/>
        <v/>
      </c>
      <c r="AL409" s="26" t="str">
        <f t="shared" si="184"/>
        <v/>
      </c>
    </row>
    <row r="410" spans="1:38" x14ac:dyDescent="0.2">
      <c r="A410" s="129" t="str">
        <f t="shared" si="162"/>
        <v/>
      </c>
      <c r="B410" s="129" t="str">
        <f t="shared" si="163"/>
        <v/>
      </c>
      <c r="C410" s="78" t="str">
        <f t="shared" si="164"/>
        <v/>
      </c>
      <c r="D410" s="72" t="str">
        <f t="shared" si="165"/>
        <v/>
      </c>
      <c r="E410" s="72" t="str">
        <f t="shared" si="166"/>
        <v/>
      </c>
      <c r="F410" s="79" t="str">
        <f t="shared" si="167"/>
        <v/>
      </c>
      <c r="G410" s="73" t="str">
        <f t="shared" si="168"/>
        <v/>
      </c>
      <c r="H410" s="72" t="str">
        <f t="shared" si="169"/>
        <v/>
      </c>
      <c r="I410" s="72" t="str">
        <f t="shared" si="170"/>
        <v/>
      </c>
      <c r="J410" s="72" t="str">
        <f t="shared" si="171"/>
        <v/>
      </c>
      <c r="K410" s="76" t="str">
        <f t="shared" si="172"/>
        <v/>
      </c>
      <c r="L410" s="134" t="str">
        <f t="shared" si="173"/>
        <v/>
      </c>
      <c r="M410" s="134" t="str">
        <f t="shared" si="174"/>
        <v/>
      </c>
      <c r="N410" s="67"/>
      <c r="O410" s="71"/>
      <c r="P410" s="71"/>
      <c r="Q410" s="71"/>
      <c r="R410" s="71"/>
      <c r="S410" s="148"/>
      <c r="T410" s="71"/>
      <c r="U410" s="71"/>
      <c r="V410" s="71"/>
      <c r="W410" s="71"/>
      <c r="X410" s="77" t="str">
        <f t="shared" si="188"/>
        <v/>
      </c>
      <c r="Y410" s="26" t="str">
        <f t="shared" si="175"/>
        <v/>
      </c>
      <c r="Z410" s="26" t="str">
        <f t="shared" si="176"/>
        <v/>
      </c>
      <c r="AA410" s="77" t="str">
        <f t="shared" si="177"/>
        <v/>
      </c>
      <c r="AB410" s="26" t="str">
        <f t="shared" si="178"/>
        <v/>
      </c>
      <c r="AC410" s="26" t="str">
        <f t="shared" si="179"/>
        <v/>
      </c>
      <c r="AD410" s="26" t="str">
        <f t="shared" si="185"/>
        <v/>
      </c>
      <c r="AE410" s="26" t="str">
        <f t="shared" si="180"/>
        <v/>
      </c>
      <c r="AF410" s="26" t="str">
        <f t="shared" si="181"/>
        <v/>
      </c>
      <c r="AG410" s="26" t="str">
        <f>IF(OR(Z410&lt;&gt;TRUE,AB410&lt;&gt;TRUE,,ISBLANK(U410)),"",IF(INDEX(codeperskat,MATCH(P410,libperskat,0))=20,IF(OR(U410&lt;'Nomenklatur komplett'!W$4,U410&gt;'Nomenklatur komplett'!X$4),FALSE,TRUE),""))</f>
        <v/>
      </c>
      <c r="AH410" s="26" t="str">
        <f t="shared" si="186"/>
        <v/>
      </c>
      <c r="AI410" s="26" t="str">
        <f t="shared" si="187"/>
        <v/>
      </c>
      <c r="AJ410" s="26" t="str">
        <f t="shared" si="182"/>
        <v/>
      </c>
      <c r="AK410" s="72" t="str">
        <f t="shared" si="183"/>
        <v/>
      </c>
      <c r="AL410" s="26" t="str">
        <f t="shared" si="184"/>
        <v/>
      </c>
    </row>
    <row r="411" spans="1:38" x14ac:dyDescent="0.2">
      <c r="A411" s="129" t="str">
        <f t="shared" si="162"/>
        <v/>
      </c>
      <c r="B411" s="129" t="str">
        <f t="shared" si="163"/>
        <v/>
      </c>
      <c r="C411" s="78" t="str">
        <f t="shared" si="164"/>
        <v/>
      </c>
      <c r="D411" s="72" t="str">
        <f t="shared" si="165"/>
        <v/>
      </c>
      <c r="E411" s="72" t="str">
        <f t="shared" si="166"/>
        <v/>
      </c>
      <c r="F411" s="79" t="str">
        <f t="shared" si="167"/>
        <v/>
      </c>
      <c r="G411" s="73" t="str">
        <f t="shared" si="168"/>
        <v/>
      </c>
      <c r="H411" s="72" t="str">
        <f t="shared" si="169"/>
        <v/>
      </c>
      <c r="I411" s="72" t="str">
        <f t="shared" si="170"/>
        <v/>
      </c>
      <c r="J411" s="72" t="str">
        <f t="shared" si="171"/>
        <v/>
      </c>
      <c r="K411" s="76" t="str">
        <f t="shared" si="172"/>
        <v/>
      </c>
      <c r="L411" s="134" t="str">
        <f t="shared" si="173"/>
        <v/>
      </c>
      <c r="M411" s="134" t="str">
        <f t="shared" si="174"/>
        <v/>
      </c>
      <c r="N411" s="67"/>
      <c r="O411" s="71"/>
      <c r="P411" s="71"/>
      <c r="Q411" s="71"/>
      <c r="R411" s="71"/>
      <c r="S411" s="148"/>
      <c r="T411" s="71"/>
      <c r="U411" s="71"/>
      <c r="V411" s="71"/>
      <c r="W411" s="71"/>
      <c r="X411" s="77" t="str">
        <f t="shared" si="188"/>
        <v/>
      </c>
      <c r="Y411" s="26" t="str">
        <f t="shared" si="175"/>
        <v/>
      </c>
      <c r="Z411" s="26" t="str">
        <f t="shared" si="176"/>
        <v/>
      </c>
      <c r="AA411" s="77" t="str">
        <f t="shared" si="177"/>
        <v/>
      </c>
      <c r="AB411" s="26" t="str">
        <f t="shared" si="178"/>
        <v/>
      </c>
      <c r="AC411" s="26" t="str">
        <f t="shared" si="179"/>
        <v/>
      </c>
      <c r="AD411" s="26" t="str">
        <f t="shared" si="185"/>
        <v/>
      </c>
      <c r="AE411" s="26" t="str">
        <f t="shared" si="180"/>
        <v/>
      </c>
      <c r="AF411" s="26" t="str">
        <f t="shared" si="181"/>
        <v/>
      </c>
      <c r="AG411" s="26" t="str">
        <f>IF(OR(Z411&lt;&gt;TRUE,AB411&lt;&gt;TRUE,,ISBLANK(U411)),"",IF(INDEX(codeperskat,MATCH(P411,libperskat,0))=20,IF(OR(U411&lt;'Nomenklatur komplett'!W$4,U411&gt;'Nomenklatur komplett'!X$4),FALSE,TRUE),""))</f>
        <v/>
      </c>
      <c r="AH411" s="26" t="str">
        <f t="shared" si="186"/>
        <v/>
      </c>
      <c r="AI411" s="26" t="str">
        <f t="shared" si="187"/>
        <v/>
      </c>
      <c r="AJ411" s="26" t="str">
        <f t="shared" si="182"/>
        <v/>
      </c>
      <c r="AK411" s="72" t="str">
        <f t="shared" si="183"/>
        <v/>
      </c>
      <c r="AL411" s="26" t="str">
        <f t="shared" si="184"/>
        <v/>
      </c>
    </row>
    <row r="412" spans="1:38" x14ac:dyDescent="0.2">
      <c r="A412" s="129" t="str">
        <f t="shared" si="162"/>
        <v/>
      </c>
      <c r="B412" s="129" t="str">
        <f t="shared" si="163"/>
        <v/>
      </c>
      <c r="C412" s="78" t="str">
        <f t="shared" si="164"/>
        <v/>
      </c>
      <c r="D412" s="72" t="str">
        <f t="shared" si="165"/>
        <v/>
      </c>
      <c r="E412" s="72" t="str">
        <f t="shared" si="166"/>
        <v/>
      </c>
      <c r="F412" s="79" t="str">
        <f t="shared" si="167"/>
        <v/>
      </c>
      <c r="G412" s="73" t="str">
        <f t="shared" si="168"/>
        <v/>
      </c>
      <c r="H412" s="72" t="str">
        <f t="shared" si="169"/>
        <v/>
      </c>
      <c r="I412" s="72" t="str">
        <f t="shared" si="170"/>
        <v/>
      </c>
      <c r="J412" s="72" t="str">
        <f t="shared" si="171"/>
        <v/>
      </c>
      <c r="K412" s="76" t="str">
        <f t="shared" si="172"/>
        <v/>
      </c>
      <c r="L412" s="134" t="str">
        <f t="shared" si="173"/>
        <v/>
      </c>
      <c r="M412" s="134" t="str">
        <f t="shared" si="174"/>
        <v/>
      </c>
      <c r="N412" s="67"/>
      <c r="O412" s="71"/>
      <c r="P412" s="71"/>
      <c r="Q412" s="71"/>
      <c r="R412" s="71"/>
      <c r="S412" s="148"/>
      <c r="T412" s="71"/>
      <c r="U412" s="71"/>
      <c r="V412" s="71"/>
      <c r="W412" s="71"/>
      <c r="X412" s="77" t="str">
        <f t="shared" si="188"/>
        <v/>
      </c>
      <c r="Y412" s="26" t="str">
        <f t="shared" si="175"/>
        <v/>
      </c>
      <c r="Z412" s="26" t="str">
        <f t="shared" si="176"/>
        <v/>
      </c>
      <c r="AA412" s="77" t="str">
        <f t="shared" si="177"/>
        <v/>
      </c>
      <c r="AB412" s="26" t="str">
        <f t="shared" si="178"/>
        <v/>
      </c>
      <c r="AC412" s="26" t="str">
        <f t="shared" si="179"/>
        <v/>
      </c>
      <c r="AD412" s="26" t="str">
        <f t="shared" si="185"/>
        <v/>
      </c>
      <c r="AE412" s="26" t="str">
        <f t="shared" si="180"/>
        <v/>
      </c>
      <c r="AF412" s="26" t="str">
        <f t="shared" si="181"/>
        <v/>
      </c>
      <c r="AG412" s="26" t="str">
        <f>IF(OR(Z412&lt;&gt;TRUE,AB412&lt;&gt;TRUE,,ISBLANK(U412)),"",IF(INDEX(codeperskat,MATCH(P412,libperskat,0))=20,IF(OR(U412&lt;'Nomenklatur komplett'!W$4,U412&gt;'Nomenklatur komplett'!X$4),FALSE,TRUE),""))</f>
        <v/>
      </c>
      <c r="AH412" s="26" t="str">
        <f t="shared" si="186"/>
        <v/>
      </c>
      <c r="AI412" s="26" t="str">
        <f t="shared" si="187"/>
        <v/>
      </c>
      <c r="AJ412" s="26" t="str">
        <f t="shared" si="182"/>
        <v/>
      </c>
      <c r="AK412" s="72" t="str">
        <f t="shared" si="183"/>
        <v/>
      </c>
      <c r="AL412" s="26" t="str">
        <f t="shared" si="184"/>
        <v/>
      </c>
    </row>
    <row r="413" spans="1:38" x14ac:dyDescent="0.2">
      <c r="A413" s="129" t="str">
        <f t="shared" si="162"/>
        <v/>
      </c>
      <c r="B413" s="129" t="str">
        <f t="shared" si="163"/>
        <v/>
      </c>
      <c r="C413" s="78" t="str">
        <f t="shared" si="164"/>
        <v/>
      </c>
      <c r="D413" s="72" t="str">
        <f t="shared" si="165"/>
        <v/>
      </c>
      <c r="E413" s="72" t="str">
        <f t="shared" si="166"/>
        <v/>
      </c>
      <c r="F413" s="79" t="str">
        <f t="shared" si="167"/>
        <v/>
      </c>
      <c r="G413" s="73" t="str">
        <f t="shared" si="168"/>
        <v/>
      </c>
      <c r="H413" s="72" t="str">
        <f t="shared" si="169"/>
        <v/>
      </c>
      <c r="I413" s="72" t="str">
        <f t="shared" si="170"/>
        <v/>
      </c>
      <c r="J413" s="72" t="str">
        <f t="shared" si="171"/>
        <v/>
      </c>
      <c r="K413" s="76" t="str">
        <f t="shared" si="172"/>
        <v/>
      </c>
      <c r="L413" s="134" t="str">
        <f t="shared" si="173"/>
        <v/>
      </c>
      <c r="M413" s="134" t="str">
        <f t="shared" si="174"/>
        <v/>
      </c>
      <c r="N413" s="67"/>
      <c r="O413" s="71"/>
      <c r="P413" s="71"/>
      <c r="Q413" s="71"/>
      <c r="R413" s="71"/>
      <c r="S413" s="148"/>
      <c r="T413" s="71"/>
      <c r="U413" s="71"/>
      <c r="V413" s="71"/>
      <c r="W413" s="71"/>
      <c r="X413" s="77" t="str">
        <f t="shared" si="188"/>
        <v/>
      </c>
      <c r="Y413" s="26" t="str">
        <f t="shared" si="175"/>
        <v/>
      </c>
      <c r="Z413" s="26" t="str">
        <f t="shared" si="176"/>
        <v/>
      </c>
      <c r="AA413" s="77" t="str">
        <f t="shared" si="177"/>
        <v/>
      </c>
      <c r="AB413" s="26" t="str">
        <f t="shared" si="178"/>
        <v/>
      </c>
      <c r="AC413" s="26" t="str">
        <f t="shared" si="179"/>
        <v/>
      </c>
      <c r="AD413" s="26" t="str">
        <f t="shared" si="185"/>
        <v/>
      </c>
      <c r="AE413" s="26" t="str">
        <f t="shared" si="180"/>
        <v/>
      </c>
      <c r="AF413" s="26" t="str">
        <f t="shared" si="181"/>
        <v/>
      </c>
      <c r="AG413" s="26" t="str">
        <f>IF(OR(Z413&lt;&gt;TRUE,AB413&lt;&gt;TRUE,,ISBLANK(U413)),"",IF(INDEX(codeperskat,MATCH(P413,libperskat,0))=20,IF(OR(U413&lt;'Nomenklatur komplett'!W$4,U413&gt;'Nomenklatur komplett'!X$4),FALSE,TRUE),""))</f>
        <v/>
      </c>
      <c r="AH413" s="26" t="str">
        <f t="shared" si="186"/>
        <v/>
      </c>
      <c r="AI413" s="26" t="str">
        <f t="shared" si="187"/>
        <v/>
      </c>
      <c r="AJ413" s="26" t="str">
        <f t="shared" si="182"/>
        <v/>
      </c>
      <c r="AK413" s="72" t="str">
        <f t="shared" si="183"/>
        <v/>
      </c>
      <c r="AL413" s="26" t="str">
        <f t="shared" si="184"/>
        <v/>
      </c>
    </row>
    <row r="414" spans="1:38" x14ac:dyDescent="0.2">
      <c r="A414" s="129" t="str">
        <f t="shared" si="162"/>
        <v/>
      </c>
      <c r="B414" s="129" t="str">
        <f t="shared" si="163"/>
        <v/>
      </c>
      <c r="C414" s="78" t="str">
        <f t="shared" si="164"/>
        <v/>
      </c>
      <c r="D414" s="72" t="str">
        <f t="shared" si="165"/>
        <v/>
      </c>
      <c r="E414" s="72" t="str">
        <f t="shared" si="166"/>
        <v/>
      </c>
      <c r="F414" s="79" t="str">
        <f t="shared" si="167"/>
        <v/>
      </c>
      <c r="G414" s="73" t="str">
        <f t="shared" si="168"/>
        <v/>
      </c>
      <c r="H414" s="72" t="str">
        <f t="shared" si="169"/>
        <v/>
      </c>
      <c r="I414" s="72" t="str">
        <f t="shared" si="170"/>
        <v/>
      </c>
      <c r="J414" s="72" t="str">
        <f t="shared" si="171"/>
        <v/>
      </c>
      <c r="K414" s="76" t="str">
        <f t="shared" si="172"/>
        <v/>
      </c>
      <c r="L414" s="134" t="str">
        <f t="shared" si="173"/>
        <v/>
      </c>
      <c r="M414" s="134" t="str">
        <f t="shared" si="174"/>
        <v/>
      </c>
      <c r="N414" s="67"/>
      <c r="O414" s="71"/>
      <c r="P414" s="71"/>
      <c r="Q414" s="71"/>
      <c r="R414" s="71"/>
      <c r="S414" s="148"/>
      <c r="T414" s="71"/>
      <c r="U414" s="71"/>
      <c r="V414" s="71"/>
      <c r="W414" s="71"/>
      <c r="X414" s="77" t="str">
        <f t="shared" si="188"/>
        <v/>
      </c>
      <c r="Y414" s="26" t="str">
        <f t="shared" si="175"/>
        <v/>
      </c>
      <c r="Z414" s="26" t="str">
        <f t="shared" si="176"/>
        <v/>
      </c>
      <c r="AA414" s="77" t="str">
        <f t="shared" si="177"/>
        <v/>
      </c>
      <c r="AB414" s="26" t="str">
        <f t="shared" si="178"/>
        <v/>
      </c>
      <c r="AC414" s="26" t="str">
        <f t="shared" si="179"/>
        <v/>
      </c>
      <c r="AD414" s="26" t="str">
        <f t="shared" si="185"/>
        <v/>
      </c>
      <c r="AE414" s="26" t="str">
        <f t="shared" si="180"/>
        <v/>
      </c>
      <c r="AF414" s="26" t="str">
        <f t="shared" si="181"/>
        <v/>
      </c>
      <c r="AG414" s="26" t="str">
        <f>IF(OR(Z414&lt;&gt;TRUE,AB414&lt;&gt;TRUE,,ISBLANK(U414)),"",IF(INDEX(codeperskat,MATCH(P414,libperskat,0))=20,IF(OR(U414&lt;'Nomenklatur komplett'!W$4,U414&gt;'Nomenklatur komplett'!X$4),FALSE,TRUE),""))</f>
        <v/>
      </c>
      <c r="AH414" s="26" t="str">
        <f t="shared" si="186"/>
        <v/>
      </c>
      <c r="AI414" s="26" t="str">
        <f t="shared" si="187"/>
        <v/>
      </c>
      <c r="AJ414" s="26" t="str">
        <f t="shared" si="182"/>
        <v/>
      </c>
      <c r="AK414" s="72" t="str">
        <f t="shared" si="183"/>
        <v/>
      </c>
      <c r="AL414" s="26" t="str">
        <f t="shared" si="184"/>
        <v/>
      </c>
    </row>
    <row r="415" spans="1:38" x14ac:dyDescent="0.2">
      <c r="A415" s="129" t="str">
        <f t="shared" si="162"/>
        <v/>
      </c>
      <c r="B415" s="129" t="str">
        <f t="shared" si="163"/>
        <v/>
      </c>
      <c r="C415" s="78" t="str">
        <f t="shared" si="164"/>
        <v/>
      </c>
      <c r="D415" s="72" t="str">
        <f t="shared" si="165"/>
        <v/>
      </c>
      <c r="E415" s="72" t="str">
        <f t="shared" si="166"/>
        <v/>
      </c>
      <c r="F415" s="79" t="str">
        <f t="shared" si="167"/>
        <v/>
      </c>
      <c r="G415" s="73" t="str">
        <f t="shared" si="168"/>
        <v/>
      </c>
      <c r="H415" s="72" t="str">
        <f t="shared" si="169"/>
        <v/>
      </c>
      <c r="I415" s="72" t="str">
        <f t="shared" si="170"/>
        <v/>
      </c>
      <c r="J415" s="72" t="str">
        <f t="shared" si="171"/>
        <v/>
      </c>
      <c r="K415" s="76" t="str">
        <f t="shared" si="172"/>
        <v/>
      </c>
      <c r="L415" s="134" t="str">
        <f t="shared" si="173"/>
        <v/>
      </c>
      <c r="M415" s="134" t="str">
        <f t="shared" si="174"/>
        <v/>
      </c>
      <c r="N415" s="67"/>
      <c r="O415" s="71"/>
      <c r="P415" s="71"/>
      <c r="Q415" s="71"/>
      <c r="R415" s="71"/>
      <c r="S415" s="148"/>
      <c r="T415" s="71"/>
      <c r="U415" s="71"/>
      <c r="V415" s="71"/>
      <c r="W415" s="71"/>
      <c r="X415" s="77" t="str">
        <f t="shared" si="188"/>
        <v/>
      </c>
      <c r="Y415" s="26" t="str">
        <f t="shared" si="175"/>
        <v/>
      </c>
      <c r="Z415" s="26" t="str">
        <f t="shared" si="176"/>
        <v/>
      </c>
      <c r="AA415" s="77" t="str">
        <f t="shared" si="177"/>
        <v/>
      </c>
      <c r="AB415" s="26" t="str">
        <f t="shared" si="178"/>
        <v/>
      </c>
      <c r="AC415" s="26" t="str">
        <f t="shared" si="179"/>
        <v/>
      </c>
      <c r="AD415" s="26" t="str">
        <f t="shared" si="185"/>
        <v/>
      </c>
      <c r="AE415" s="26" t="str">
        <f t="shared" si="180"/>
        <v/>
      </c>
      <c r="AF415" s="26" t="str">
        <f t="shared" si="181"/>
        <v/>
      </c>
      <c r="AG415" s="26" t="str">
        <f>IF(OR(Z415&lt;&gt;TRUE,AB415&lt;&gt;TRUE,,ISBLANK(U415)),"",IF(INDEX(codeperskat,MATCH(P415,libperskat,0))=20,IF(OR(U415&lt;'Nomenklatur komplett'!W$4,U415&gt;'Nomenklatur komplett'!X$4),FALSE,TRUE),""))</f>
        <v/>
      </c>
      <c r="AH415" s="26" t="str">
        <f t="shared" si="186"/>
        <v/>
      </c>
      <c r="AI415" s="26" t="str">
        <f t="shared" si="187"/>
        <v/>
      </c>
      <c r="AJ415" s="26" t="str">
        <f t="shared" si="182"/>
        <v/>
      </c>
      <c r="AK415" s="72" t="str">
        <f t="shared" si="183"/>
        <v/>
      </c>
      <c r="AL415" s="26" t="str">
        <f t="shared" si="184"/>
        <v/>
      </c>
    </row>
    <row r="416" spans="1:38" x14ac:dyDescent="0.2">
      <c r="A416" s="129" t="str">
        <f t="shared" si="162"/>
        <v/>
      </c>
      <c r="B416" s="129" t="str">
        <f t="shared" si="163"/>
        <v/>
      </c>
      <c r="C416" s="78" t="str">
        <f t="shared" si="164"/>
        <v/>
      </c>
      <c r="D416" s="72" t="str">
        <f t="shared" si="165"/>
        <v/>
      </c>
      <c r="E416" s="72" t="str">
        <f t="shared" si="166"/>
        <v/>
      </c>
      <c r="F416" s="79" t="str">
        <f t="shared" si="167"/>
        <v/>
      </c>
      <c r="G416" s="73" t="str">
        <f t="shared" si="168"/>
        <v/>
      </c>
      <c r="H416" s="72" t="str">
        <f t="shared" si="169"/>
        <v/>
      </c>
      <c r="I416" s="72" t="str">
        <f t="shared" si="170"/>
        <v/>
      </c>
      <c r="J416" s="72" t="str">
        <f t="shared" si="171"/>
        <v/>
      </c>
      <c r="K416" s="76" t="str">
        <f t="shared" si="172"/>
        <v/>
      </c>
      <c r="L416" s="134" t="str">
        <f t="shared" si="173"/>
        <v/>
      </c>
      <c r="M416" s="134" t="str">
        <f t="shared" si="174"/>
        <v/>
      </c>
      <c r="N416" s="67"/>
      <c r="O416" s="71"/>
      <c r="P416" s="71"/>
      <c r="Q416" s="71"/>
      <c r="R416" s="71"/>
      <c r="S416" s="148"/>
      <c r="T416" s="71"/>
      <c r="U416" s="71"/>
      <c r="V416" s="71"/>
      <c r="W416" s="71"/>
      <c r="X416" s="77" t="str">
        <f t="shared" si="188"/>
        <v/>
      </c>
      <c r="Y416" s="26" t="str">
        <f t="shared" si="175"/>
        <v/>
      </c>
      <c r="Z416" s="26" t="str">
        <f t="shared" si="176"/>
        <v/>
      </c>
      <c r="AA416" s="77" t="str">
        <f t="shared" si="177"/>
        <v/>
      </c>
      <c r="AB416" s="26" t="str">
        <f t="shared" si="178"/>
        <v/>
      </c>
      <c r="AC416" s="26" t="str">
        <f t="shared" si="179"/>
        <v/>
      </c>
      <c r="AD416" s="26" t="str">
        <f t="shared" si="185"/>
        <v/>
      </c>
      <c r="AE416" s="26" t="str">
        <f t="shared" si="180"/>
        <v/>
      </c>
      <c r="AF416" s="26" t="str">
        <f t="shared" si="181"/>
        <v/>
      </c>
      <c r="AG416" s="26" t="str">
        <f>IF(OR(Z416&lt;&gt;TRUE,AB416&lt;&gt;TRUE,,ISBLANK(U416)),"",IF(INDEX(codeperskat,MATCH(P416,libperskat,0))=20,IF(OR(U416&lt;'Nomenklatur komplett'!W$4,U416&gt;'Nomenklatur komplett'!X$4),FALSE,TRUE),""))</f>
        <v/>
      </c>
      <c r="AH416" s="26" t="str">
        <f t="shared" si="186"/>
        <v/>
      </c>
      <c r="AI416" s="26" t="str">
        <f t="shared" si="187"/>
        <v/>
      </c>
      <c r="AJ416" s="26" t="str">
        <f t="shared" si="182"/>
        <v/>
      </c>
      <c r="AK416" s="72" t="str">
        <f t="shared" si="183"/>
        <v/>
      </c>
      <c r="AL416" s="26" t="str">
        <f t="shared" si="184"/>
        <v/>
      </c>
    </row>
    <row r="417" spans="1:38" x14ac:dyDescent="0.2">
      <c r="A417" s="129" t="str">
        <f t="shared" si="162"/>
        <v/>
      </c>
      <c r="B417" s="129" t="str">
        <f t="shared" si="163"/>
        <v/>
      </c>
      <c r="C417" s="78" t="str">
        <f t="shared" si="164"/>
        <v/>
      </c>
      <c r="D417" s="72" t="str">
        <f t="shared" si="165"/>
        <v/>
      </c>
      <c r="E417" s="72" t="str">
        <f t="shared" si="166"/>
        <v/>
      </c>
      <c r="F417" s="79" t="str">
        <f t="shared" si="167"/>
        <v/>
      </c>
      <c r="G417" s="73" t="str">
        <f t="shared" si="168"/>
        <v/>
      </c>
      <c r="H417" s="72" t="str">
        <f t="shared" si="169"/>
        <v/>
      </c>
      <c r="I417" s="72" t="str">
        <f t="shared" si="170"/>
        <v/>
      </c>
      <c r="J417" s="72" t="str">
        <f t="shared" si="171"/>
        <v/>
      </c>
      <c r="K417" s="76" t="str">
        <f t="shared" si="172"/>
        <v/>
      </c>
      <c r="L417" s="134" t="str">
        <f t="shared" si="173"/>
        <v/>
      </c>
      <c r="M417" s="134" t="str">
        <f t="shared" si="174"/>
        <v/>
      </c>
      <c r="N417" s="67"/>
      <c r="O417" s="71"/>
      <c r="P417" s="71"/>
      <c r="Q417" s="71"/>
      <c r="R417" s="71"/>
      <c r="S417" s="148"/>
      <c r="T417" s="71"/>
      <c r="U417" s="71"/>
      <c r="V417" s="71"/>
      <c r="W417" s="71"/>
      <c r="X417" s="77" t="str">
        <f t="shared" si="188"/>
        <v/>
      </c>
      <c r="Y417" s="26" t="str">
        <f t="shared" si="175"/>
        <v/>
      </c>
      <c r="Z417" s="26" t="str">
        <f t="shared" si="176"/>
        <v/>
      </c>
      <c r="AA417" s="77" t="str">
        <f t="shared" si="177"/>
        <v/>
      </c>
      <c r="AB417" s="26" t="str">
        <f t="shared" si="178"/>
        <v/>
      </c>
      <c r="AC417" s="26" t="str">
        <f t="shared" si="179"/>
        <v/>
      </c>
      <c r="AD417" s="26" t="str">
        <f t="shared" si="185"/>
        <v/>
      </c>
      <c r="AE417" s="26" t="str">
        <f t="shared" si="180"/>
        <v/>
      </c>
      <c r="AF417" s="26" t="str">
        <f t="shared" si="181"/>
        <v/>
      </c>
      <c r="AG417" s="26" t="str">
        <f>IF(OR(Z417&lt;&gt;TRUE,AB417&lt;&gt;TRUE,,ISBLANK(U417)),"",IF(INDEX(codeperskat,MATCH(P417,libperskat,0))=20,IF(OR(U417&lt;'Nomenklatur komplett'!W$4,U417&gt;'Nomenklatur komplett'!X$4),FALSE,TRUE),""))</f>
        <v/>
      </c>
      <c r="AH417" s="26" t="str">
        <f t="shared" si="186"/>
        <v/>
      </c>
      <c r="AI417" s="26" t="str">
        <f t="shared" si="187"/>
        <v/>
      </c>
      <c r="AJ417" s="26" t="str">
        <f t="shared" si="182"/>
        <v/>
      </c>
      <c r="AK417" s="72" t="str">
        <f t="shared" si="183"/>
        <v/>
      </c>
      <c r="AL417" s="26" t="str">
        <f t="shared" si="184"/>
        <v/>
      </c>
    </row>
    <row r="418" spans="1:38" x14ac:dyDescent="0.2">
      <c r="A418" s="129" t="str">
        <f t="shared" si="162"/>
        <v/>
      </c>
      <c r="B418" s="129" t="str">
        <f t="shared" si="163"/>
        <v/>
      </c>
      <c r="C418" s="78" t="str">
        <f t="shared" si="164"/>
        <v/>
      </c>
      <c r="D418" s="72" t="str">
        <f t="shared" si="165"/>
        <v/>
      </c>
      <c r="E418" s="72" t="str">
        <f t="shared" si="166"/>
        <v/>
      </c>
      <c r="F418" s="79" t="str">
        <f t="shared" si="167"/>
        <v/>
      </c>
      <c r="G418" s="73" t="str">
        <f t="shared" si="168"/>
        <v/>
      </c>
      <c r="H418" s="72" t="str">
        <f t="shared" si="169"/>
        <v/>
      </c>
      <c r="I418" s="72" t="str">
        <f t="shared" si="170"/>
        <v/>
      </c>
      <c r="J418" s="72" t="str">
        <f t="shared" si="171"/>
        <v/>
      </c>
      <c r="K418" s="76" t="str">
        <f t="shared" si="172"/>
        <v/>
      </c>
      <c r="L418" s="134" t="str">
        <f t="shared" si="173"/>
        <v/>
      </c>
      <c r="M418" s="134" t="str">
        <f t="shared" si="174"/>
        <v/>
      </c>
      <c r="N418" s="67"/>
      <c r="O418" s="71"/>
      <c r="P418" s="71"/>
      <c r="Q418" s="71"/>
      <c r="R418" s="71"/>
      <c r="S418" s="148"/>
      <c r="T418" s="71"/>
      <c r="U418" s="71"/>
      <c r="V418" s="71"/>
      <c r="W418" s="71"/>
      <c r="X418" s="77" t="str">
        <f t="shared" si="188"/>
        <v/>
      </c>
      <c r="Y418" s="26" t="str">
        <f t="shared" si="175"/>
        <v/>
      </c>
      <c r="Z418" s="26" t="str">
        <f t="shared" si="176"/>
        <v/>
      </c>
      <c r="AA418" s="77" t="str">
        <f t="shared" si="177"/>
        <v/>
      </c>
      <c r="AB418" s="26" t="str">
        <f t="shared" si="178"/>
        <v/>
      </c>
      <c r="AC418" s="26" t="str">
        <f t="shared" si="179"/>
        <v/>
      </c>
      <c r="AD418" s="26" t="str">
        <f t="shared" si="185"/>
        <v/>
      </c>
      <c r="AE418" s="26" t="str">
        <f t="shared" si="180"/>
        <v/>
      </c>
      <c r="AF418" s="26" t="str">
        <f t="shared" si="181"/>
        <v/>
      </c>
      <c r="AG418" s="26" t="str">
        <f>IF(OR(Z418&lt;&gt;TRUE,AB418&lt;&gt;TRUE,,ISBLANK(U418)),"",IF(INDEX(codeperskat,MATCH(P418,libperskat,0))=20,IF(OR(U418&lt;'Nomenklatur komplett'!W$4,U418&gt;'Nomenklatur komplett'!X$4),FALSE,TRUE),""))</f>
        <v/>
      </c>
      <c r="AH418" s="26" t="str">
        <f t="shared" si="186"/>
        <v/>
      </c>
      <c r="AI418" s="26" t="str">
        <f t="shared" si="187"/>
        <v/>
      </c>
      <c r="AJ418" s="26" t="str">
        <f t="shared" si="182"/>
        <v/>
      </c>
      <c r="AK418" s="72" t="str">
        <f t="shared" si="183"/>
        <v/>
      </c>
      <c r="AL418" s="26" t="str">
        <f t="shared" si="184"/>
        <v/>
      </c>
    </row>
    <row r="419" spans="1:38" x14ac:dyDescent="0.2">
      <c r="A419" s="129" t="str">
        <f t="shared" si="162"/>
        <v/>
      </c>
      <c r="B419" s="129" t="str">
        <f t="shared" si="163"/>
        <v/>
      </c>
      <c r="C419" s="78" t="str">
        <f t="shared" si="164"/>
        <v/>
      </c>
      <c r="D419" s="72" t="str">
        <f t="shared" si="165"/>
        <v/>
      </c>
      <c r="E419" s="72" t="str">
        <f t="shared" si="166"/>
        <v/>
      </c>
      <c r="F419" s="79" t="str">
        <f t="shared" si="167"/>
        <v/>
      </c>
      <c r="G419" s="73" t="str">
        <f t="shared" si="168"/>
        <v/>
      </c>
      <c r="H419" s="72" t="str">
        <f t="shared" si="169"/>
        <v/>
      </c>
      <c r="I419" s="72" t="str">
        <f t="shared" si="170"/>
        <v/>
      </c>
      <c r="J419" s="72" t="str">
        <f t="shared" si="171"/>
        <v/>
      </c>
      <c r="K419" s="76" t="str">
        <f t="shared" si="172"/>
        <v/>
      </c>
      <c r="L419" s="134" t="str">
        <f t="shared" si="173"/>
        <v/>
      </c>
      <c r="M419" s="134" t="str">
        <f t="shared" si="174"/>
        <v/>
      </c>
      <c r="N419" s="67"/>
      <c r="O419" s="71"/>
      <c r="P419" s="71"/>
      <c r="Q419" s="71"/>
      <c r="R419" s="71"/>
      <c r="S419" s="148"/>
      <c r="T419" s="71"/>
      <c r="U419" s="71"/>
      <c r="V419" s="71"/>
      <c r="W419" s="71"/>
      <c r="X419" s="77" t="str">
        <f t="shared" si="188"/>
        <v/>
      </c>
      <c r="Y419" s="26" t="str">
        <f t="shared" si="175"/>
        <v/>
      </c>
      <c r="Z419" s="26" t="str">
        <f t="shared" si="176"/>
        <v/>
      </c>
      <c r="AA419" s="77" t="str">
        <f t="shared" si="177"/>
        <v/>
      </c>
      <c r="AB419" s="26" t="str">
        <f t="shared" si="178"/>
        <v/>
      </c>
      <c r="AC419" s="26" t="str">
        <f t="shared" si="179"/>
        <v/>
      </c>
      <c r="AD419" s="26" t="str">
        <f t="shared" si="185"/>
        <v/>
      </c>
      <c r="AE419" s="26" t="str">
        <f t="shared" si="180"/>
        <v/>
      </c>
      <c r="AF419" s="26" t="str">
        <f t="shared" si="181"/>
        <v/>
      </c>
      <c r="AG419" s="26" t="str">
        <f>IF(OR(Z419&lt;&gt;TRUE,AB419&lt;&gt;TRUE,,ISBLANK(U419)),"",IF(INDEX(codeperskat,MATCH(P419,libperskat,0))=20,IF(OR(U419&lt;'Nomenklatur komplett'!W$4,U419&gt;'Nomenklatur komplett'!X$4),FALSE,TRUE),""))</f>
        <v/>
      </c>
      <c r="AH419" s="26" t="str">
        <f t="shared" si="186"/>
        <v/>
      </c>
      <c r="AI419" s="26" t="str">
        <f t="shared" si="187"/>
        <v/>
      </c>
      <c r="AJ419" s="26" t="str">
        <f t="shared" si="182"/>
        <v/>
      </c>
      <c r="AK419" s="72" t="str">
        <f t="shared" si="183"/>
        <v/>
      </c>
      <c r="AL419" s="26" t="str">
        <f t="shared" si="184"/>
        <v/>
      </c>
    </row>
    <row r="420" spans="1:38" x14ac:dyDescent="0.2">
      <c r="A420" s="129" t="str">
        <f t="shared" si="162"/>
        <v/>
      </c>
      <c r="B420" s="129" t="str">
        <f t="shared" si="163"/>
        <v/>
      </c>
      <c r="C420" s="78" t="str">
        <f t="shared" si="164"/>
        <v/>
      </c>
      <c r="D420" s="72" t="str">
        <f t="shared" si="165"/>
        <v/>
      </c>
      <c r="E420" s="72" t="str">
        <f t="shared" si="166"/>
        <v/>
      </c>
      <c r="F420" s="79" t="str">
        <f t="shared" si="167"/>
        <v/>
      </c>
      <c r="G420" s="73" t="str">
        <f t="shared" si="168"/>
        <v/>
      </c>
      <c r="H420" s="72" t="str">
        <f t="shared" si="169"/>
        <v/>
      </c>
      <c r="I420" s="72" t="str">
        <f t="shared" si="170"/>
        <v/>
      </c>
      <c r="J420" s="72" t="str">
        <f t="shared" si="171"/>
        <v/>
      </c>
      <c r="K420" s="76" t="str">
        <f t="shared" si="172"/>
        <v/>
      </c>
      <c r="L420" s="134" t="str">
        <f t="shared" si="173"/>
        <v/>
      </c>
      <c r="M420" s="134" t="str">
        <f t="shared" si="174"/>
        <v/>
      </c>
      <c r="N420" s="67"/>
      <c r="O420" s="71"/>
      <c r="P420" s="71"/>
      <c r="Q420" s="71"/>
      <c r="R420" s="71"/>
      <c r="S420" s="148"/>
      <c r="T420" s="71"/>
      <c r="U420" s="71"/>
      <c r="V420" s="71"/>
      <c r="W420" s="71"/>
      <c r="X420" s="77" t="str">
        <f t="shared" si="188"/>
        <v/>
      </c>
      <c r="Y420" s="26" t="str">
        <f t="shared" si="175"/>
        <v/>
      </c>
      <c r="Z420" s="26" t="str">
        <f t="shared" si="176"/>
        <v/>
      </c>
      <c r="AA420" s="77" t="str">
        <f t="shared" si="177"/>
        <v/>
      </c>
      <c r="AB420" s="26" t="str">
        <f t="shared" si="178"/>
        <v/>
      </c>
      <c r="AC420" s="26" t="str">
        <f t="shared" si="179"/>
        <v/>
      </c>
      <c r="AD420" s="26" t="str">
        <f t="shared" si="185"/>
        <v/>
      </c>
      <c r="AE420" s="26" t="str">
        <f t="shared" si="180"/>
        <v/>
      </c>
      <c r="AF420" s="26" t="str">
        <f t="shared" si="181"/>
        <v/>
      </c>
      <c r="AG420" s="26" t="str">
        <f>IF(OR(Z420&lt;&gt;TRUE,AB420&lt;&gt;TRUE,,ISBLANK(U420)),"",IF(INDEX(codeperskat,MATCH(P420,libperskat,0))=20,IF(OR(U420&lt;'Nomenklatur komplett'!W$4,U420&gt;'Nomenklatur komplett'!X$4),FALSE,TRUE),""))</f>
        <v/>
      </c>
      <c r="AH420" s="26" t="str">
        <f t="shared" si="186"/>
        <v/>
      </c>
      <c r="AI420" s="26" t="str">
        <f t="shared" si="187"/>
        <v/>
      </c>
      <c r="AJ420" s="26" t="str">
        <f t="shared" si="182"/>
        <v/>
      </c>
      <c r="AK420" s="72" t="str">
        <f t="shared" si="183"/>
        <v/>
      </c>
      <c r="AL420" s="26" t="str">
        <f t="shared" si="184"/>
        <v/>
      </c>
    </row>
    <row r="421" spans="1:38" x14ac:dyDescent="0.2">
      <c r="A421" s="129" t="str">
        <f t="shared" si="162"/>
        <v/>
      </c>
      <c r="B421" s="129" t="str">
        <f t="shared" si="163"/>
        <v/>
      </c>
      <c r="C421" s="78" t="str">
        <f t="shared" si="164"/>
        <v/>
      </c>
      <c r="D421" s="72" t="str">
        <f t="shared" si="165"/>
        <v/>
      </c>
      <c r="E421" s="72" t="str">
        <f t="shared" si="166"/>
        <v/>
      </c>
      <c r="F421" s="79" t="str">
        <f t="shared" si="167"/>
        <v/>
      </c>
      <c r="G421" s="73" t="str">
        <f t="shared" si="168"/>
        <v/>
      </c>
      <c r="H421" s="72" t="str">
        <f t="shared" si="169"/>
        <v/>
      </c>
      <c r="I421" s="72" t="str">
        <f t="shared" si="170"/>
        <v/>
      </c>
      <c r="J421" s="72" t="str">
        <f t="shared" si="171"/>
        <v/>
      </c>
      <c r="K421" s="76" t="str">
        <f t="shared" si="172"/>
        <v/>
      </c>
      <c r="L421" s="134" t="str">
        <f t="shared" si="173"/>
        <v/>
      </c>
      <c r="M421" s="134" t="str">
        <f t="shared" si="174"/>
        <v/>
      </c>
      <c r="N421" s="67"/>
      <c r="O421" s="71"/>
      <c r="P421" s="71"/>
      <c r="Q421" s="71"/>
      <c r="R421" s="71"/>
      <c r="S421" s="148"/>
      <c r="T421" s="71"/>
      <c r="U421" s="71"/>
      <c r="V421" s="71"/>
      <c r="W421" s="71"/>
      <c r="X421" s="77" t="str">
        <f t="shared" si="188"/>
        <v/>
      </c>
      <c r="Y421" s="26" t="str">
        <f t="shared" si="175"/>
        <v/>
      </c>
      <c r="Z421" s="26" t="str">
        <f t="shared" si="176"/>
        <v/>
      </c>
      <c r="AA421" s="77" t="str">
        <f t="shared" si="177"/>
        <v/>
      </c>
      <c r="AB421" s="26" t="str">
        <f t="shared" si="178"/>
        <v/>
      </c>
      <c r="AC421" s="26" t="str">
        <f t="shared" si="179"/>
        <v/>
      </c>
      <c r="AD421" s="26" t="str">
        <f t="shared" si="185"/>
        <v/>
      </c>
      <c r="AE421" s="26" t="str">
        <f t="shared" si="180"/>
        <v/>
      </c>
      <c r="AF421" s="26" t="str">
        <f t="shared" si="181"/>
        <v/>
      </c>
      <c r="AG421" s="26" t="str">
        <f>IF(OR(Z421&lt;&gt;TRUE,AB421&lt;&gt;TRUE,,ISBLANK(U421)),"",IF(INDEX(codeperskat,MATCH(P421,libperskat,0))=20,IF(OR(U421&lt;'Nomenklatur komplett'!W$4,U421&gt;'Nomenklatur komplett'!X$4),FALSE,TRUE),""))</f>
        <v/>
      </c>
      <c r="AH421" s="26" t="str">
        <f t="shared" si="186"/>
        <v/>
      </c>
      <c r="AI421" s="26" t="str">
        <f t="shared" si="187"/>
        <v/>
      </c>
      <c r="AJ421" s="26" t="str">
        <f t="shared" si="182"/>
        <v/>
      </c>
      <c r="AK421" s="72" t="str">
        <f t="shared" si="183"/>
        <v/>
      </c>
      <c r="AL421" s="26" t="str">
        <f t="shared" si="184"/>
        <v/>
      </c>
    </row>
    <row r="422" spans="1:38" x14ac:dyDescent="0.2">
      <c r="A422" s="129" t="str">
        <f t="shared" si="162"/>
        <v/>
      </c>
      <c r="B422" s="129" t="str">
        <f t="shared" si="163"/>
        <v/>
      </c>
      <c r="C422" s="78" t="str">
        <f t="shared" si="164"/>
        <v/>
      </c>
      <c r="D422" s="72" t="str">
        <f t="shared" si="165"/>
        <v/>
      </c>
      <c r="E422" s="72" t="str">
        <f t="shared" si="166"/>
        <v/>
      </c>
      <c r="F422" s="79" t="str">
        <f t="shared" si="167"/>
        <v/>
      </c>
      <c r="G422" s="73" t="str">
        <f t="shared" si="168"/>
        <v/>
      </c>
      <c r="H422" s="72" t="str">
        <f t="shared" si="169"/>
        <v/>
      </c>
      <c r="I422" s="72" t="str">
        <f t="shared" si="170"/>
        <v/>
      </c>
      <c r="J422" s="72" t="str">
        <f t="shared" si="171"/>
        <v/>
      </c>
      <c r="K422" s="76" t="str">
        <f t="shared" si="172"/>
        <v/>
      </c>
      <c r="L422" s="134" t="str">
        <f t="shared" si="173"/>
        <v/>
      </c>
      <c r="M422" s="134" t="str">
        <f t="shared" si="174"/>
        <v/>
      </c>
      <c r="N422" s="67"/>
      <c r="O422" s="71"/>
      <c r="P422" s="71"/>
      <c r="Q422" s="71"/>
      <c r="R422" s="71"/>
      <c r="S422" s="148"/>
      <c r="T422" s="71"/>
      <c r="U422" s="71"/>
      <c r="V422" s="71"/>
      <c r="W422" s="71"/>
      <c r="X422" s="77" t="str">
        <f t="shared" si="188"/>
        <v/>
      </c>
      <c r="Y422" s="26" t="str">
        <f t="shared" si="175"/>
        <v/>
      </c>
      <c r="Z422" s="26" t="str">
        <f t="shared" si="176"/>
        <v/>
      </c>
      <c r="AA422" s="77" t="str">
        <f t="shared" si="177"/>
        <v/>
      </c>
      <c r="AB422" s="26" t="str">
        <f t="shared" si="178"/>
        <v/>
      </c>
      <c r="AC422" s="26" t="str">
        <f t="shared" si="179"/>
        <v/>
      </c>
      <c r="AD422" s="26" t="str">
        <f t="shared" si="185"/>
        <v/>
      </c>
      <c r="AE422" s="26" t="str">
        <f t="shared" si="180"/>
        <v/>
      </c>
      <c r="AF422" s="26" t="str">
        <f t="shared" si="181"/>
        <v/>
      </c>
      <c r="AG422" s="26" t="str">
        <f>IF(OR(Z422&lt;&gt;TRUE,AB422&lt;&gt;TRUE,,ISBLANK(U422)),"",IF(INDEX(codeperskat,MATCH(P422,libperskat,0))=20,IF(OR(U422&lt;'Nomenklatur komplett'!W$4,U422&gt;'Nomenklatur komplett'!X$4),FALSE,TRUE),""))</f>
        <v/>
      </c>
      <c r="AH422" s="26" t="str">
        <f t="shared" si="186"/>
        <v/>
      </c>
      <c r="AI422" s="26" t="str">
        <f t="shared" si="187"/>
        <v/>
      </c>
      <c r="AJ422" s="26" t="str">
        <f t="shared" si="182"/>
        <v/>
      </c>
      <c r="AK422" s="72" t="str">
        <f t="shared" si="183"/>
        <v/>
      </c>
      <c r="AL422" s="26" t="str">
        <f t="shared" si="184"/>
        <v/>
      </c>
    </row>
    <row r="423" spans="1:38" x14ac:dyDescent="0.2">
      <c r="A423" s="129" t="str">
        <f t="shared" si="162"/>
        <v/>
      </c>
      <c r="B423" s="129" t="str">
        <f t="shared" si="163"/>
        <v/>
      </c>
      <c r="C423" s="78" t="str">
        <f t="shared" si="164"/>
        <v/>
      </c>
      <c r="D423" s="72" t="str">
        <f t="shared" si="165"/>
        <v/>
      </c>
      <c r="E423" s="72" t="str">
        <f t="shared" si="166"/>
        <v/>
      </c>
      <c r="F423" s="79" t="str">
        <f t="shared" si="167"/>
        <v/>
      </c>
      <c r="G423" s="73" t="str">
        <f t="shared" si="168"/>
        <v/>
      </c>
      <c r="H423" s="72" t="str">
        <f t="shared" si="169"/>
        <v/>
      </c>
      <c r="I423" s="72" t="str">
        <f t="shared" si="170"/>
        <v/>
      </c>
      <c r="J423" s="72" t="str">
        <f t="shared" si="171"/>
        <v/>
      </c>
      <c r="K423" s="76" t="str">
        <f t="shared" si="172"/>
        <v/>
      </c>
      <c r="L423" s="134" t="str">
        <f t="shared" si="173"/>
        <v/>
      </c>
      <c r="M423" s="134" t="str">
        <f t="shared" si="174"/>
        <v/>
      </c>
      <c r="N423" s="67"/>
      <c r="O423" s="71"/>
      <c r="P423" s="71"/>
      <c r="Q423" s="71"/>
      <c r="R423" s="71"/>
      <c r="S423" s="148"/>
      <c r="T423" s="71"/>
      <c r="U423" s="71"/>
      <c r="V423" s="71"/>
      <c r="W423" s="71"/>
      <c r="X423" s="77" t="str">
        <f t="shared" si="188"/>
        <v/>
      </c>
      <c r="Y423" s="26" t="str">
        <f t="shared" si="175"/>
        <v/>
      </c>
      <c r="Z423" s="26" t="str">
        <f t="shared" si="176"/>
        <v/>
      </c>
      <c r="AA423" s="77" t="str">
        <f t="shared" si="177"/>
        <v/>
      </c>
      <c r="AB423" s="26" t="str">
        <f t="shared" si="178"/>
        <v/>
      </c>
      <c r="AC423" s="26" t="str">
        <f t="shared" si="179"/>
        <v/>
      </c>
      <c r="AD423" s="26" t="str">
        <f t="shared" si="185"/>
        <v/>
      </c>
      <c r="AE423" s="26" t="str">
        <f t="shared" si="180"/>
        <v/>
      </c>
      <c r="AF423" s="26" t="str">
        <f t="shared" si="181"/>
        <v/>
      </c>
      <c r="AG423" s="26" t="str">
        <f>IF(OR(Z423&lt;&gt;TRUE,AB423&lt;&gt;TRUE,,ISBLANK(U423)),"",IF(INDEX(codeperskat,MATCH(P423,libperskat,0))=20,IF(OR(U423&lt;'Nomenklatur komplett'!W$4,U423&gt;'Nomenklatur komplett'!X$4),FALSE,TRUE),""))</f>
        <v/>
      </c>
      <c r="AH423" s="26" t="str">
        <f t="shared" si="186"/>
        <v/>
      </c>
      <c r="AI423" s="26" t="str">
        <f t="shared" si="187"/>
        <v/>
      </c>
      <c r="AJ423" s="26" t="str">
        <f t="shared" si="182"/>
        <v/>
      </c>
      <c r="AK423" s="72" t="str">
        <f t="shared" si="183"/>
        <v/>
      </c>
      <c r="AL423" s="26" t="str">
        <f t="shared" si="184"/>
        <v/>
      </c>
    </row>
    <row r="424" spans="1:38" x14ac:dyDescent="0.2">
      <c r="A424" s="129" t="str">
        <f t="shared" si="162"/>
        <v/>
      </c>
      <c r="B424" s="129" t="str">
        <f t="shared" si="163"/>
        <v/>
      </c>
      <c r="C424" s="78" t="str">
        <f t="shared" si="164"/>
        <v/>
      </c>
      <c r="D424" s="72" t="str">
        <f t="shared" si="165"/>
        <v/>
      </c>
      <c r="E424" s="72" t="str">
        <f t="shared" si="166"/>
        <v/>
      </c>
      <c r="F424" s="79" t="str">
        <f t="shared" si="167"/>
        <v/>
      </c>
      <c r="G424" s="73" t="str">
        <f t="shared" si="168"/>
        <v/>
      </c>
      <c r="H424" s="72" t="str">
        <f t="shared" si="169"/>
        <v/>
      </c>
      <c r="I424" s="72" t="str">
        <f t="shared" si="170"/>
        <v/>
      </c>
      <c r="J424" s="72" t="str">
        <f t="shared" si="171"/>
        <v/>
      </c>
      <c r="K424" s="76" t="str">
        <f t="shared" si="172"/>
        <v/>
      </c>
      <c r="L424" s="134" t="str">
        <f t="shared" si="173"/>
        <v/>
      </c>
      <c r="M424" s="134" t="str">
        <f t="shared" si="174"/>
        <v/>
      </c>
      <c r="N424" s="67"/>
      <c r="O424" s="71"/>
      <c r="P424" s="71"/>
      <c r="Q424" s="71"/>
      <c r="R424" s="71"/>
      <c r="S424" s="148"/>
      <c r="T424" s="71"/>
      <c r="U424" s="71"/>
      <c r="V424" s="71"/>
      <c r="W424" s="71"/>
      <c r="X424" s="77" t="str">
        <f t="shared" si="188"/>
        <v/>
      </c>
      <c r="Y424" s="26" t="str">
        <f t="shared" si="175"/>
        <v/>
      </c>
      <c r="Z424" s="26" t="str">
        <f t="shared" si="176"/>
        <v/>
      </c>
      <c r="AA424" s="77" t="str">
        <f t="shared" si="177"/>
        <v/>
      </c>
      <c r="AB424" s="26" t="str">
        <f t="shared" si="178"/>
        <v/>
      </c>
      <c r="AC424" s="26" t="str">
        <f t="shared" si="179"/>
        <v/>
      </c>
      <c r="AD424" s="26" t="str">
        <f t="shared" si="185"/>
        <v/>
      </c>
      <c r="AE424" s="26" t="str">
        <f t="shared" si="180"/>
        <v/>
      </c>
      <c r="AF424" s="26" t="str">
        <f t="shared" si="181"/>
        <v/>
      </c>
      <c r="AG424" s="26" t="str">
        <f>IF(OR(Z424&lt;&gt;TRUE,AB424&lt;&gt;TRUE,,ISBLANK(U424)),"",IF(INDEX(codeperskat,MATCH(P424,libperskat,0))=20,IF(OR(U424&lt;'Nomenklatur komplett'!W$4,U424&gt;'Nomenklatur komplett'!X$4),FALSE,TRUE),""))</f>
        <v/>
      </c>
      <c r="AH424" s="26" t="str">
        <f t="shared" si="186"/>
        <v/>
      </c>
      <c r="AI424" s="26" t="str">
        <f t="shared" si="187"/>
        <v/>
      </c>
      <c r="AJ424" s="26" t="str">
        <f t="shared" si="182"/>
        <v/>
      </c>
      <c r="AK424" s="72" t="str">
        <f t="shared" si="183"/>
        <v/>
      </c>
      <c r="AL424" s="26" t="str">
        <f t="shared" si="184"/>
        <v/>
      </c>
    </row>
    <row r="425" spans="1:38" x14ac:dyDescent="0.2">
      <c r="A425" s="129" t="str">
        <f t="shared" si="162"/>
        <v/>
      </c>
      <c r="B425" s="129" t="str">
        <f t="shared" si="163"/>
        <v/>
      </c>
      <c r="C425" s="78" t="str">
        <f t="shared" si="164"/>
        <v/>
      </c>
      <c r="D425" s="72" t="str">
        <f t="shared" si="165"/>
        <v/>
      </c>
      <c r="E425" s="72" t="str">
        <f t="shared" si="166"/>
        <v/>
      </c>
      <c r="F425" s="79" t="str">
        <f t="shared" si="167"/>
        <v/>
      </c>
      <c r="G425" s="73" t="str">
        <f t="shared" si="168"/>
        <v/>
      </c>
      <c r="H425" s="72" t="str">
        <f t="shared" si="169"/>
        <v/>
      </c>
      <c r="I425" s="72" t="str">
        <f t="shared" si="170"/>
        <v/>
      </c>
      <c r="J425" s="72" t="str">
        <f t="shared" si="171"/>
        <v/>
      </c>
      <c r="K425" s="76" t="str">
        <f t="shared" si="172"/>
        <v/>
      </c>
      <c r="L425" s="134" t="str">
        <f t="shared" si="173"/>
        <v/>
      </c>
      <c r="M425" s="134" t="str">
        <f t="shared" si="174"/>
        <v/>
      </c>
      <c r="N425" s="67"/>
      <c r="O425" s="71"/>
      <c r="P425" s="71"/>
      <c r="Q425" s="71"/>
      <c r="R425" s="71"/>
      <c r="S425" s="148"/>
      <c r="T425" s="71"/>
      <c r="U425" s="71"/>
      <c r="V425" s="71"/>
      <c r="W425" s="71"/>
      <c r="X425" s="77" t="str">
        <f t="shared" si="188"/>
        <v/>
      </c>
      <c r="Y425" s="26" t="str">
        <f t="shared" si="175"/>
        <v/>
      </c>
      <c r="Z425" s="26" t="str">
        <f t="shared" si="176"/>
        <v/>
      </c>
      <c r="AA425" s="77" t="str">
        <f t="shared" si="177"/>
        <v/>
      </c>
      <c r="AB425" s="26" t="str">
        <f t="shared" si="178"/>
        <v/>
      </c>
      <c r="AC425" s="26" t="str">
        <f t="shared" si="179"/>
        <v/>
      </c>
      <c r="AD425" s="26" t="str">
        <f t="shared" si="185"/>
        <v/>
      </c>
      <c r="AE425" s="26" t="str">
        <f t="shared" si="180"/>
        <v/>
      </c>
      <c r="AF425" s="26" t="str">
        <f t="shared" si="181"/>
        <v/>
      </c>
      <c r="AG425" s="26" t="str">
        <f>IF(OR(Z425&lt;&gt;TRUE,AB425&lt;&gt;TRUE,,ISBLANK(U425)),"",IF(INDEX(codeperskat,MATCH(P425,libperskat,0))=20,IF(OR(U425&lt;'Nomenklatur komplett'!W$4,U425&gt;'Nomenklatur komplett'!X$4),FALSE,TRUE),""))</f>
        <v/>
      </c>
      <c r="AH425" s="26" t="str">
        <f t="shared" si="186"/>
        <v/>
      </c>
      <c r="AI425" s="26" t="str">
        <f t="shared" si="187"/>
        <v/>
      </c>
      <c r="AJ425" s="26" t="str">
        <f t="shared" si="182"/>
        <v/>
      </c>
      <c r="AK425" s="72" t="str">
        <f t="shared" si="183"/>
        <v/>
      </c>
      <c r="AL425" s="26" t="str">
        <f t="shared" si="184"/>
        <v/>
      </c>
    </row>
    <row r="426" spans="1:38" x14ac:dyDescent="0.2">
      <c r="A426" s="129" t="str">
        <f t="shared" si="162"/>
        <v/>
      </c>
      <c r="B426" s="129" t="str">
        <f t="shared" si="163"/>
        <v/>
      </c>
      <c r="C426" s="78" t="str">
        <f t="shared" si="164"/>
        <v/>
      </c>
      <c r="D426" s="72" t="str">
        <f t="shared" si="165"/>
        <v/>
      </c>
      <c r="E426" s="72" t="str">
        <f t="shared" si="166"/>
        <v/>
      </c>
      <c r="F426" s="79" t="str">
        <f t="shared" si="167"/>
        <v/>
      </c>
      <c r="G426" s="73" t="str">
        <f t="shared" si="168"/>
        <v/>
      </c>
      <c r="H426" s="72" t="str">
        <f t="shared" si="169"/>
        <v/>
      </c>
      <c r="I426" s="72" t="str">
        <f t="shared" si="170"/>
        <v/>
      </c>
      <c r="J426" s="72" t="str">
        <f t="shared" si="171"/>
        <v/>
      </c>
      <c r="K426" s="76" t="str">
        <f t="shared" si="172"/>
        <v/>
      </c>
      <c r="L426" s="134" t="str">
        <f t="shared" si="173"/>
        <v/>
      </c>
      <c r="M426" s="134" t="str">
        <f t="shared" si="174"/>
        <v/>
      </c>
      <c r="N426" s="67"/>
      <c r="O426" s="71"/>
      <c r="P426" s="71"/>
      <c r="Q426" s="71"/>
      <c r="R426" s="71"/>
      <c r="S426" s="148"/>
      <c r="T426" s="71"/>
      <c r="U426" s="71"/>
      <c r="V426" s="71"/>
      <c r="W426" s="71"/>
      <c r="X426" s="77" t="str">
        <f t="shared" si="188"/>
        <v/>
      </c>
      <c r="Y426" s="26" t="str">
        <f t="shared" si="175"/>
        <v/>
      </c>
      <c r="Z426" s="26" t="str">
        <f t="shared" si="176"/>
        <v/>
      </c>
      <c r="AA426" s="77" t="str">
        <f t="shared" si="177"/>
        <v/>
      </c>
      <c r="AB426" s="26" t="str">
        <f t="shared" si="178"/>
        <v/>
      </c>
      <c r="AC426" s="26" t="str">
        <f t="shared" si="179"/>
        <v/>
      </c>
      <c r="AD426" s="26" t="str">
        <f t="shared" si="185"/>
        <v/>
      </c>
      <c r="AE426" s="26" t="str">
        <f t="shared" si="180"/>
        <v/>
      </c>
      <c r="AF426" s="26" t="str">
        <f t="shared" si="181"/>
        <v/>
      </c>
      <c r="AG426" s="26" t="str">
        <f>IF(OR(Z426&lt;&gt;TRUE,AB426&lt;&gt;TRUE,,ISBLANK(U426)),"",IF(INDEX(codeperskat,MATCH(P426,libperskat,0))=20,IF(OR(U426&lt;'Nomenklatur komplett'!W$4,U426&gt;'Nomenklatur komplett'!X$4),FALSE,TRUE),""))</f>
        <v/>
      </c>
      <c r="AH426" s="26" t="str">
        <f t="shared" si="186"/>
        <v/>
      </c>
      <c r="AI426" s="26" t="str">
        <f t="shared" si="187"/>
        <v/>
      </c>
      <c r="AJ426" s="26" t="str">
        <f t="shared" si="182"/>
        <v/>
      </c>
      <c r="AK426" s="72" t="str">
        <f t="shared" si="183"/>
        <v/>
      </c>
      <c r="AL426" s="26" t="str">
        <f t="shared" si="184"/>
        <v/>
      </c>
    </row>
    <row r="427" spans="1:38" x14ac:dyDescent="0.2">
      <c r="A427" s="129" t="str">
        <f t="shared" si="162"/>
        <v/>
      </c>
      <c r="B427" s="129" t="str">
        <f t="shared" si="163"/>
        <v/>
      </c>
      <c r="C427" s="78" t="str">
        <f t="shared" si="164"/>
        <v/>
      </c>
      <c r="D427" s="72" t="str">
        <f t="shared" si="165"/>
        <v/>
      </c>
      <c r="E427" s="72" t="str">
        <f t="shared" si="166"/>
        <v/>
      </c>
      <c r="F427" s="79" t="str">
        <f t="shared" si="167"/>
        <v/>
      </c>
      <c r="G427" s="73" t="str">
        <f t="shared" si="168"/>
        <v/>
      </c>
      <c r="H427" s="72" t="str">
        <f t="shared" si="169"/>
        <v/>
      </c>
      <c r="I427" s="72" t="str">
        <f t="shared" si="170"/>
        <v/>
      </c>
      <c r="J427" s="72" t="str">
        <f t="shared" si="171"/>
        <v/>
      </c>
      <c r="K427" s="76" t="str">
        <f t="shared" si="172"/>
        <v/>
      </c>
      <c r="L427" s="134" t="str">
        <f t="shared" si="173"/>
        <v/>
      </c>
      <c r="M427" s="134" t="str">
        <f t="shared" si="174"/>
        <v/>
      </c>
      <c r="N427" s="67"/>
      <c r="O427" s="71"/>
      <c r="P427" s="71"/>
      <c r="Q427" s="71"/>
      <c r="R427" s="71"/>
      <c r="S427" s="148"/>
      <c r="T427" s="71"/>
      <c r="U427" s="71"/>
      <c r="V427" s="71"/>
      <c r="W427" s="71"/>
      <c r="X427" s="77" t="str">
        <f t="shared" si="188"/>
        <v/>
      </c>
      <c r="Y427" s="26" t="str">
        <f t="shared" si="175"/>
        <v/>
      </c>
      <c r="Z427" s="26" t="str">
        <f t="shared" si="176"/>
        <v/>
      </c>
      <c r="AA427" s="77" t="str">
        <f t="shared" si="177"/>
        <v/>
      </c>
      <c r="AB427" s="26" t="str">
        <f t="shared" si="178"/>
        <v/>
      </c>
      <c r="AC427" s="26" t="str">
        <f t="shared" si="179"/>
        <v/>
      </c>
      <c r="AD427" s="26" t="str">
        <f t="shared" si="185"/>
        <v/>
      </c>
      <c r="AE427" s="26" t="str">
        <f t="shared" si="180"/>
        <v/>
      </c>
      <c r="AF427" s="26" t="str">
        <f t="shared" si="181"/>
        <v/>
      </c>
      <c r="AG427" s="26" t="str">
        <f>IF(OR(Z427&lt;&gt;TRUE,AB427&lt;&gt;TRUE,,ISBLANK(U427)),"",IF(INDEX(codeperskat,MATCH(P427,libperskat,0))=20,IF(OR(U427&lt;'Nomenklatur komplett'!W$4,U427&gt;'Nomenklatur komplett'!X$4),FALSE,TRUE),""))</f>
        <v/>
      </c>
      <c r="AH427" s="26" t="str">
        <f t="shared" si="186"/>
        <v/>
      </c>
      <c r="AI427" s="26" t="str">
        <f t="shared" si="187"/>
        <v/>
      </c>
      <c r="AJ427" s="26" t="str">
        <f t="shared" si="182"/>
        <v/>
      </c>
      <c r="AK427" s="72" t="str">
        <f t="shared" si="183"/>
        <v/>
      </c>
      <c r="AL427" s="26" t="str">
        <f t="shared" si="184"/>
        <v/>
      </c>
    </row>
    <row r="428" spans="1:38" x14ac:dyDescent="0.2">
      <c r="A428" s="129" t="str">
        <f t="shared" si="162"/>
        <v/>
      </c>
      <c r="B428" s="129" t="str">
        <f t="shared" si="163"/>
        <v/>
      </c>
      <c r="C428" s="78" t="str">
        <f t="shared" si="164"/>
        <v/>
      </c>
      <c r="D428" s="72" t="str">
        <f t="shared" si="165"/>
        <v/>
      </c>
      <c r="E428" s="72" t="str">
        <f t="shared" si="166"/>
        <v/>
      </c>
      <c r="F428" s="79" t="str">
        <f t="shared" si="167"/>
        <v/>
      </c>
      <c r="G428" s="73" t="str">
        <f t="shared" si="168"/>
        <v/>
      </c>
      <c r="H428" s="72" t="str">
        <f t="shared" si="169"/>
        <v/>
      </c>
      <c r="I428" s="72" t="str">
        <f t="shared" si="170"/>
        <v/>
      </c>
      <c r="J428" s="72" t="str">
        <f t="shared" si="171"/>
        <v/>
      </c>
      <c r="K428" s="76" t="str">
        <f t="shared" si="172"/>
        <v/>
      </c>
      <c r="L428" s="134" t="str">
        <f t="shared" si="173"/>
        <v/>
      </c>
      <c r="M428" s="134" t="str">
        <f t="shared" si="174"/>
        <v/>
      </c>
      <c r="N428" s="67"/>
      <c r="O428" s="71"/>
      <c r="P428" s="71"/>
      <c r="Q428" s="71"/>
      <c r="R428" s="71"/>
      <c r="S428" s="148"/>
      <c r="T428" s="71"/>
      <c r="U428" s="71"/>
      <c r="V428" s="71"/>
      <c r="W428" s="71"/>
      <c r="X428" s="77" t="str">
        <f t="shared" si="188"/>
        <v/>
      </c>
      <c r="Y428" s="26" t="str">
        <f t="shared" si="175"/>
        <v/>
      </c>
      <c r="Z428" s="26" t="str">
        <f t="shared" si="176"/>
        <v/>
      </c>
      <c r="AA428" s="77" t="str">
        <f t="shared" si="177"/>
        <v/>
      </c>
      <c r="AB428" s="26" t="str">
        <f t="shared" si="178"/>
        <v/>
      </c>
      <c r="AC428" s="26" t="str">
        <f t="shared" si="179"/>
        <v/>
      </c>
      <c r="AD428" s="26" t="str">
        <f t="shared" si="185"/>
        <v/>
      </c>
      <c r="AE428" s="26" t="str">
        <f t="shared" si="180"/>
        <v/>
      </c>
      <c r="AF428" s="26" t="str">
        <f t="shared" si="181"/>
        <v/>
      </c>
      <c r="AG428" s="26" t="str">
        <f>IF(OR(Z428&lt;&gt;TRUE,AB428&lt;&gt;TRUE,,ISBLANK(U428)),"",IF(INDEX(codeperskat,MATCH(P428,libperskat,0))=20,IF(OR(U428&lt;'Nomenklatur komplett'!W$4,U428&gt;'Nomenklatur komplett'!X$4),FALSE,TRUE),""))</f>
        <v/>
      </c>
      <c r="AH428" s="26" t="str">
        <f t="shared" si="186"/>
        <v/>
      </c>
      <c r="AI428" s="26" t="str">
        <f t="shared" si="187"/>
        <v/>
      </c>
      <c r="AJ428" s="26" t="str">
        <f t="shared" si="182"/>
        <v/>
      </c>
      <c r="AK428" s="72" t="str">
        <f t="shared" si="183"/>
        <v/>
      </c>
      <c r="AL428" s="26" t="str">
        <f t="shared" si="184"/>
        <v/>
      </c>
    </row>
    <row r="429" spans="1:38" x14ac:dyDescent="0.2">
      <c r="A429" s="129" t="str">
        <f t="shared" si="162"/>
        <v/>
      </c>
      <c r="B429" s="129" t="str">
        <f t="shared" si="163"/>
        <v/>
      </c>
      <c r="C429" s="78" t="str">
        <f t="shared" si="164"/>
        <v/>
      </c>
      <c r="D429" s="72" t="str">
        <f t="shared" si="165"/>
        <v/>
      </c>
      <c r="E429" s="72" t="str">
        <f t="shared" si="166"/>
        <v/>
      </c>
      <c r="F429" s="79" t="str">
        <f t="shared" si="167"/>
        <v/>
      </c>
      <c r="G429" s="73" t="str">
        <f t="shared" si="168"/>
        <v/>
      </c>
      <c r="H429" s="72" t="str">
        <f t="shared" si="169"/>
        <v/>
      </c>
      <c r="I429" s="72" t="str">
        <f t="shared" si="170"/>
        <v/>
      </c>
      <c r="J429" s="72" t="str">
        <f t="shared" si="171"/>
        <v/>
      </c>
      <c r="K429" s="76" t="str">
        <f t="shared" si="172"/>
        <v/>
      </c>
      <c r="L429" s="134" t="str">
        <f t="shared" si="173"/>
        <v/>
      </c>
      <c r="M429" s="134" t="str">
        <f t="shared" si="174"/>
        <v/>
      </c>
      <c r="N429" s="67"/>
      <c r="O429" s="71"/>
      <c r="P429" s="71"/>
      <c r="Q429" s="71"/>
      <c r="R429" s="71"/>
      <c r="S429" s="148"/>
      <c r="T429" s="71"/>
      <c r="U429" s="71"/>
      <c r="V429" s="71"/>
      <c r="W429" s="71"/>
      <c r="X429" s="77" t="str">
        <f t="shared" si="188"/>
        <v/>
      </c>
      <c r="Y429" s="26" t="str">
        <f t="shared" si="175"/>
        <v/>
      </c>
      <c r="Z429" s="26" t="str">
        <f t="shared" si="176"/>
        <v/>
      </c>
      <c r="AA429" s="77" t="str">
        <f t="shared" si="177"/>
        <v/>
      </c>
      <c r="AB429" s="26" t="str">
        <f t="shared" si="178"/>
        <v/>
      </c>
      <c r="AC429" s="26" t="str">
        <f t="shared" si="179"/>
        <v/>
      </c>
      <c r="AD429" s="26" t="str">
        <f t="shared" si="185"/>
        <v/>
      </c>
      <c r="AE429" s="26" t="str">
        <f t="shared" si="180"/>
        <v/>
      </c>
      <c r="AF429" s="26" t="str">
        <f t="shared" si="181"/>
        <v/>
      </c>
      <c r="AG429" s="26" t="str">
        <f>IF(OR(Z429&lt;&gt;TRUE,AB429&lt;&gt;TRUE,,ISBLANK(U429)),"",IF(INDEX(codeperskat,MATCH(P429,libperskat,0))=20,IF(OR(U429&lt;'Nomenklatur komplett'!W$4,U429&gt;'Nomenklatur komplett'!X$4),FALSE,TRUE),""))</f>
        <v/>
      </c>
      <c r="AH429" s="26" t="str">
        <f t="shared" si="186"/>
        <v/>
      </c>
      <c r="AI429" s="26" t="str">
        <f t="shared" si="187"/>
        <v/>
      </c>
      <c r="AJ429" s="26" t="str">
        <f t="shared" si="182"/>
        <v/>
      </c>
      <c r="AK429" s="72" t="str">
        <f t="shared" si="183"/>
        <v/>
      </c>
      <c r="AL429" s="26" t="str">
        <f t="shared" si="184"/>
        <v/>
      </c>
    </row>
    <row r="430" spans="1:38" x14ac:dyDescent="0.2">
      <c r="A430" s="129" t="str">
        <f t="shared" si="162"/>
        <v/>
      </c>
      <c r="B430" s="129" t="str">
        <f t="shared" si="163"/>
        <v/>
      </c>
      <c r="C430" s="78" t="str">
        <f t="shared" si="164"/>
        <v/>
      </c>
      <c r="D430" s="72" t="str">
        <f t="shared" si="165"/>
        <v/>
      </c>
      <c r="E430" s="72" t="str">
        <f t="shared" si="166"/>
        <v/>
      </c>
      <c r="F430" s="79" t="str">
        <f t="shared" si="167"/>
        <v/>
      </c>
      <c r="G430" s="73" t="str">
        <f t="shared" si="168"/>
        <v/>
      </c>
      <c r="H430" s="72" t="str">
        <f t="shared" si="169"/>
        <v/>
      </c>
      <c r="I430" s="72" t="str">
        <f t="shared" si="170"/>
        <v/>
      </c>
      <c r="J430" s="72" t="str">
        <f t="shared" si="171"/>
        <v/>
      </c>
      <c r="K430" s="76" t="str">
        <f t="shared" si="172"/>
        <v/>
      </c>
      <c r="L430" s="134" t="str">
        <f t="shared" si="173"/>
        <v/>
      </c>
      <c r="M430" s="134" t="str">
        <f t="shared" si="174"/>
        <v/>
      </c>
      <c r="N430" s="67"/>
      <c r="O430" s="71"/>
      <c r="P430" s="71"/>
      <c r="Q430" s="71"/>
      <c r="R430" s="71"/>
      <c r="S430" s="148"/>
      <c r="T430" s="71"/>
      <c r="U430" s="71"/>
      <c r="V430" s="71"/>
      <c r="W430" s="71"/>
      <c r="X430" s="77" t="str">
        <f t="shared" si="188"/>
        <v/>
      </c>
      <c r="Y430" s="26" t="str">
        <f t="shared" si="175"/>
        <v/>
      </c>
      <c r="Z430" s="26" t="str">
        <f t="shared" si="176"/>
        <v/>
      </c>
      <c r="AA430" s="77" t="str">
        <f t="shared" si="177"/>
        <v/>
      </c>
      <c r="AB430" s="26" t="str">
        <f t="shared" si="178"/>
        <v/>
      </c>
      <c r="AC430" s="26" t="str">
        <f t="shared" si="179"/>
        <v/>
      </c>
      <c r="AD430" s="26" t="str">
        <f t="shared" si="185"/>
        <v/>
      </c>
      <c r="AE430" s="26" t="str">
        <f t="shared" si="180"/>
        <v/>
      </c>
      <c r="AF430" s="26" t="str">
        <f t="shared" si="181"/>
        <v/>
      </c>
      <c r="AG430" s="26" t="str">
        <f>IF(OR(Z430&lt;&gt;TRUE,AB430&lt;&gt;TRUE,,ISBLANK(U430)),"",IF(INDEX(codeperskat,MATCH(P430,libperskat,0))=20,IF(OR(U430&lt;'Nomenklatur komplett'!W$4,U430&gt;'Nomenklatur komplett'!X$4),FALSE,TRUE),""))</f>
        <v/>
      </c>
      <c r="AH430" s="26" t="str">
        <f t="shared" si="186"/>
        <v/>
      </c>
      <c r="AI430" s="26" t="str">
        <f t="shared" si="187"/>
        <v/>
      </c>
      <c r="AJ430" s="26" t="str">
        <f t="shared" si="182"/>
        <v/>
      </c>
      <c r="AK430" s="72" t="str">
        <f t="shared" si="183"/>
        <v/>
      </c>
      <c r="AL430" s="26" t="str">
        <f t="shared" si="184"/>
        <v/>
      </c>
    </row>
    <row r="431" spans="1:38" x14ac:dyDescent="0.2">
      <c r="A431" s="129" t="str">
        <f t="shared" si="162"/>
        <v/>
      </c>
      <c r="B431" s="129" t="str">
        <f t="shared" si="163"/>
        <v/>
      </c>
      <c r="C431" s="78" t="str">
        <f t="shared" si="164"/>
        <v/>
      </c>
      <c r="D431" s="72" t="str">
        <f t="shared" si="165"/>
        <v/>
      </c>
      <c r="E431" s="72" t="str">
        <f t="shared" si="166"/>
        <v/>
      </c>
      <c r="F431" s="79" t="str">
        <f t="shared" si="167"/>
        <v/>
      </c>
      <c r="G431" s="73" t="str">
        <f t="shared" si="168"/>
        <v/>
      </c>
      <c r="H431" s="72" t="str">
        <f t="shared" si="169"/>
        <v/>
      </c>
      <c r="I431" s="72" t="str">
        <f t="shared" si="170"/>
        <v/>
      </c>
      <c r="J431" s="72" t="str">
        <f t="shared" si="171"/>
        <v/>
      </c>
      <c r="K431" s="76" t="str">
        <f t="shared" si="172"/>
        <v/>
      </c>
      <c r="L431" s="134" t="str">
        <f t="shared" si="173"/>
        <v/>
      </c>
      <c r="M431" s="134" t="str">
        <f t="shared" si="174"/>
        <v/>
      </c>
      <c r="N431" s="67"/>
      <c r="O431" s="71"/>
      <c r="P431" s="71"/>
      <c r="Q431" s="71"/>
      <c r="R431" s="71"/>
      <c r="S431" s="148"/>
      <c r="T431" s="71"/>
      <c r="U431" s="71"/>
      <c r="V431" s="71"/>
      <c r="W431" s="71"/>
      <c r="X431" s="77" t="str">
        <f t="shared" si="188"/>
        <v/>
      </c>
      <c r="Y431" s="26" t="str">
        <f t="shared" si="175"/>
        <v/>
      </c>
      <c r="Z431" s="26" t="str">
        <f t="shared" si="176"/>
        <v/>
      </c>
      <c r="AA431" s="77" t="str">
        <f t="shared" si="177"/>
        <v/>
      </c>
      <c r="AB431" s="26" t="str">
        <f t="shared" si="178"/>
        <v/>
      </c>
      <c r="AC431" s="26" t="str">
        <f t="shared" si="179"/>
        <v/>
      </c>
      <c r="AD431" s="26" t="str">
        <f t="shared" si="185"/>
        <v/>
      </c>
      <c r="AE431" s="26" t="str">
        <f t="shared" si="180"/>
        <v/>
      </c>
      <c r="AF431" s="26" t="str">
        <f t="shared" si="181"/>
        <v/>
      </c>
      <c r="AG431" s="26" t="str">
        <f>IF(OR(Z431&lt;&gt;TRUE,AB431&lt;&gt;TRUE,,ISBLANK(U431)),"",IF(INDEX(codeperskat,MATCH(P431,libperskat,0))=20,IF(OR(U431&lt;'Nomenklatur komplett'!W$4,U431&gt;'Nomenklatur komplett'!X$4),FALSE,TRUE),""))</f>
        <v/>
      </c>
      <c r="AH431" s="26" t="str">
        <f t="shared" si="186"/>
        <v/>
      </c>
      <c r="AI431" s="26" t="str">
        <f t="shared" si="187"/>
        <v/>
      </c>
      <c r="AJ431" s="26" t="str">
        <f t="shared" si="182"/>
        <v/>
      </c>
      <c r="AK431" s="72" t="str">
        <f t="shared" si="183"/>
        <v/>
      </c>
      <c r="AL431" s="26" t="str">
        <f t="shared" si="184"/>
        <v/>
      </c>
    </row>
    <row r="432" spans="1:38" x14ac:dyDescent="0.2">
      <c r="A432" s="129" t="str">
        <f t="shared" si="162"/>
        <v/>
      </c>
      <c r="B432" s="129" t="str">
        <f t="shared" si="163"/>
        <v/>
      </c>
      <c r="C432" s="78" t="str">
        <f t="shared" si="164"/>
        <v/>
      </c>
      <c r="D432" s="72" t="str">
        <f t="shared" si="165"/>
        <v/>
      </c>
      <c r="E432" s="72" t="str">
        <f t="shared" si="166"/>
        <v/>
      </c>
      <c r="F432" s="79" t="str">
        <f t="shared" si="167"/>
        <v/>
      </c>
      <c r="G432" s="73" t="str">
        <f t="shared" si="168"/>
        <v/>
      </c>
      <c r="H432" s="72" t="str">
        <f t="shared" si="169"/>
        <v/>
      </c>
      <c r="I432" s="72" t="str">
        <f t="shared" si="170"/>
        <v/>
      </c>
      <c r="J432" s="72" t="str">
        <f t="shared" si="171"/>
        <v/>
      </c>
      <c r="K432" s="76" t="str">
        <f t="shared" si="172"/>
        <v/>
      </c>
      <c r="L432" s="134" t="str">
        <f t="shared" si="173"/>
        <v/>
      </c>
      <c r="M432" s="134" t="str">
        <f t="shared" si="174"/>
        <v/>
      </c>
      <c r="N432" s="67"/>
      <c r="O432" s="71"/>
      <c r="P432" s="71"/>
      <c r="Q432" s="71"/>
      <c r="R432" s="71"/>
      <c r="S432" s="148"/>
      <c r="T432" s="71"/>
      <c r="U432" s="71"/>
      <c r="V432" s="71"/>
      <c r="W432" s="71"/>
      <c r="X432" s="77" t="str">
        <f t="shared" si="188"/>
        <v/>
      </c>
      <c r="Y432" s="26" t="str">
        <f t="shared" si="175"/>
        <v/>
      </c>
      <c r="Z432" s="26" t="str">
        <f t="shared" si="176"/>
        <v/>
      </c>
      <c r="AA432" s="77" t="str">
        <f t="shared" si="177"/>
        <v/>
      </c>
      <c r="AB432" s="26" t="str">
        <f t="shared" si="178"/>
        <v/>
      </c>
      <c r="AC432" s="26" t="str">
        <f t="shared" si="179"/>
        <v/>
      </c>
      <c r="AD432" s="26" t="str">
        <f t="shared" si="185"/>
        <v/>
      </c>
      <c r="AE432" s="26" t="str">
        <f t="shared" si="180"/>
        <v/>
      </c>
      <c r="AF432" s="26" t="str">
        <f t="shared" si="181"/>
        <v/>
      </c>
      <c r="AG432" s="26" t="str">
        <f>IF(OR(Z432&lt;&gt;TRUE,AB432&lt;&gt;TRUE,,ISBLANK(U432)),"",IF(INDEX(codeperskat,MATCH(P432,libperskat,0))=20,IF(OR(U432&lt;'Nomenklatur komplett'!W$4,U432&gt;'Nomenklatur komplett'!X$4),FALSE,TRUE),""))</f>
        <v/>
      </c>
      <c r="AH432" s="26" t="str">
        <f t="shared" si="186"/>
        <v/>
      </c>
      <c r="AI432" s="26" t="str">
        <f t="shared" si="187"/>
        <v/>
      </c>
      <c r="AJ432" s="26" t="str">
        <f t="shared" si="182"/>
        <v/>
      </c>
      <c r="AK432" s="72" t="str">
        <f t="shared" si="183"/>
        <v/>
      </c>
      <c r="AL432" s="26" t="str">
        <f t="shared" si="184"/>
        <v/>
      </c>
    </row>
    <row r="433" spans="1:38" x14ac:dyDescent="0.2">
      <c r="A433" s="129" t="str">
        <f t="shared" si="162"/>
        <v/>
      </c>
      <c r="B433" s="129" t="str">
        <f t="shared" si="163"/>
        <v/>
      </c>
      <c r="C433" s="78" t="str">
        <f t="shared" si="164"/>
        <v/>
      </c>
      <c r="D433" s="72" t="str">
        <f t="shared" si="165"/>
        <v/>
      </c>
      <c r="E433" s="72" t="str">
        <f t="shared" si="166"/>
        <v/>
      </c>
      <c r="F433" s="79" t="str">
        <f t="shared" si="167"/>
        <v/>
      </c>
      <c r="G433" s="73" t="str">
        <f t="shared" si="168"/>
        <v/>
      </c>
      <c r="H433" s="72" t="str">
        <f t="shared" si="169"/>
        <v/>
      </c>
      <c r="I433" s="72" t="str">
        <f t="shared" si="170"/>
        <v/>
      </c>
      <c r="J433" s="72" t="str">
        <f t="shared" si="171"/>
        <v/>
      </c>
      <c r="K433" s="76" t="str">
        <f t="shared" si="172"/>
        <v/>
      </c>
      <c r="L433" s="134" t="str">
        <f t="shared" si="173"/>
        <v/>
      </c>
      <c r="M433" s="134" t="str">
        <f t="shared" si="174"/>
        <v/>
      </c>
      <c r="N433" s="67"/>
      <c r="O433" s="71"/>
      <c r="P433" s="71"/>
      <c r="Q433" s="71"/>
      <c r="R433" s="71"/>
      <c r="S433" s="148"/>
      <c r="T433" s="71"/>
      <c r="U433" s="71"/>
      <c r="V433" s="71"/>
      <c r="W433" s="71"/>
      <c r="X433" s="77" t="str">
        <f t="shared" si="188"/>
        <v/>
      </c>
      <c r="Y433" s="26" t="str">
        <f t="shared" si="175"/>
        <v/>
      </c>
      <c r="Z433" s="26" t="str">
        <f t="shared" si="176"/>
        <v/>
      </c>
      <c r="AA433" s="77" t="str">
        <f t="shared" si="177"/>
        <v/>
      </c>
      <c r="AB433" s="26" t="str">
        <f t="shared" si="178"/>
        <v/>
      </c>
      <c r="AC433" s="26" t="str">
        <f t="shared" si="179"/>
        <v/>
      </c>
      <c r="AD433" s="26" t="str">
        <f t="shared" si="185"/>
        <v/>
      </c>
      <c r="AE433" s="26" t="str">
        <f t="shared" si="180"/>
        <v/>
      </c>
      <c r="AF433" s="26" t="str">
        <f t="shared" si="181"/>
        <v/>
      </c>
      <c r="AG433" s="26" t="str">
        <f>IF(OR(Z433&lt;&gt;TRUE,AB433&lt;&gt;TRUE,,ISBLANK(U433)),"",IF(INDEX(codeperskat,MATCH(P433,libperskat,0))=20,IF(OR(U433&lt;'Nomenklatur komplett'!W$4,U433&gt;'Nomenklatur komplett'!X$4),FALSE,TRUE),""))</f>
        <v/>
      </c>
      <c r="AH433" s="26" t="str">
        <f t="shared" si="186"/>
        <v/>
      </c>
      <c r="AI433" s="26" t="str">
        <f t="shared" si="187"/>
        <v/>
      </c>
      <c r="AJ433" s="26" t="str">
        <f t="shared" si="182"/>
        <v/>
      </c>
      <c r="AK433" s="72" t="str">
        <f t="shared" si="183"/>
        <v/>
      </c>
      <c r="AL433" s="26" t="str">
        <f t="shared" si="184"/>
        <v/>
      </c>
    </row>
    <row r="434" spans="1:38" x14ac:dyDescent="0.2">
      <c r="A434" s="129" t="str">
        <f t="shared" si="162"/>
        <v/>
      </c>
      <c r="B434" s="129" t="str">
        <f t="shared" si="163"/>
        <v/>
      </c>
      <c r="C434" s="78" t="str">
        <f t="shared" si="164"/>
        <v/>
      </c>
      <c r="D434" s="72" t="str">
        <f t="shared" si="165"/>
        <v/>
      </c>
      <c r="E434" s="72" t="str">
        <f t="shared" si="166"/>
        <v/>
      </c>
      <c r="F434" s="79" t="str">
        <f t="shared" si="167"/>
        <v/>
      </c>
      <c r="G434" s="73" t="str">
        <f t="shared" si="168"/>
        <v/>
      </c>
      <c r="H434" s="72" t="str">
        <f t="shared" si="169"/>
        <v/>
      </c>
      <c r="I434" s="72" t="str">
        <f t="shared" si="170"/>
        <v/>
      </c>
      <c r="J434" s="72" t="str">
        <f t="shared" si="171"/>
        <v/>
      </c>
      <c r="K434" s="76" t="str">
        <f t="shared" si="172"/>
        <v/>
      </c>
      <c r="L434" s="134" t="str">
        <f t="shared" si="173"/>
        <v/>
      </c>
      <c r="M434" s="134" t="str">
        <f t="shared" si="174"/>
        <v/>
      </c>
      <c r="N434" s="67"/>
      <c r="O434" s="71"/>
      <c r="P434" s="71"/>
      <c r="Q434" s="71"/>
      <c r="R434" s="71"/>
      <c r="S434" s="148"/>
      <c r="T434" s="71"/>
      <c r="U434" s="71"/>
      <c r="V434" s="71"/>
      <c r="W434" s="71"/>
      <c r="X434" s="77" t="str">
        <f t="shared" si="188"/>
        <v/>
      </c>
      <c r="Y434" s="26" t="str">
        <f t="shared" si="175"/>
        <v/>
      </c>
      <c r="Z434" s="26" t="str">
        <f t="shared" si="176"/>
        <v/>
      </c>
      <c r="AA434" s="77" t="str">
        <f t="shared" si="177"/>
        <v/>
      </c>
      <c r="AB434" s="26" t="str">
        <f t="shared" si="178"/>
        <v/>
      </c>
      <c r="AC434" s="26" t="str">
        <f t="shared" si="179"/>
        <v/>
      </c>
      <c r="AD434" s="26" t="str">
        <f t="shared" si="185"/>
        <v/>
      </c>
      <c r="AE434" s="26" t="str">
        <f t="shared" si="180"/>
        <v/>
      </c>
      <c r="AF434" s="26" t="str">
        <f t="shared" si="181"/>
        <v/>
      </c>
      <c r="AG434" s="26" t="str">
        <f>IF(OR(Z434&lt;&gt;TRUE,AB434&lt;&gt;TRUE,,ISBLANK(U434)),"",IF(INDEX(codeperskat,MATCH(P434,libperskat,0))=20,IF(OR(U434&lt;'Nomenklatur komplett'!W$4,U434&gt;'Nomenklatur komplett'!X$4),FALSE,TRUE),""))</f>
        <v/>
      </c>
      <c r="AH434" s="26" t="str">
        <f t="shared" si="186"/>
        <v/>
      </c>
      <c r="AI434" s="26" t="str">
        <f t="shared" si="187"/>
        <v/>
      </c>
      <c r="AJ434" s="26" t="str">
        <f t="shared" si="182"/>
        <v/>
      </c>
      <c r="AK434" s="72" t="str">
        <f t="shared" si="183"/>
        <v/>
      </c>
      <c r="AL434" s="26" t="str">
        <f t="shared" si="184"/>
        <v/>
      </c>
    </row>
    <row r="435" spans="1:38" x14ac:dyDescent="0.2">
      <c r="A435" s="129" t="str">
        <f t="shared" si="162"/>
        <v/>
      </c>
      <c r="B435" s="129" t="str">
        <f t="shared" si="163"/>
        <v/>
      </c>
      <c r="C435" s="78" t="str">
        <f t="shared" si="164"/>
        <v/>
      </c>
      <c r="D435" s="72" t="str">
        <f t="shared" si="165"/>
        <v/>
      </c>
      <c r="E435" s="72" t="str">
        <f t="shared" si="166"/>
        <v/>
      </c>
      <c r="F435" s="79" t="str">
        <f t="shared" si="167"/>
        <v/>
      </c>
      <c r="G435" s="73" t="str">
        <f t="shared" si="168"/>
        <v/>
      </c>
      <c r="H435" s="72" t="str">
        <f t="shared" si="169"/>
        <v/>
      </c>
      <c r="I435" s="72" t="str">
        <f t="shared" si="170"/>
        <v/>
      </c>
      <c r="J435" s="72" t="str">
        <f t="shared" si="171"/>
        <v/>
      </c>
      <c r="K435" s="76" t="str">
        <f t="shared" si="172"/>
        <v/>
      </c>
      <c r="L435" s="134" t="str">
        <f t="shared" si="173"/>
        <v/>
      </c>
      <c r="M435" s="134" t="str">
        <f t="shared" si="174"/>
        <v/>
      </c>
      <c r="N435" s="67"/>
      <c r="O435" s="71"/>
      <c r="P435" s="71"/>
      <c r="Q435" s="71"/>
      <c r="R435" s="71"/>
      <c r="S435" s="148"/>
      <c r="T435" s="71"/>
      <c r="U435" s="71"/>
      <c r="V435" s="71"/>
      <c r="W435" s="71"/>
      <c r="X435" s="77" t="str">
        <f t="shared" si="188"/>
        <v/>
      </c>
      <c r="Y435" s="26" t="str">
        <f t="shared" si="175"/>
        <v/>
      </c>
      <c r="Z435" s="26" t="str">
        <f t="shared" si="176"/>
        <v/>
      </c>
      <c r="AA435" s="77" t="str">
        <f t="shared" si="177"/>
        <v/>
      </c>
      <c r="AB435" s="26" t="str">
        <f t="shared" si="178"/>
        <v/>
      </c>
      <c r="AC435" s="26" t="str">
        <f t="shared" si="179"/>
        <v/>
      </c>
      <c r="AD435" s="26" t="str">
        <f t="shared" si="185"/>
        <v/>
      </c>
      <c r="AE435" s="26" t="str">
        <f t="shared" si="180"/>
        <v/>
      </c>
      <c r="AF435" s="26" t="str">
        <f t="shared" si="181"/>
        <v/>
      </c>
      <c r="AG435" s="26" t="str">
        <f>IF(OR(Z435&lt;&gt;TRUE,AB435&lt;&gt;TRUE,,ISBLANK(U435)),"",IF(INDEX(codeperskat,MATCH(P435,libperskat,0))=20,IF(OR(U435&lt;'Nomenklatur komplett'!W$4,U435&gt;'Nomenklatur komplett'!X$4),FALSE,TRUE),""))</f>
        <v/>
      </c>
      <c r="AH435" s="26" t="str">
        <f t="shared" si="186"/>
        <v/>
      </c>
      <c r="AI435" s="26" t="str">
        <f t="shared" si="187"/>
        <v/>
      </c>
      <c r="AJ435" s="26" t="str">
        <f t="shared" si="182"/>
        <v/>
      </c>
      <c r="AK435" s="72" t="str">
        <f t="shared" si="183"/>
        <v/>
      </c>
      <c r="AL435" s="26" t="str">
        <f t="shared" si="184"/>
        <v/>
      </c>
    </row>
    <row r="436" spans="1:38" x14ac:dyDescent="0.2">
      <c r="A436" s="129" t="str">
        <f t="shared" si="162"/>
        <v/>
      </c>
      <c r="B436" s="129" t="str">
        <f t="shared" si="163"/>
        <v/>
      </c>
      <c r="C436" s="78" t="str">
        <f t="shared" si="164"/>
        <v/>
      </c>
      <c r="D436" s="72" t="str">
        <f t="shared" si="165"/>
        <v/>
      </c>
      <c r="E436" s="72" t="str">
        <f t="shared" si="166"/>
        <v/>
      </c>
      <c r="F436" s="79" t="str">
        <f t="shared" si="167"/>
        <v/>
      </c>
      <c r="G436" s="73" t="str">
        <f t="shared" si="168"/>
        <v/>
      </c>
      <c r="H436" s="72" t="str">
        <f t="shared" si="169"/>
        <v/>
      </c>
      <c r="I436" s="72" t="str">
        <f t="shared" si="170"/>
        <v/>
      </c>
      <c r="J436" s="72" t="str">
        <f t="shared" si="171"/>
        <v/>
      </c>
      <c r="K436" s="76" t="str">
        <f t="shared" si="172"/>
        <v/>
      </c>
      <c r="L436" s="134" t="str">
        <f t="shared" si="173"/>
        <v/>
      </c>
      <c r="M436" s="134" t="str">
        <f t="shared" si="174"/>
        <v/>
      </c>
      <c r="N436" s="67"/>
      <c r="O436" s="71"/>
      <c r="P436" s="71"/>
      <c r="Q436" s="71"/>
      <c r="R436" s="71"/>
      <c r="S436" s="148"/>
      <c r="T436" s="71"/>
      <c r="U436" s="71"/>
      <c r="V436" s="71"/>
      <c r="W436" s="71"/>
      <c r="X436" s="77" t="str">
        <f t="shared" si="188"/>
        <v/>
      </c>
      <c r="Y436" s="26" t="str">
        <f t="shared" si="175"/>
        <v/>
      </c>
      <c r="Z436" s="26" t="str">
        <f t="shared" si="176"/>
        <v/>
      </c>
      <c r="AA436" s="77" t="str">
        <f t="shared" si="177"/>
        <v/>
      </c>
      <c r="AB436" s="26" t="str">
        <f t="shared" si="178"/>
        <v/>
      </c>
      <c r="AC436" s="26" t="str">
        <f t="shared" si="179"/>
        <v/>
      </c>
      <c r="AD436" s="26" t="str">
        <f t="shared" si="185"/>
        <v/>
      </c>
      <c r="AE436" s="26" t="str">
        <f t="shared" si="180"/>
        <v/>
      </c>
      <c r="AF436" s="26" t="str">
        <f t="shared" si="181"/>
        <v/>
      </c>
      <c r="AG436" s="26" t="str">
        <f>IF(OR(Z436&lt;&gt;TRUE,AB436&lt;&gt;TRUE,,ISBLANK(U436)),"",IF(INDEX(codeperskat,MATCH(P436,libperskat,0))=20,IF(OR(U436&lt;'Nomenklatur komplett'!W$4,U436&gt;'Nomenklatur komplett'!X$4),FALSE,TRUE),""))</f>
        <v/>
      </c>
      <c r="AH436" s="26" t="str">
        <f t="shared" si="186"/>
        <v/>
      </c>
      <c r="AI436" s="26" t="str">
        <f t="shared" si="187"/>
        <v/>
      </c>
      <c r="AJ436" s="26" t="str">
        <f t="shared" si="182"/>
        <v/>
      </c>
      <c r="AK436" s="72" t="str">
        <f t="shared" si="183"/>
        <v/>
      </c>
      <c r="AL436" s="26" t="str">
        <f t="shared" si="184"/>
        <v/>
      </c>
    </row>
    <row r="437" spans="1:38" x14ac:dyDescent="0.2">
      <c r="A437" s="129" t="str">
        <f t="shared" si="162"/>
        <v/>
      </c>
      <c r="B437" s="129" t="str">
        <f t="shared" si="163"/>
        <v/>
      </c>
      <c r="C437" s="78" t="str">
        <f t="shared" si="164"/>
        <v/>
      </c>
      <c r="D437" s="72" t="str">
        <f t="shared" si="165"/>
        <v/>
      </c>
      <c r="E437" s="72" t="str">
        <f t="shared" si="166"/>
        <v/>
      </c>
      <c r="F437" s="79" t="str">
        <f t="shared" si="167"/>
        <v/>
      </c>
      <c r="G437" s="73" t="str">
        <f t="shared" si="168"/>
        <v/>
      </c>
      <c r="H437" s="72" t="str">
        <f t="shared" si="169"/>
        <v/>
      </c>
      <c r="I437" s="72" t="str">
        <f t="shared" si="170"/>
        <v/>
      </c>
      <c r="J437" s="72" t="str">
        <f t="shared" si="171"/>
        <v/>
      </c>
      <c r="K437" s="76" t="str">
        <f t="shared" si="172"/>
        <v/>
      </c>
      <c r="L437" s="134" t="str">
        <f t="shared" si="173"/>
        <v/>
      </c>
      <c r="M437" s="134" t="str">
        <f t="shared" si="174"/>
        <v/>
      </c>
      <c r="N437" s="67"/>
      <c r="O437" s="71"/>
      <c r="P437" s="71"/>
      <c r="Q437" s="71"/>
      <c r="R437" s="71"/>
      <c r="S437" s="148"/>
      <c r="T437" s="71"/>
      <c r="U437" s="71"/>
      <c r="V437" s="71"/>
      <c r="W437" s="71"/>
      <c r="X437" s="77" t="str">
        <f t="shared" si="188"/>
        <v/>
      </c>
      <c r="Y437" s="26" t="str">
        <f t="shared" si="175"/>
        <v/>
      </c>
      <c r="Z437" s="26" t="str">
        <f t="shared" si="176"/>
        <v/>
      </c>
      <c r="AA437" s="77" t="str">
        <f t="shared" si="177"/>
        <v/>
      </c>
      <c r="AB437" s="26" t="str">
        <f t="shared" si="178"/>
        <v/>
      </c>
      <c r="AC437" s="26" t="str">
        <f t="shared" si="179"/>
        <v/>
      </c>
      <c r="AD437" s="26" t="str">
        <f t="shared" si="185"/>
        <v/>
      </c>
      <c r="AE437" s="26" t="str">
        <f t="shared" si="180"/>
        <v/>
      </c>
      <c r="AF437" s="26" t="str">
        <f t="shared" si="181"/>
        <v/>
      </c>
      <c r="AG437" s="26" t="str">
        <f>IF(OR(Z437&lt;&gt;TRUE,AB437&lt;&gt;TRUE,,ISBLANK(U437)),"",IF(INDEX(codeperskat,MATCH(P437,libperskat,0))=20,IF(OR(U437&lt;'Nomenklatur komplett'!W$4,U437&gt;'Nomenklatur komplett'!X$4),FALSE,TRUE),""))</f>
        <v/>
      </c>
      <c r="AH437" s="26" t="str">
        <f t="shared" si="186"/>
        <v/>
      </c>
      <c r="AI437" s="26" t="str">
        <f t="shared" si="187"/>
        <v/>
      </c>
      <c r="AJ437" s="26" t="str">
        <f t="shared" si="182"/>
        <v/>
      </c>
      <c r="AK437" s="72" t="str">
        <f t="shared" si="183"/>
        <v/>
      </c>
      <c r="AL437" s="26" t="str">
        <f t="shared" si="184"/>
        <v/>
      </c>
    </row>
    <row r="438" spans="1:38" x14ac:dyDescent="0.2">
      <c r="A438" s="129" t="str">
        <f t="shared" si="162"/>
        <v/>
      </c>
      <c r="B438" s="129" t="str">
        <f t="shared" si="163"/>
        <v/>
      </c>
      <c r="C438" s="78" t="str">
        <f t="shared" si="164"/>
        <v/>
      </c>
      <c r="D438" s="72" t="str">
        <f t="shared" si="165"/>
        <v/>
      </c>
      <c r="E438" s="72" t="str">
        <f t="shared" si="166"/>
        <v/>
      </c>
      <c r="F438" s="79" t="str">
        <f t="shared" si="167"/>
        <v/>
      </c>
      <c r="G438" s="73" t="str">
        <f t="shared" si="168"/>
        <v/>
      </c>
      <c r="H438" s="72" t="str">
        <f t="shared" si="169"/>
        <v/>
      </c>
      <c r="I438" s="72" t="str">
        <f t="shared" si="170"/>
        <v/>
      </c>
      <c r="J438" s="72" t="str">
        <f t="shared" si="171"/>
        <v/>
      </c>
      <c r="K438" s="76" t="str">
        <f t="shared" si="172"/>
        <v/>
      </c>
      <c r="L438" s="134" t="str">
        <f t="shared" si="173"/>
        <v/>
      </c>
      <c r="M438" s="134" t="str">
        <f t="shared" si="174"/>
        <v/>
      </c>
      <c r="N438" s="67"/>
      <c r="O438" s="71"/>
      <c r="P438" s="71"/>
      <c r="Q438" s="71"/>
      <c r="R438" s="71"/>
      <c r="S438" s="148"/>
      <c r="T438" s="71"/>
      <c r="U438" s="71"/>
      <c r="V438" s="71"/>
      <c r="W438" s="71"/>
      <c r="X438" s="77" t="str">
        <f t="shared" si="188"/>
        <v/>
      </c>
      <c r="Y438" s="26" t="str">
        <f t="shared" si="175"/>
        <v/>
      </c>
      <c r="Z438" s="26" t="str">
        <f t="shared" si="176"/>
        <v/>
      </c>
      <c r="AA438" s="77" t="str">
        <f t="shared" si="177"/>
        <v/>
      </c>
      <c r="AB438" s="26" t="str">
        <f t="shared" si="178"/>
        <v/>
      </c>
      <c r="AC438" s="26" t="str">
        <f t="shared" si="179"/>
        <v/>
      </c>
      <c r="AD438" s="26" t="str">
        <f t="shared" si="185"/>
        <v/>
      </c>
      <c r="AE438" s="26" t="str">
        <f t="shared" si="180"/>
        <v/>
      </c>
      <c r="AF438" s="26" t="str">
        <f t="shared" si="181"/>
        <v/>
      </c>
      <c r="AG438" s="26" t="str">
        <f>IF(OR(Z438&lt;&gt;TRUE,AB438&lt;&gt;TRUE,,ISBLANK(U438)),"",IF(INDEX(codeperskat,MATCH(P438,libperskat,0))=20,IF(OR(U438&lt;'Nomenklatur komplett'!W$4,U438&gt;'Nomenklatur komplett'!X$4),FALSE,TRUE),""))</f>
        <v/>
      </c>
      <c r="AH438" s="26" t="str">
        <f t="shared" si="186"/>
        <v/>
      </c>
      <c r="AI438" s="26" t="str">
        <f t="shared" si="187"/>
        <v/>
      </c>
      <c r="AJ438" s="26" t="str">
        <f t="shared" si="182"/>
        <v/>
      </c>
      <c r="AK438" s="72" t="str">
        <f t="shared" si="183"/>
        <v/>
      </c>
      <c r="AL438" s="26" t="str">
        <f t="shared" si="184"/>
        <v/>
      </c>
    </row>
    <row r="439" spans="1:38" x14ac:dyDescent="0.2">
      <c r="A439" s="129" t="str">
        <f t="shared" si="162"/>
        <v/>
      </c>
      <c r="B439" s="129" t="str">
        <f t="shared" si="163"/>
        <v/>
      </c>
      <c r="C439" s="78" t="str">
        <f t="shared" si="164"/>
        <v/>
      </c>
      <c r="D439" s="72" t="str">
        <f t="shared" si="165"/>
        <v/>
      </c>
      <c r="E439" s="72" t="str">
        <f t="shared" si="166"/>
        <v/>
      </c>
      <c r="F439" s="79" t="str">
        <f t="shared" si="167"/>
        <v/>
      </c>
      <c r="G439" s="73" t="str">
        <f t="shared" si="168"/>
        <v/>
      </c>
      <c r="H439" s="72" t="str">
        <f t="shared" si="169"/>
        <v/>
      </c>
      <c r="I439" s="72" t="str">
        <f t="shared" si="170"/>
        <v/>
      </c>
      <c r="J439" s="72" t="str">
        <f t="shared" si="171"/>
        <v/>
      </c>
      <c r="K439" s="76" t="str">
        <f t="shared" si="172"/>
        <v/>
      </c>
      <c r="L439" s="134" t="str">
        <f t="shared" si="173"/>
        <v/>
      </c>
      <c r="M439" s="134" t="str">
        <f t="shared" si="174"/>
        <v/>
      </c>
      <c r="N439" s="67"/>
      <c r="O439" s="71"/>
      <c r="P439" s="71"/>
      <c r="Q439" s="71"/>
      <c r="R439" s="71"/>
      <c r="S439" s="148"/>
      <c r="T439" s="71"/>
      <c r="U439" s="71"/>
      <c r="V439" s="71"/>
      <c r="W439" s="71"/>
      <c r="X439" s="77" t="str">
        <f t="shared" si="188"/>
        <v/>
      </c>
      <c r="Y439" s="26" t="str">
        <f t="shared" si="175"/>
        <v/>
      </c>
      <c r="Z439" s="26" t="str">
        <f t="shared" si="176"/>
        <v/>
      </c>
      <c r="AA439" s="77" t="str">
        <f t="shared" si="177"/>
        <v/>
      </c>
      <c r="AB439" s="26" t="str">
        <f t="shared" si="178"/>
        <v/>
      </c>
      <c r="AC439" s="26" t="str">
        <f t="shared" si="179"/>
        <v/>
      </c>
      <c r="AD439" s="26" t="str">
        <f t="shared" si="185"/>
        <v/>
      </c>
      <c r="AE439" s="26" t="str">
        <f t="shared" si="180"/>
        <v/>
      </c>
      <c r="AF439" s="26" t="str">
        <f t="shared" si="181"/>
        <v/>
      </c>
      <c r="AG439" s="26" t="str">
        <f>IF(OR(Z439&lt;&gt;TRUE,AB439&lt;&gt;TRUE,,ISBLANK(U439)),"",IF(INDEX(codeperskat,MATCH(P439,libperskat,0))=20,IF(OR(U439&lt;'Nomenklatur komplett'!W$4,U439&gt;'Nomenklatur komplett'!X$4),FALSE,TRUE),""))</f>
        <v/>
      </c>
      <c r="AH439" s="26" t="str">
        <f t="shared" si="186"/>
        <v/>
      </c>
      <c r="AI439" s="26" t="str">
        <f t="shared" si="187"/>
        <v/>
      </c>
      <c r="AJ439" s="26" t="str">
        <f t="shared" si="182"/>
        <v/>
      </c>
      <c r="AK439" s="72" t="str">
        <f t="shared" si="183"/>
        <v/>
      </c>
      <c r="AL439" s="26" t="str">
        <f t="shared" si="184"/>
        <v/>
      </c>
    </row>
    <row r="440" spans="1:38" x14ac:dyDescent="0.2">
      <c r="A440" s="129" t="str">
        <f t="shared" ref="A440:A503" si="189">IF(ISBLANK(N440),"",IF(ISNA(MATCH(P440,libperskat,0)),"Unvollständig",IF((COUNTA(N440:V440)+(INDEX(codeperskat,MATCH(P440,libperskat,0))=20)+AND(U440="",AJ440=TRUE))&lt;9,"Unvollständig",IF(OR(COUNTIF(X440:AE440,FALSE)&gt;0,COUNTIF(AH440:AI440,FALSE)&gt;0,COUNTIF(X440:AI440,#N/A)&gt;0),"Fehler",IF(COUNTIF(AF440:AG440,FALSE)&gt;0,"Achtung","OK")))))</f>
        <v/>
      </c>
      <c r="B440" s="129" t="str">
        <f t="shared" ref="B440:B503" si="190">IF(N440&lt;&gt;"",IF(ISNA(MATCH(TRIM(N440),persid,0)),"",IF(MATCH(TRIM(N440),persid,0)=0,"",MATCH(TRIM(N440),persid,0))),"")</f>
        <v/>
      </c>
      <c r="C440" s="78" t="str">
        <f t="shared" ref="C440:C503" si="191">IF(B440&lt;&gt;"",INDEX(pkatid,B440),"")</f>
        <v/>
      </c>
      <c r="D440" s="72" t="str">
        <f t="shared" ref="D440:D503" si="192">IF(B440&lt;&gt;"",IF(INDEX(psex,B440)&lt;&gt;"",INDEX(psex,B440),""),"")</f>
        <v/>
      </c>
      <c r="E440" s="72" t="str">
        <f t="shared" ref="E440:E503" si="193">IF(B440&lt;&gt;"",INDEX(ctrlsex,B440),"")</f>
        <v/>
      </c>
      <c r="F440" s="79" t="str">
        <f t="shared" ref="F440:F503" si="194">IF(B440&lt;&gt;"",IF(INDEX(pgebdat,B440)&lt;&gt;"",INDEX(pgebdat,B440),""),"")</f>
        <v/>
      </c>
      <c r="G440" s="73" t="str">
        <f t="shared" ref="G440:G503" si="195">IF(B440&lt;&gt;"",IF(INDEX(pnat,B440)&gt;0,INDEX(pnat,B440),""),"")</f>
        <v/>
      </c>
      <c r="H440" s="72" t="str">
        <f t="shared" ref="H440:H503" si="196">IF(B440&lt;&gt;"",INDEX(ctrlnat,B440),"")</f>
        <v/>
      </c>
      <c r="I440" s="72" t="str">
        <f t="shared" ref="I440:I503" si="197">IF(B440&lt;&gt;"",IF(INDEX(pjis,B440)&lt;&gt;"",INDEX(pjis,B440),""),"")</f>
        <v/>
      </c>
      <c r="J440" s="72" t="str">
        <f t="shared" ref="J440:J503" si="198">IF(B440&lt;&gt;"",IF(INDEX(pid,B440)&gt;0,INDEX(pid,B440),""),"")</f>
        <v/>
      </c>
      <c r="K440" s="76" t="str">
        <f t="shared" ref="K440:K503" si="199">CONCATENATE(N440,O440)</f>
        <v/>
      </c>
      <c r="L440" s="134" t="str">
        <f t="shared" ref="L440:L503" si="200">IF(B440&lt;&gt;"",IF(INDEX(pname,B440)&gt;0,INDEX(pname,B440),""),"")</f>
        <v/>
      </c>
      <c r="M440" s="134" t="str">
        <f t="shared" ref="M440:M503" si="201">IF(B440&lt;&gt;"",IF(INDEX(psurname,B440)&gt;0,INDEX(psurname,B440),""),"")</f>
        <v/>
      </c>
      <c r="N440" s="67"/>
      <c r="O440" s="71"/>
      <c r="P440" s="71"/>
      <c r="Q440" s="71"/>
      <c r="R440" s="71"/>
      <c r="S440" s="148"/>
      <c r="T440" s="71"/>
      <c r="U440" s="71"/>
      <c r="V440" s="71"/>
      <c r="W440" s="71"/>
      <c r="X440" s="77" t="str">
        <f t="shared" si="188"/>
        <v/>
      </c>
      <c r="Y440" s="26" t="str">
        <f t="shared" ref="Y440:Y503" si="202">IF(ISBLANK(N440),"",IF(OR(ISNA(MATCH(TRIM(N440),persid,0)),N440="-"),FALSE,TRUE))</f>
        <v/>
      </c>
      <c r="Z440" s="26" t="str">
        <f t="shared" ref="Z440:Z503" si="203">IF(ISBLANK(P440),"",IF(OR(ISNA(MATCH(P440,libperskat,0)),P440="-"),FALSE,TRUE))</f>
        <v/>
      </c>
      <c r="AA440" s="77" t="str">
        <f t="shared" ref="AA440:AA503" si="204">IF(ISBLANK(Q440),"",IF(OR(ISNA(MATCH(Q440,libaav,0)),Q440="-"),FALSE,TRUE))</f>
        <v/>
      </c>
      <c r="AB440" s="26" t="str">
        <f t="shared" ref="AB440:AB503" si="205">IF(ISBLANK(R440),"",IF(OR(ISNA(MATCH(R440,libdipqual,0)),R440="-"),FALSE,IF(INDEX(codedipqual,MATCH(R440,libdipqual,0))=0,FALSE,TRUE)))</f>
        <v/>
      </c>
      <c r="AC440" s="26" t="str">
        <f t="shared" ref="AC440:AC503" si="206">IF(ISBLANK(S440),"",IF(OR(ISNA(MATCH(S440,libinst,0)),S440="-"),FALSE,TRUE))</f>
        <v/>
      </c>
      <c r="AD440" s="26" t="str">
        <f t="shared" si="185"/>
        <v/>
      </c>
      <c r="AE440" s="26" t="str">
        <f t="shared" ref="AE440:AE503" si="207">IF(OR(ISBLANK(T440),ISBLANK(U440)),"",IF(T440&lt;=U440,TRUE,FALSE))</f>
        <v/>
      </c>
      <c r="AF440" s="26" t="str">
        <f t="shared" ref="AF440:AF503" si="208">IF(OR(AD440&lt;&gt;TRUE,ISBLANK(U440)),"",IF(INDEX(codeperskat,MATCH(P440,libperskat,0))=20,"",IF(OR(INDEX(valbvzmin,MATCH(V440,libschartkla,0))="-",INDEX(valbvzmax,MATCH(V440,libschartkla,0))="-",AND(U440&gt;=INDEX(valbvzmin,MATCH(V440,libschartkla,0)),U440&lt;=INDEX(valbvzmax,MATCH(V440,libschartkla,0)))),TRUE,FALSE)))</f>
        <v/>
      </c>
      <c r="AG440" s="26" t="str">
        <f>IF(OR(Z440&lt;&gt;TRUE,AB440&lt;&gt;TRUE,,ISBLANK(U440)),"",IF(INDEX(codeperskat,MATCH(P440,libperskat,0))=20,IF(OR(U440&lt;'Nomenklatur komplett'!W$4,U440&gt;'Nomenklatur komplett'!X$4),FALSE,TRUE),""))</f>
        <v/>
      </c>
      <c r="AH440" s="26" t="str">
        <f t="shared" si="186"/>
        <v/>
      </c>
      <c r="AI440" s="26" t="str">
        <f t="shared" si="187"/>
        <v/>
      </c>
      <c r="AJ440" s="26" t="str">
        <f t="shared" ref="AJ440:AJ503" si="209">IF(V440&lt;&gt;"",IF(NOT(ISNA(V440)),IF(AND(INDEX(codeschartkla,MATCH(V440,libschartkla,0))&gt;=55000000,INDEX(codeschartkla,MATCH(V440,libschartkla,0))&lt;55100000),TRUE,FALSE),""),"")</f>
        <v/>
      </c>
      <c r="AK440" s="72" t="str">
        <f t="shared" ref="AK440:AK503" si="210">IF(A440="","",1)</f>
        <v/>
      </c>
      <c r="AL440" s="26" t="str">
        <f t="shared" ref="AL440:AL503" si="211">IF(AE440&lt;&gt;TRUE,"",T440/U440)</f>
        <v/>
      </c>
    </row>
    <row r="441" spans="1:38" x14ac:dyDescent="0.2">
      <c r="A441" s="129" t="str">
        <f t="shared" si="189"/>
        <v/>
      </c>
      <c r="B441" s="129" t="str">
        <f t="shared" si="190"/>
        <v/>
      </c>
      <c r="C441" s="78" t="str">
        <f t="shared" si="191"/>
        <v/>
      </c>
      <c r="D441" s="72" t="str">
        <f t="shared" si="192"/>
        <v/>
      </c>
      <c r="E441" s="72" t="str">
        <f t="shared" si="193"/>
        <v/>
      </c>
      <c r="F441" s="79" t="str">
        <f t="shared" si="194"/>
        <v/>
      </c>
      <c r="G441" s="73" t="str">
        <f t="shared" si="195"/>
        <v/>
      </c>
      <c r="H441" s="72" t="str">
        <f t="shared" si="196"/>
        <v/>
      </c>
      <c r="I441" s="72" t="str">
        <f t="shared" si="197"/>
        <v/>
      </c>
      <c r="J441" s="72" t="str">
        <f t="shared" si="198"/>
        <v/>
      </c>
      <c r="K441" s="76" t="str">
        <f t="shared" si="199"/>
        <v/>
      </c>
      <c r="L441" s="134" t="str">
        <f t="shared" si="200"/>
        <v/>
      </c>
      <c r="M441" s="134" t="str">
        <f t="shared" si="201"/>
        <v/>
      </c>
      <c r="N441" s="67"/>
      <c r="O441" s="71"/>
      <c r="P441" s="71"/>
      <c r="Q441" s="71"/>
      <c r="R441" s="71"/>
      <c r="S441" s="148"/>
      <c r="T441" s="71"/>
      <c r="U441" s="71"/>
      <c r="V441" s="71"/>
      <c r="W441" s="71"/>
      <c r="X441" s="77" t="str">
        <f t="shared" si="188"/>
        <v/>
      </c>
      <c r="Y441" s="26" t="str">
        <f t="shared" si="202"/>
        <v/>
      </c>
      <c r="Z441" s="26" t="str">
        <f t="shared" si="203"/>
        <v/>
      </c>
      <c r="AA441" s="77" t="str">
        <f t="shared" si="204"/>
        <v/>
      </c>
      <c r="AB441" s="26" t="str">
        <f t="shared" si="205"/>
        <v/>
      </c>
      <c r="AC441" s="26" t="str">
        <f t="shared" si="206"/>
        <v/>
      </c>
      <c r="AD441" s="26" t="str">
        <f t="shared" si="185"/>
        <v/>
      </c>
      <c r="AE441" s="26" t="str">
        <f t="shared" si="207"/>
        <v/>
      </c>
      <c r="AF441" s="26" t="str">
        <f t="shared" si="208"/>
        <v/>
      </c>
      <c r="AG441" s="26" t="str">
        <f>IF(OR(Z441&lt;&gt;TRUE,AB441&lt;&gt;TRUE,,ISBLANK(U441)),"",IF(INDEX(codeperskat,MATCH(P441,libperskat,0))=20,IF(OR(U441&lt;'Nomenklatur komplett'!W$4,U441&gt;'Nomenklatur komplett'!X$4),FALSE,TRUE),""))</f>
        <v/>
      </c>
      <c r="AH441" s="26" t="str">
        <f t="shared" si="186"/>
        <v/>
      </c>
      <c r="AI441" s="26" t="str">
        <f t="shared" si="187"/>
        <v/>
      </c>
      <c r="AJ441" s="26" t="str">
        <f t="shared" si="209"/>
        <v/>
      </c>
      <c r="AK441" s="72" t="str">
        <f t="shared" si="210"/>
        <v/>
      </c>
      <c r="AL441" s="26" t="str">
        <f t="shared" si="211"/>
        <v/>
      </c>
    </row>
    <row r="442" spans="1:38" x14ac:dyDescent="0.2">
      <c r="A442" s="129" t="str">
        <f t="shared" si="189"/>
        <v/>
      </c>
      <c r="B442" s="129" t="str">
        <f t="shared" si="190"/>
        <v/>
      </c>
      <c r="C442" s="78" t="str">
        <f t="shared" si="191"/>
        <v/>
      </c>
      <c r="D442" s="72" t="str">
        <f t="shared" si="192"/>
        <v/>
      </c>
      <c r="E442" s="72" t="str">
        <f t="shared" si="193"/>
        <v/>
      </c>
      <c r="F442" s="79" t="str">
        <f t="shared" si="194"/>
        <v/>
      </c>
      <c r="G442" s="73" t="str">
        <f t="shared" si="195"/>
        <v/>
      </c>
      <c r="H442" s="72" t="str">
        <f t="shared" si="196"/>
        <v/>
      </c>
      <c r="I442" s="72" t="str">
        <f t="shared" si="197"/>
        <v/>
      </c>
      <c r="J442" s="72" t="str">
        <f t="shared" si="198"/>
        <v/>
      </c>
      <c r="K442" s="76" t="str">
        <f t="shared" si="199"/>
        <v/>
      </c>
      <c r="L442" s="134" t="str">
        <f t="shared" si="200"/>
        <v/>
      </c>
      <c r="M442" s="134" t="str">
        <f t="shared" si="201"/>
        <v/>
      </c>
      <c r="N442" s="67"/>
      <c r="O442" s="71"/>
      <c r="P442" s="71"/>
      <c r="Q442" s="71"/>
      <c r="R442" s="71"/>
      <c r="S442" s="148"/>
      <c r="T442" s="71"/>
      <c r="U442" s="71"/>
      <c r="V442" s="71"/>
      <c r="W442" s="71"/>
      <c r="X442" s="77" t="str">
        <f t="shared" si="188"/>
        <v/>
      </c>
      <c r="Y442" s="26" t="str">
        <f t="shared" si="202"/>
        <v/>
      </c>
      <c r="Z442" s="26" t="str">
        <f t="shared" si="203"/>
        <v/>
      </c>
      <c r="AA442" s="77" t="str">
        <f t="shared" si="204"/>
        <v/>
      </c>
      <c r="AB442" s="26" t="str">
        <f t="shared" si="205"/>
        <v/>
      </c>
      <c r="AC442" s="26" t="str">
        <f t="shared" si="206"/>
        <v/>
      </c>
      <c r="AD442" s="26" t="str">
        <f t="shared" si="185"/>
        <v/>
      </c>
      <c r="AE442" s="26" t="str">
        <f t="shared" si="207"/>
        <v/>
      </c>
      <c r="AF442" s="26" t="str">
        <f t="shared" si="208"/>
        <v/>
      </c>
      <c r="AG442" s="26" t="str">
        <f>IF(OR(Z442&lt;&gt;TRUE,AB442&lt;&gt;TRUE,,ISBLANK(U442)),"",IF(INDEX(codeperskat,MATCH(P442,libperskat,0))=20,IF(OR(U442&lt;'Nomenklatur komplett'!W$4,U442&gt;'Nomenklatur komplett'!X$4),FALSE,TRUE),""))</f>
        <v/>
      </c>
      <c r="AH442" s="26" t="str">
        <f t="shared" si="186"/>
        <v/>
      </c>
      <c r="AI442" s="26" t="str">
        <f t="shared" si="187"/>
        <v/>
      </c>
      <c r="AJ442" s="26" t="str">
        <f t="shared" si="209"/>
        <v/>
      </c>
      <c r="AK442" s="72" t="str">
        <f t="shared" si="210"/>
        <v/>
      </c>
      <c r="AL442" s="26" t="str">
        <f t="shared" si="211"/>
        <v/>
      </c>
    </row>
    <row r="443" spans="1:38" x14ac:dyDescent="0.2">
      <c r="A443" s="129" t="str">
        <f t="shared" si="189"/>
        <v/>
      </c>
      <c r="B443" s="129" t="str">
        <f t="shared" si="190"/>
        <v/>
      </c>
      <c r="C443" s="78" t="str">
        <f t="shared" si="191"/>
        <v/>
      </c>
      <c r="D443" s="72" t="str">
        <f t="shared" si="192"/>
        <v/>
      </c>
      <c r="E443" s="72" t="str">
        <f t="shared" si="193"/>
        <v/>
      </c>
      <c r="F443" s="79" t="str">
        <f t="shared" si="194"/>
        <v/>
      </c>
      <c r="G443" s="73" t="str">
        <f t="shared" si="195"/>
        <v/>
      </c>
      <c r="H443" s="72" t="str">
        <f t="shared" si="196"/>
        <v/>
      </c>
      <c r="I443" s="72" t="str">
        <f t="shared" si="197"/>
        <v/>
      </c>
      <c r="J443" s="72" t="str">
        <f t="shared" si="198"/>
        <v/>
      </c>
      <c r="K443" s="76" t="str">
        <f t="shared" si="199"/>
        <v/>
      </c>
      <c r="L443" s="134" t="str">
        <f t="shared" si="200"/>
        <v/>
      </c>
      <c r="M443" s="134" t="str">
        <f t="shared" si="201"/>
        <v/>
      </c>
      <c r="N443" s="67"/>
      <c r="O443" s="71"/>
      <c r="P443" s="71"/>
      <c r="Q443" s="71"/>
      <c r="R443" s="71"/>
      <c r="S443" s="148"/>
      <c r="T443" s="71"/>
      <c r="U443" s="71"/>
      <c r="V443" s="71"/>
      <c r="W443" s="71"/>
      <c r="X443" s="77" t="str">
        <f t="shared" si="188"/>
        <v/>
      </c>
      <c r="Y443" s="26" t="str">
        <f t="shared" si="202"/>
        <v/>
      </c>
      <c r="Z443" s="26" t="str">
        <f t="shared" si="203"/>
        <v/>
      </c>
      <c r="AA443" s="77" t="str">
        <f t="shared" si="204"/>
        <v/>
      </c>
      <c r="AB443" s="26" t="str">
        <f t="shared" si="205"/>
        <v/>
      </c>
      <c r="AC443" s="26" t="str">
        <f t="shared" si="206"/>
        <v/>
      </c>
      <c r="AD443" s="26" t="str">
        <f t="shared" si="185"/>
        <v/>
      </c>
      <c r="AE443" s="26" t="str">
        <f t="shared" si="207"/>
        <v/>
      </c>
      <c r="AF443" s="26" t="str">
        <f t="shared" si="208"/>
        <v/>
      </c>
      <c r="AG443" s="26" t="str">
        <f>IF(OR(Z443&lt;&gt;TRUE,AB443&lt;&gt;TRUE,,ISBLANK(U443)),"",IF(INDEX(codeperskat,MATCH(P443,libperskat,0))=20,IF(OR(U443&lt;'Nomenklatur komplett'!W$4,U443&gt;'Nomenklatur komplett'!X$4),FALSE,TRUE),""))</f>
        <v/>
      </c>
      <c r="AH443" s="26" t="str">
        <f t="shared" si="186"/>
        <v/>
      </c>
      <c r="AI443" s="26" t="str">
        <f t="shared" si="187"/>
        <v/>
      </c>
      <c r="AJ443" s="26" t="str">
        <f t="shared" si="209"/>
        <v/>
      </c>
      <c r="AK443" s="72" t="str">
        <f t="shared" si="210"/>
        <v/>
      </c>
      <c r="AL443" s="26" t="str">
        <f t="shared" si="211"/>
        <v/>
      </c>
    </row>
    <row r="444" spans="1:38" x14ac:dyDescent="0.2">
      <c r="A444" s="129" t="str">
        <f t="shared" si="189"/>
        <v/>
      </c>
      <c r="B444" s="129" t="str">
        <f t="shared" si="190"/>
        <v/>
      </c>
      <c r="C444" s="78" t="str">
        <f t="shared" si="191"/>
        <v/>
      </c>
      <c r="D444" s="72" t="str">
        <f t="shared" si="192"/>
        <v/>
      </c>
      <c r="E444" s="72" t="str">
        <f t="shared" si="193"/>
        <v/>
      </c>
      <c r="F444" s="79" t="str">
        <f t="shared" si="194"/>
        <v/>
      </c>
      <c r="G444" s="73" t="str">
        <f t="shared" si="195"/>
        <v/>
      </c>
      <c r="H444" s="72" t="str">
        <f t="shared" si="196"/>
        <v/>
      </c>
      <c r="I444" s="72" t="str">
        <f t="shared" si="197"/>
        <v/>
      </c>
      <c r="J444" s="72" t="str">
        <f t="shared" si="198"/>
        <v/>
      </c>
      <c r="K444" s="76" t="str">
        <f t="shared" si="199"/>
        <v/>
      </c>
      <c r="L444" s="134" t="str">
        <f t="shared" si="200"/>
        <v/>
      </c>
      <c r="M444" s="134" t="str">
        <f t="shared" si="201"/>
        <v/>
      </c>
      <c r="N444" s="67"/>
      <c r="O444" s="71"/>
      <c r="P444" s="71"/>
      <c r="Q444" s="71"/>
      <c r="R444" s="71"/>
      <c r="S444" s="148"/>
      <c r="T444" s="71"/>
      <c r="U444" s="71"/>
      <c r="V444" s="71"/>
      <c r="W444" s="71"/>
      <c r="X444" s="77" t="str">
        <f t="shared" si="188"/>
        <v/>
      </c>
      <c r="Y444" s="26" t="str">
        <f t="shared" si="202"/>
        <v/>
      </c>
      <c r="Z444" s="26" t="str">
        <f t="shared" si="203"/>
        <v/>
      </c>
      <c r="AA444" s="77" t="str">
        <f t="shared" si="204"/>
        <v/>
      </c>
      <c r="AB444" s="26" t="str">
        <f t="shared" si="205"/>
        <v/>
      </c>
      <c r="AC444" s="26" t="str">
        <f t="shared" si="206"/>
        <v/>
      </c>
      <c r="AD444" s="26" t="str">
        <f t="shared" si="185"/>
        <v/>
      </c>
      <c r="AE444" s="26" t="str">
        <f t="shared" si="207"/>
        <v/>
      </c>
      <c r="AF444" s="26" t="str">
        <f t="shared" si="208"/>
        <v/>
      </c>
      <c r="AG444" s="26" t="str">
        <f>IF(OR(Z444&lt;&gt;TRUE,AB444&lt;&gt;TRUE,,ISBLANK(U444)),"",IF(INDEX(codeperskat,MATCH(P444,libperskat,0))=20,IF(OR(U444&lt;'Nomenklatur komplett'!W$4,U444&gt;'Nomenklatur komplett'!X$4),FALSE,TRUE),""))</f>
        <v/>
      </c>
      <c r="AH444" s="26" t="str">
        <f t="shared" si="186"/>
        <v/>
      </c>
      <c r="AI444" s="26" t="str">
        <f t="shared" si="187"/>
        <v/>
      </c>
      <c r="AJ444" s="26" t="str">
        <f t="shared" si="209"/>
        <v/>
      </c>
      <c r="AK444" s="72" t="str">
        <f t="shared" si="210"/>
        <v/>
      </c>
      <c r="AL444" s="26" t="str">
        <f t="shared" si="211"/>
        <v/>
      </c>
    </row>
    <row r="445" spans="1:38" x14ac:dyDescent="0.2">
      <c r="A445" s="129" t="str">
        <f t="shared" si="189"/>
        <v/>
      </c>
      <c r="B445" s="129" t="str">
        <f t="shared" si="190"/>
        <v/>
      </c>
      <c r="C445" s="78" t="str">
        <f t="shared" si="191"/>
        <v/>
      </c>
      <c r="D445" s="72" t="str">
        <f t="shared" si="192"/>
        <v/>
      </c>
      <c r="E445" s="72" t="str">
        <f t="shared" si="193"/>
        <v/>
      </c>
      <c r="F445" s="79" t="str">
        <f t="shared" si="194"/>
        <v/>
      </c>
      <c r="G445" s="73" t="str">
        <f t="shared" si="195"/>
        <v/>
      </c>
      <c r="H445" s="72" t="str">
        <f t="shared" si="196"/>
        <v/>
      </c>
      <c r="I445" s="72" t="str">
        <f t="shared" si="197"/>
        <v/>
      </c>
      <c r="J445" s="72" t="str">
        <f t="shared" si="198"/>
        <v/>
      </c>
      <c r="K445" s="76" t="str">
        <f t="shared" si="199"/>
        <v/>
      </c>
      <c r="L445" s="134" t="str">
        <f t="shared" si="200"/>
        <v/>
      </c>
      <c r="M445" s="134" t="str">
        <f t="shared" si="201"/>
        <v/>
      </c>
      <c r="N445" s="67"/>
      <c r="O445" s="71"/>
      <c r="P445" s="71"/>
      <c r="Q445" s="71"/>
      <c r="R445" s="71"/>
      <c r="S445" s="148"/>
      <c r="T445" s="71"/>
      <c r="U445" s="71"/>
      <c r="V445" s="71"/>
      <c r="W445" s="71"/>
      <c r="X445" s="77" t="str">
        <f t="shared" si="188"/>
        <v/>
      </c>
      <c r="Y445" s="26" t="str">
        <f t="shared" si="202"/>
        <v/>
      </c>
      <c r="Z445" s="26" t="str">
        <f t="shared" si="203"/>
        <v/>
      </c>
      <c r="AA445" s="77" t="str">
        <f t="shared" si="204"/>
        <v/>
      </c>
      <c r="AB445" s="26" t="str">
        <f t="shared" si="205"/>
        <v/>
      </c>
      <c r="AC445" s="26" t="str">
        <f t="shared" si="206"/>
        <v/>
      </c>
      <c r="AD445" s="26" t="str">
        <f t="shared" si="185"/>
        <v/>
      </c>
      <c r="AE445" s="26" t="str">
        <f t="shared" si="207"/>
        <v/>
      </c>
      <c r="AF445" s="26" t="str">
        <f t="shared" si="208"/>
        <v/>
      </c>
      <c r="AG445" s="26" t="str">
        <f>IF(OR(Z445&lt;&gt;TRUE,AB445&lt;&gt;TRUE,,ISBLANK(U445)),"",IF(INDEX(codeperskat,MATCH(P445,libperskat,0))=20,IF(OR(U445&lt;'Nomenklatur komplett'!W$4,U445&gt;'Nomenklatur komplett'!X$4),FALSE,TRUE),""))</f>
        <v/>
      </c>
      <c r="AH445" s="26" t="str">
        <f t="shared" si="186"/>
        <v/>
      </c>
      <c r="AI445" s="26" t="str">
        <f t="shared" si="187"/>
        <v/>
      </c>
      <c r="AJ445" s="26" t="str">
        <f t="shared" si="209"/>
        <v/>
      </c>
      <c r="AK445" s="72" t="str">
        <f t="shared" si="210"/>
        <v/>
      </c>
      <c r="AL445" s="26" t="str">
        <f t="shared" si="211"/>
        <v/>
      </c>
    </row>
    <row r="446" spans="1:38" x14ac:dyDescent="0.2">
      <c r="A446" s="129" t="str">
        <f t="shared" si="189"/>
        <v/>
      </c>
      <c r="B446" s="129" t="str">
        <f t="shared" si="190"/>
        <v/>
      </c>
      <c r="C446" s="78" t="str">
        <f t="shared" si="191"/>
        <v/>
      </c>
      <c r="D446" s="72" t="str">
        <f t="shared" si="192"/>
        <v/>
      </c>
      <c r="E446" s="72" t="str">
        <f t="shared" si="193"/>
        <v/>
      </c>
      <c r="F446" s="79" t="str">
        <f t="shared" si="194"/>
        <v/>
      </c>
      <c r="G446" s="73" t="str">
        <f t="shared" si="195"/>
        <v/>
      </c>
      <c r="H446" s="72" t="str">
        <f t="shared" si="196"/>
        <v/>
      </c>
      <c r="I446" s="72" t="str">
        <f t="shared" si="197"/>
        <v/>
      </c>
      <c r="J446" s="72" t="str">
        <f t="shared" si="198"/>
        <v/>
      </c>
      <c r="K446" s="76" t="str">
        <f t="shared" si="199"/>
        <v/>
      </c>
      <c r="L446" s="134" t="str">
        <f t="shared" si="200"/>
        <v/>
      </c>
      <c r="M446" s="134" t="str">
        <f t="shared" si="201"/>
        <v/>
      </c>
      <c r="N446" s="67"/>
      <c r="O446" s="71"/>
      <c r="P446" s="71"/>
      <c r="Q446" s="71"/>
      <c r="R446" s="71"/>
      <c r="S446" s="148"/>
      <c r="T446" s="71"/>
      <c r="U446" s="71"/>
      <c r="V446" s="71"/>
      <c r="W446" s="71"/>
      <c r="X446" s="77" t="str">
        <f t="shared" si="188"/>
        <v/>
      </c>
      <c r="Y446" s="26" t="str">
        <f t="shared" si="202"/>
        <v/>
      </c>
      <c r="Z446" s="26" t="str">
        <f t="shared" si="203"/>
        <v/>
      </c>
      <c r="AA446" s="77" t="str">
        <f t="shared" si="204"/>
        <v/>
      </c>
      <c r="AB446" s="26" t="str">
        <f t="shared" si="205"/>
        <v/>
      </c>
      <c r="AC446" s="26" t="str">
        <f t="shared" si="206"/>
        <v/>
      </c>
      <c r="AD446" s="26" t="str">
        <f t="shared" si="185"/>
        <v/>
      </c>
      <c r="AE446" s="26" t="str">
        <f t="shared" si="207"/>
        <v/>
      </c>
      <c r="AF446" s="26" t="str">
        <f t="shared" si="208"/>
        <v/>
      </c>
      <c r="AG446" s="26" t="str">
        <f>IF(OR(Z446&lt;&gt;TRUE,AB446&lt;&gt;TRUE,,ISBLANK(U446)),"",IF(INDEX(codeperskat,MATCH(P446,libperskat,0))=20,IF(OR(U446&lt;'Nomenklatur komplett'!W$4,U446&gt;'Nomenklatur komplett'!X$4),FALSE,TRUE),""))</f>
        <v/>
      </c>
      <c r="AH446" s="26" t="str">
        <f t="shared" si="186"/>
        <v/>
      </c>
      <c r="AI446" s="26" t="str">
        <f t="shared" si="187"/>
        <v/>
      </c>
      <c r="AJ446" s="26" t="str">
        <f t="shared" si="209"/>
        <v/>
      </c>
      <c r="AK446" s="72" t="str">
        <f t="shared" si="210"/>
        <v/>
      </c>
      <c r="AL446" s="26" t="str">
        <f t="shared" si="211"/>
        <v/>
      </c>
    </row>
    <row r="447" spans="1:38" x14ac:dyDescent="0.2">
      <c r="A447" s="129" t="str">
        <f t="shared" si="189"/>
        <v/>
      </c>
      <c r="B447" s="129" t="str">
        <f t="shared" si="190"/>
        <v/>
      </c>
      <c r="C447" s="78" t="str">
        <f t="shared" si="191"/>
        <v/>
      </c>
      <c r="D447" s="72" t="str">
        <f t="shared" si="192"/>
        <v/>
      </c>
      <c r="E447" s="72" t="str">
        <f t="shared" si="193"/>
        <v/>
      </c>
      <c r="F447" s="79" t="str">
        <f t="shared" si="194"/>
        <v/>
      </c>
      <c r="G447" s="73" t="str">
        <f t="shared" si="195"/>
        <v/>
      </c>
      <c r="H447" s="72" t="str">
        <f t="shared" si="196"/>
        <v/>
      </c>
      <c r="I447" s="72" t="str">
        <f t="shared" si="197"/>
        <v/>
      </c>
      <c r="J447" s="72" t="str">
        <f t="shared" si="198"/>
        <v/>
      </c>
      <c r="K447" s="76" t="str">
        <f t="shared" si="199"/>
        <v/>
      </c>
      <c r="L447" s="134" t="str">
        <f t="shared" si="200"/>
        <v/>
      </c>
      <c r="M447" s="134" t="str">
        <f t="shared" si="201"/>
        <v/>
      </c>
      <c r="N447" s="67"/>
      <c r="O447" s="71"/>
      <c r="P447" s="71"/>
      <c r="Q447" s="71"/>
      <c r="R447" s="71"/>
      <c r="S447" s="148"/>
      <c r="T447" s="71"/>
      <c r="U447" s="71"/>
      <c r="V447" s="71"/>
      <c r="W447" s="71"/>
      <c r="X447" s="77" t="str">
        <f t="shared" si="188"/>
        <v/>
      </c>
      <c r="Y447" s="26" t="str">
        <f t="shared" si="202"/>
        <v/>
      </c>
      <c r="Z447" s="26" t="str">
        <f t="shared" si="203"/>
        <v/>
      </c>
      <c r="AA447" s="77" t="str">
        <f t="shared" si="204"/>
        <v/>
      </c>
      <c r="AB447" s="26" t="str">
        <f t="shared" si="205"/>
        <v/>
      </c>
      <c r="AC447" s="26" t="str">
        <f t="shared" si="206"/>
        <v/>
      </c>
      <c r="AD447" s="26" t="str">
        <f t="shared" si="185"/>
        <v/>
      </c>
      <c r="AE447" s="26" t="str">
        <f t="shared" si="207"/>
        <v/>
      </c>
      <c r="AF447" s="26" t="str">
        <f t="shared" si="208"/>
        <v/>
      </c>
      <c r="AG447" s="26" t="str">
        <f>IF(OR(Z447&lt;&gt;TRUE,AB447&lt;&gt;TRUE,,ISBLANK(U447)),"",IF(INDEX(codeperskat,MATCH(P447,libperskat,0))=20,IF(OR(U447&lt;'Nomenklatur komplett'!W$4,U447&gt;'Nomenklatur komplett'!X$4),FALSE,TRUE),""))</f>
        <v/>
      </c>
      <c r="AH447" s="26" t="str">
        <f t="shared" si="186"/>
        <v/>
      </c>
      <c r="AI447" s="26" t="str">
        <f t="shared" si="187"/>
        <v/>
      </c>
      <c r="AJ447" s="26" t="str">
        <f t="shared" si="209"/>
        <v/>
      </c>
      <c r="AK447" s="72" t="str">
        <f t="shared" si="210"/>
        <v/>
      </c>
      <c r="AL447" s="26" t="str">
        <f t="shared" si="211"/>
        <v/>
      </c>
    </row>
    <row r="448" spans="1:38" x14ac:dyDescent="0.2">
      <c r="A448" s="129" t="str">
        <f t="shared" si="189"/>
        <v/>
      </c>
      <c r="B448" s="129" t="str">
        <f t="shared" si="190"/>
        <v/>
      </c>
      <c r="C448" s="78" t="str">
        <f t="shared" si="191"/>
        <v/>
      </c>
      <c r="D448" s="72" t="str">
        <f t="shared" si="192"/>
        <v/>
      </c>
      <c r="E448" s="72" t="str">
        <f t="shared" si="193"/>
        <v/>
      </c>
      <c r="F448" s="79" t="str">
        <f t="shared" si="194"/>
        <v/>
      </c>
      <c r="G448" s="73" t="str">
        <f t="shared" si="195"/>
        <v/>
      </c>
      <c r="H448" s="72" t="str">
        <f t="shared" si="196"/>
        <v/>
      </c>
      <c r="I448" s="72" t="str">
        <f t="shared" si="197"/>
        <v/>
      </c>
      <c r="J448" s="72" t="str">
        <f t="shared" si="198"/>
        <v/>
      </c>
      <c r="K448" s="76" t="str">
        <f t="shared" si="199"/>
        <v/>
      </c>
      <c r="L448" s="134" t="str">
        <f t="shared" si="200"/>
        <v/>
      </c>
      <c r="M448" s="134" t="str">
        <f t="shared" si="201"/>
        <v/>
      </c>
      <c r="N448" s="67"/>
      <c r="O448" s="71"/>
      <c r="P448" s="71"/>
      <c r="Q448" s="71"/>
      <c r="R448" s="71"/>
      <c r="S448" s="148"/>
      <c r="T448" s="71"/>
      <c r="U448" s="71"/>
      <c r="V448" s="71"/>
      <c r="W448" s="71"/>
      <c r="X448" s="77" t="str">
        <f t="shared" si="188"/>
        <v/>
      </c>
      <c r="Y448" s="26" t="str">
        <f t="shared" si="202"/>
        <v/>
      </c>
      <c r="Z448" s="26" t="str">
        <f t="shared" si="203"/>
        <v/>
      </c>
      <c r="AA448" s="77" t="str">
        <f t="shared" si="204"/>
        <v/>
      </c>
      <c r="AB448" s="26" t="str">
        <f t="shared" si="205"/>
        <v/>
      </c>
      <c r="AC448" s="26" t="str">
        <f t="shared" si="206"/>
        <v/>
      </c>
      <c r="AD448" s="26" t="str">
        <f t="shared" si="185"/>
        <v/>
      </c>
      <c r="AE448" s="26" t="str">
        <f t="shared" si="207"/>
        <v/>
      </c>
      <c r="AF448" s="26" t="str">
        <f t="shared" si="208"/>
        <v/>
      </c>
      <c r="AG448" s="26" t="str">
        <f>IF(OR(Z448&lt;&gt;TRUE,AB448&lt;&gt;TRUE,,ISBLANK(U448)),"",IF(INDEX(codeperskat,MATCH(P448,libperskat,0))=20,IF(OR(U448&lt;'Nomenklatur komplett'!W$4,U448&gt;'Nomenklatur komplett'!X$4),FALSE,TRUE),""))</f>
        <v/>
      </c>
      <c r="AH448" s="26" t="str">
        <f t="shared" si="186"/>
        <v/>
      </c>
      <c r="AI448" s="26" t="str">
        <f t="shared" si="187"/>
        <v/>
      </c>
      <c r="AJ448" s="26" t="str">
        <f t="shared" si="209"/>
        <v/>
      </c>
      <c r="AK448" s="72" t="str">
        <f t="shared" si="210"/>
        <v/>
      </c>
      <c r="AL448" s="26" t="str">
        <f t="shared" si="211"/>
        <v/>
      </c>
    </row>
    <row r="449" spans="1:38" x14ac:dyDescent="0.2">
      <c r="A449" s="129" t="str">
        <f t="shared" si="189"/>
        <v/>
      </c>
      <c r="B449" s="129" t="str">
        <f t="shared" si="190"/>
        <v/>
      </c>
      <c r="C449" s="78" t="str">
        <f t="shared" si="191"/>
        <v/>
      </c>
      <c r="D449" s="72" t="str">
        <f t="shared" si="192"/>
        <v/>
      </c>
      <c r="E449" s="72" t="str">
        <f t="shared" si="193"/>
        <v/>
      </c>
      <c r="F449" s="79" t="str">
        <f t="shared" si="194"/>
        <v/>
      </c>
      <c r="G449" s="73" t="str">
        <f t="shared" si="195"/>
        <v/>
      </c>
      <c r="H449" s="72" t="str">
        <f t="shared" si="196"/>
        <v/>
      </c>
      <c r="I449" s="72" t="str">
        <f t="shared" si="197"/>
        <v/>
      </c>
      <c r="J449" s="72" t="str">
        <f t="shared" si="198"/>
        <v/>
      </c>
      <c r="K449" s="76" t="str">
        <f t="shared" si="199"/>
        <v/>
      </c>
      <c r="L449" s="134" t="str">
        <f t="shared" si="200"/>
        <v/>
      </c>
      <c r="M449" s="134" t="str">
        <f t="shared" si="201"/>
        <v/>
      </c>
      <c r="N449" s="67"/>
      <c r="O449" s="71"/>
      <c r="P449" s="71"/>
      <c r="Q449" s="71"/>
      <c r="R449" s="71"/>
      <c r="S449" s="148"/>
      <c r="T449" s="71"/>
      <c r="U449" s="71"/>
      <c r="V449" s="71"/>
      <c r="W449" s="71"/>
      <c r="X449" s="77" t="str">
        <f t="shared" si="188"/>
        <v/>
      </c>
      <c r="Y449" s="26" t="str">
        <f t="shared" si="202"/>
        <v/>
      </c>
      <c r="Z449" s="26" t="str">
        <f t="shared" si="203"/>
        <v/>
      </c>
      <c r="AA449" s="77" t="str">
        <f t="shared" si="204"/>
        <v/>
      </c>
      <c r="AB449" s="26" t="str">
        <f t="shared" si="205"/>
        <v/>
      </c>
      <c r="AC449" s="26" t="str">
        <f t="shared" si="206"/>
        <v/>
      </c>
      <c r="AD449" s="26" t="str">
        <f t="shared" si="185"/>
        <v/>
      </c>
      <c r="AE449" s="26" t="str">
        <f t="shared" si="207"/>
        <v/>
      </c>
      <c r="AF449" s="26" t="str">
        <f t="shared" si="208"/>
        <v/>
      </c>
      <c r="AG449" s="26" t="str">
        <f>IF(OR(Z449&lt;&gt;TRUE,AB449&lt;&gt;TRUE,,ISBLANK(U449)),"",IF(INDEX(codeperskat,MATCH(P449,libperskat,0))=20,IF(OR(U449&lt;'Nomenklatur komplett'!W$4,U449&gt;'Nomenklatur komplett'!X$4),FALSE,TRUE),""))</f>
        <v/>
      </c>
      <c r="AH449" s="26" t="str">
        <f t="shared" si="186"/>
        <v/>
      </c>
      <c r="AI449" s="26" t="str">
        <f t="shared" si="187"/>
        <v/>
      </c>
      <c r="AJ449" s="26" t="str">
        <f t="shared" si="209"/>
        <v/>
      </c>
      <c r="AK449" s="72" t="str">
        <f t="shared" si="210"/>
        <v/>
      </c>
      <c r="AL449" s="26" t="str">
        <f t="shared" si="211"/>
        <v/>
      </c>
    </row>
    <row r="450" spans="1:38" x14ac:dyDescent="0.2">
      <c r="A450" s="129" t="str">
        <f t="shared" si="189"/>
        <v/>
      </c>
      <c r="B450" s="129" t="str">
        <f t="shared" si="190"/>
        <v/>
      </c>
      <c r="C450" s="78" t="str">
        <f t="shared" si="191"/>
        <v/>
      </c>
      <c r="D450" s="72" t="str">
        <f t="shared" si="192"/>
        <v/>
      </c>
      <c r="E450" s="72" t="str">
        <f t="shared" si="193"/>
        <v/>
      </c>
      <c r="F450" s="79" t="str">
        <f t="shared" si="194"/>
        <v/>
      </c>
      <c r="G450" s="73" t="str">
        <f t="shared" si="195"/>
        <v/>
      </c>
      <c r="H450" s="72" t="str">
        <f t="shared" si="196"/>
        <v/>
      </c>
      <c r="I450" s="72" t="str">
        <f t="shared" si="197"/>
        <v/>
      </c>
      <c r="J450" s="72" t="str">
        <f t="shared" si="198"/>
        <v/>
      </c>
      <c r="K450" s="76" t="str">
        <f t="shared" si="199"/>
        <v/>
      </c>
      <c r="L450" s="134" t="str">
        <f t="shared" si="200"/>
        <v/>
      </c>
      <c r="M450" s="134" t="str">
        <f t="shared" si="201"/>
        <v/>
      </c>
      <c r="N450" s="67"/>
      <c r="O450" s="71"/>
      <c r="P450" s="71"/>
      <c r="Q450" s="71"/>
      <c r="R450" s="71"/>
      <c r="S450" s="148"/>
      <c r="T450" s="71"/>
      <c r="U450" s="71"/>
      <c r="V450" s="71"/>
      <c r="W450" s="71"/>
      <c r="X450" s="77" t="str">
        <f t="shared" si="188"/>
        <v/>
      </c>
      <c r="Y450" s="26" t="str">
        <f t="shared" si="202"/>
        <v/>
      </c>
      <c r="Z450" s="26" t="str">
        <f t="shared" si="203"/>
        <v/>
      </c>
      <c r="AA450" s="77" t="str">
        <f t="shared" si="204"/>
        <v/>
      </c>
      <c r="AB450" s="26" t="str">
        <f t="shared" si="205"/>
        <v/>
      </c>
      <c r="AC450" s="26" t="str">
        <f t="shared" si="206"/>
        <v/>
      </c>
      <c r="AD450" s="26" t="str">
        <f t="shared" si="185"/>
        <v/>
      </c>
      <c r="AE450" s="26" t="str">
        <f t="shared" si="207"/>
        <v/>
      </c>
      <c r="AF450" s="26" t="str">
        <f t="shared" si="208"/>
        <v/>
      </c>
      <c r="AG450" s="26" t="str">
        <f>IF(OR(Z450&lt;&gt;TRUE,AB450&lt;&gt;TRUE,,ISBLANK(U450)),"",IF(INDEX(codeperskat,MATCH(P450,libperskat,0))=20,IF(OR(U450&lt;'Nomenklatur komplett'!W$4,U450&gt;'Nomenklatur komplett'!X$4),FALSE,TRUE),""))</f>
        <v/>
      </c>
      <c r="AH450" s="26" t="str">
        <f t="shared" si="186"/>
        <v/>
      </c>
      <c r="AI450" s="26" t="str">
        <f t="shared" si="187"/>
        <v/>
      </c>
      <c r="AJ450" s="26" t="str">
        <f t="shared" si="209"/>
        <v/>
      </c>
      <c r="AK450" s="72" t="str">
        <f t="shared" si="210"/>
        <v/>
      </c>
      <c r="AL450" s="26" t="str">
        <f t="shared" si="211"/>
        <v/>
      </c>
    </row>
    <row r="451" spans="1:38" x14ac:dyDescent="0.2">
      <c r="A451" s="129" t="str">
        <f t="shared" si="189"/>
        <v/>
      </c>
      <c r="B451" s="129" t="str">
        <f t="shared" si="190"/>
        <v/>
      </c>
      <c r="C451" s="78" t="str">
        <f t="shared" si="191"/>
        <v/>
      </c>
      <c r="D451" s="72" t="str">
        <f t="shared" si="192"/>
        <v/>
      </c>
      <c r="E451" s="72" t="str">
        <f t="shared" si="193"/>
        <v/>
      </c>
      <c r="F451" s="79" t="str">
        <f t="shared" si="194"/>
        <v/>
      </c>
      <c r="G451" s="73" t="str">
        <f t="shared" si="195"/>
        <v/>
      </c>
      <c r="H451" s="72" t="str">
        <f t="shared" si="196"/>
        <v/>
      </c>
      <c r="I451" s="72" t="str">
        <f t="shared" si="197"/>
        <v/>
      </c>
      <c r="J451" s="72" t="str">
        <f t="shared" si="198"/>
        <v/>
      </c>
      <c r="K451" s="76" t="str">
        <f t="shared" si="199"/>
        <v/>
      </c>
      <c r="L451" s="134" t="str">
        <f t="shared" si="200"/>
        <v/>
      </c>
      <c r="M451" s="134" t="str">
        <f t="shared" si="201"/>
        <v/>
      </c>
      <c r="N451" s="67"/>
      <c r="O451" s="71"/>
      <c r="P451" s="71"/>
      <c r="Q451" s="71"/>
      <c r="R451" s="71"/>
      <c r="S451" s="148"/>
      <c r="T451" s="71"/>
      <c r="U451" s="71"/>
      <c r="V451" s="71"/>
      <c r="W451" s="71"/>
      <c r="X451" s="77" t="str">
        <f t="shared" si="188"/>
        <v/>
      </c>
      <c r="Y451" s="26" t="str">
        <f t="shared" si="202"/>
        <v/>
      </c>
      <c r="Z451" s="26" t="str">
        <f t="shared" si="203"/>
        <v/>
      </c>
      <c r="AA451" s="77" t="str">
        <f t="shared" si="204"/>
        <v/>
      </c>
      <c r="AB451" s="26" t="str">
        <f t="shared" si="205"/>
        <v/>
      </c>
      <c r="AC451" s="26" t="str">
        <f t="shared" si="206"/>
        <v/>
      </c>
      <c r="AD451" s="26" t="str">
        <f t="shared" si="185"/>
        <v/>
      </c>
      <c r="AE451" s="26" t="str">
        <f t="shared" si="207"/>
        <v/>
      </c>
      <c r="AF451" s="26" t="str">
        <f t="shared" si="208"/>
        <v/>
      </c>
      <c r="AG451" s="26" t="str">
        <f>IF(OR(Z451&lt;&gt;TRUE,AB451&lt;&gt;TRUE,,ISBLANK(U451)),"",IF(INDEX(codeperskat,MATCH(P451,libperskat,0))=20,IF(OR(U451&lt;'Nomenklatur komplett'!W$4,U451&gt;'Nomenklatur komplett'!X$4),FALSE,TRUE),""))</f>
        <v/>
      </c>
      <c r="AH451" s="26" t="str">
        <f t="shared" si="186"/>
        <v/>
      </c>
      <c r="AI451" s="26" t="str">
        <f t="shared" si="187"/>
        <v/>
      </c>
      <c r="AJ451" s="26" t="str">
        <f t="shared" si="209"/>
        <v/>
      </c>
      <c r="AK451" s="72" t="str">
        <f t="shared" si="210"/>
        <v/>
      </c>
      <c r="AL451" s="26" t="str">
        <f t="shared" si="211"/>
        <v/>
      </c>
    </row>
    <row r="452" spans="1:38" x14ac:dyDescent="0.2">
      <c r="A452" s="129" t="str">
        <f t="shared" si="189"/>
        <v/>
      </c>
      <c r="B452" s="129" t="str">
        <f t="shared" si="190"/>
        <v/>
      </c>
      <c r="C452" s="78" t="str">
        <f t="shared" si="191"/>
        <v/>
      </c>
      <c r="D452" s="72" t="str">
        <f t="shared" si="192"/>
        <v/>
      </c>
      <c r="E452" s="72" t="str">
        <f t="shared" si="193"/>
        <v/>
      </c>
      <c r="F452" s="79" t="str">
        <f t="shared" si="194"/>
        <v/>
      </c>
      <c r="G452" s="73" t="str">
        <f t="shared" si="195"/>
        <v/>
      </c>
      <c r="H452" s="72" t="str">
        <f t="shared" si="196"/>
        <v/>
      </c>
      <c r="I452" s="72" t="str">
        <f t="shared" si="197"/>
        <v/>
      </c>
      <c r="J452" s="72" t="str">
        <f t="shared" si="198"/>
        <v/>
      </c>
      <c r="K452" s="76" t="str">
        <f t="shared" si="199"/>
        <v/>
      </c>
      <c r="L452" s="134" t="str">
        <f t="shared" si="200"/>
        <v/>
      </c>
      <c r="M452" s="134" t="str">
        <f t="shared" si="201"/>
        <v/>
      </c>
      <c r="N452" s="67"/>
      <c r="O452" s="71"/>
      <c r="P452" s="71"/>
      <c r="Q452" s="71"/>
      <c r="R452" s="71"/>
      <c r="S452" s="148"/>
      <c r="T452" s="71"/>
      <c r="U452" s="71"/>
      <c r="V452" s="71"/>
      <c r="W452" s="71"/>
      <c r="X452" s="77" t="str">
        <f t="shared" si="188"/>
        <v/>
      </c>
      <c r="Y452" s="26" t="str">
        <f t="shared" si="202"/>
        <v/>
      </c>
      <c r="Z452" s="26" t="str">
        <f t="shared" si="203"/>
        <v/>
      </c>
      <c r="AA452" s="77" t="str">
        <f t="shared" si="204"/>
        <v/>
      </c>
      <c r="AB452" s="26" t="str">
        <f t="shared" si="205"/>
        <v/>
      </c>
      <c r="AC452" s="26" t="str">
        <f t="shared" si="206"/>
        <v/>
      </c>
      <c r="AD452" s="26" t="str">
        <f t="shared" si="185"/>
        <v/>
      </c>
      <c r="AE452" s="26" t="str">
        <f t="shared" si="207"/>
        <v/>
      </c>
      <c r="AF452" s="26" t="str">
        <f t="shared" si="208"/>
        <v/>
      </c>
      <c r="AG452" s="26" t="str">
        <f>IF(OR(Z452&lt;&gt;TRUE,AB452&lt;&gt;TRUE,,ISBLANK(U452)),"",IF(INDEX(codeperskat,MATCH(P452,libperskat,0))=20,IF(OR(U452&lt;'Nomenklatur komplett'!W$4,U452&gt;'Nomenklatur komplett'!X$4),FALSE,TRUE),""))</f>
        <v/>
      </c>
      <c r="AH452" s="26" t="str">
        <f t="shared" si="186"/>
        <v/>
      </c>
      <c r="AI452" s="26" t="str">
        <f t="shared" si="187"/>
        <v/>
      </c>
      <c r="AJ452" s="26" t="str">
        <f t="shared" si="209"/>
        <v/>
      </c>
      <c r="AK452" s="72" t="str">
        <f t="shared" si="210"/>
        <v/>
      </c>
      <c r="AL452" s="26" t="str">
        <f t="shared" si="211"/>
        <v/>
      </c>
    </row>
    <row r="453" spans="1:38" x14ac:dyDescent="0.2">
      <c r="A453" s="129" t="str">
        <f t="shared" si="189"/>
        <v/>
      </c>
      <c r="B453" s="129" t="str">
        <f t="shared" si="190"/>
        <v/>
      </c>
      <c r="C453" s="78" t="str">
        <f t="shared" si="191"/>
        <v/>
      </c>
      <c r="D453" s="72" t="str">
        <f t="shared" si="192"/>
        <v/>
      </c>
      <c r="E453" s="72" t="str">
        <f t="shared" si="193"/>
        <v/>
      </c>
      <c r="F453" s="79" t="str">
        <f t="shared" si="194"/>
        <v/>
      </c>
      <c r="G453" s="73" t="str">
        <f t="shared" si="195"/>
        <v/>
      </c>
      <c r="H453" s="72" t="str">
        <f t="shared" si="196"/>
        <v/>
      </c>
      <c r="I453" s="72" t="str">
        <f t="shared" si="197"/>
        <v/>
      </c>
      <c r="J453" s="72" t="str">
        <f t="shared" si="198"/>
        <v/>
      </c>
      <c r="K453" s="76" t="str">
        <f t="shared" si="199"/>
        <v/>
      </c>
      <c r="L453" s="134" t="str">
        <f t="shared" si="200"/>
        <v/>
      </c>
      <c r="M453" s="134" t="str">
        <f t="shared" si="201"/>
        <v/>
      </c>
      <c r="N453" s="67"/>
      <c r="O453" s="71"/>
      <c r="P453" s="71"/>
      <c r="Q453" s="71"/>
      <c r="R453" s="71"/>
      <c r="S453" s="148"/>
      <c r="T453" s="71"/>
      <c r="U453" s="71"/>
      <c r="V453" s="71"/>
      <c r="W453" s="71"/>
      <c r="X453" s="77" t="str">
        <f t="shared" si="188"/>
        <v/>
      </c>
      <c r="Y453" s="26" t="str">
        <f t="shared" si="202"/>
        <v/>
      </c>
      <c r="Z453" s="26" t="str">
        <f t="shared" si="203"/>
        <v/>
      </c>
      <c r="AA453" s="77" t="str">
        <f t="shared" si="204"/>
        <v/>
      </c>
      <c r="AB453" s="26" t="str">
        <f t="shared" si="205"/>
        <v/>
      </c>
      <c r="AC453" s="26" t="str">
        <f t="shared" si="206"/>
        <v/>
      </c>
      <c r="AD453" s="26" t="str">
        <f t="shared" si="185"/>
        <v/>
      </c>
      <c r="AE453" s="26" t="str">
        <f t="shared" si="207"/>
        <v/>
      </c>
      <c r="AF453" s="26" t="str">
        <f t="shared" si="208"/>
        <v/>
      </c>
      <c r="AG453" s="26" t="str">
        <f>IF(OR(Z453&lt;&gt;TRUE,AB453&lt;&gt;TRUE,,ISBLANK(U453)),"",IF(INDEX(codeperskat,MATCH(P453,libperskat,0))=20,IF(OR(U453&lt;'Nomenklatur komplett'!W$4,U453&gt;'Nomenklatur komplett'!X$4),FALSE,TRUE),""))</f>
        <v/>
      </c>
      <c r="AH453" s="26" t="str">
        <f t="shared" si="186"/>
        <v/>
      </c>
      <c r="AI453" s="26" t="str">
        <f t="shared" si="187"/>
        <v/>
      </c>
      <c r="AJ453" s="26" t="str">
        <f t="shared" si="209"/>
        <v/>
      </c>
      <c r="AK453" s="72" t="str">
        <f t="shared" si="210"/>
        <v/>
      </c>
      <c r="AL453" s="26" t="str">
        <f t="shared" si="211"/>
        <v/>
      </c>
    </row>
    <row r="454" spans="1:38" x14ac:dyDescent="0.2">
      <c r="A454" s="129" t="str">
        <f t="shared" si="189"/>
        <v/>
      </c>
      <c r="B454" s="129" t="str">
        <f t="shared" si="190"/>
        <v/>
      </c>
      <c r="C454" s="78" t="str">
        <f t="shared" si="191"/>
        <v/>
      </c>
      <c r="D454" s="72" t="str">
        <f t="shared" si="192"/>
        <v/>
      </c>
      <c r="E454" s="72" t="str">
        <f t="shared" si="193"/>
        <v/>
      </c>
      <c r="F454" s="79" t="str">
        <f t="shared" si="194"/>
        <v/>
      </c>
      <c r="G454" s="73" t="str">
        <f t="shared" si="195"/>
        <v/>
      </c>
      <c r="H454" s="72" t="str">
        <f t="shared" si="196"/>
        <v/>
      </c>
      <c r="I454" s="72" t="str">
        <f t="shared" si="197"/>
        <v/>
      </c>
      <c r="J454" s="72" t="str">
        <f t="shared" si="198"/>
        <v/>
      </c>
      <c r="K454" s="76" t="str">
        <f t="shared" si="199"/>
        <v/>
      </c>
      <c r="L454" s="134" t="str">
        <f t="shared" si="200"/>
        <v/>
      </c>
      <c r="M454" s="134" t="str">
        <f t="shared" si="201"/>
        <v/>
      </c>
      <c r="N454" s="67"/>
      <c r="O454" s="71"/>
      <c r="P454" s="71"/>
      <c r="Q454" s="71"/>
      <c r="R454" s="71"/>
      <c r="S454" s="148"/>
      <c r="T454" s="71"/>
      <c r="U454" s="71"/>
      <c r="V454" s="71"/>
      <c r="W454" s="71"/>
      <c r="X454" s="77" t="str">
        <f t="shared" si="188"/>
        <v/>
      </c>
      <c r="Y454" s="26" t="str">
        <f t="shared" si="202"/>
        <v/>
      </c>
      <c r="Z454" s="26" t="str">
        <f t="shared" si="203"/>
        <v/>
      </c>
      <c r="AA454" s="77" t="str">
        <f t="shared" si="204"/>
        <v/>
      </c>
      <c r="AB454" s="26" t="str">
        <f t="shared" si="205"/>
        <v/>
      </c>
      <c r="AC454" s="26" t="str">
        <f t="shared" si="206"/>
        <v/>
      </c>
      <c r="AD454" s="26" t="str">
        <f t="shared" si="185"/>
        <v/>
      </c>
      <c r="AE454" s="26" t="str">
        <f t="shared" si="207"/>
        <v/>
      </c>
      <c r="AF454" s="26" t="str">
        <f t="shared" si="208"/>
        <v/>
      </c>
      <c r="AG454" s="26" t="str">
        <f>IF(OR(Z454&lt;&gt;TRUE,AB454&lt;&gt;TRUE,,ISBLANK(U454)),"",IF(INDEX(codeperskat,MATCH(P454,libperskat,0))=20,IF(OR(U454&lt;'Nomenklatur komplett'!W$4,U454&gt;'Nomenklatur komplett'!X$4),FALSE,TRUE),""))</f>
        <v/>
      </c>
      <c r="AH454" s="26" t="str">
        <f t="shared" si="186"/>
        <v/>
      </c>
      <c r="AI454" s="26" t="str">
        <f t="shared" si="187"/>
        <v/>
      </c>
      <c r="AJ454" s="26" t="str">
        <f t="shared" si="209"/>
        <v/>
      </c>
      <c r="AK454" s="72" t="str">
        <f t="shared" si="210"/>
        <v/>
      </c>
      <c r="AL454" s="26" t="str">
        <f t="shared" si="211"/>
        <v/>
      </c>
    </row>
    <row r="455" spans="1:38" x14ac:dyDescent="0.2">
      <c r="A455" s="129" t="str">
        <f t="shared" si="189"/>
        <v/>
      </c>
      <c r="B455" s="129" t="str">
        <f t="shared" si="190"/>
        <v/>
      </c>
      <c r="C455" s="78" t="str">
        <f t="shared" si="191"/>
        <v/>
      </c>
      <c r="D455" s="72" t="str">
        <f t="shared" si="192"/>
        <v/>
      </c>
      <c r="E455" s="72" t="str">
        <f t="shared" si="193"/>
        <v/>
      </c>
      <c r="F455" s="79" t="str">
        <f t="shared" si="194"/>
        <v/>
      </c>
      <c r="G455" s="73" t="str">
        <f t="shared" si="195"/>
        <v/>
      </c>
      <c r="H455" s="72" t="str">
        <f t="shared" si="196"/>
        <v/>
      </c>
      <c r="I455" s="72" t="str">
        <f t="shared" si="197"/>
        <v/>
      </c>
      <c r="J455" s="72" t="str">
        <f t="shared" si="198"/>
        <v/>
      </c>
      <c r="K455" s="76" t="str">
        <f t="shared" si="199"/>
        <v/>
      </c>
      <c r="L455" s="134" t="str">
        <f t="shared" si="200"/>
        <v/>
      </c>
      <c r="M455" s="134" t="str">
        <f t="shared" si="201"/>
        <v/>
      </c>
      <c r="N455" s="67"/>
      <c r="O455" s="71"/>
      <c r="P455" s="71"/>
      <c r="Q455" s="71"/>
      <c r="R455" s="71"/>
      <c r="S455" s="148"/>
      <c r="T455" s="71"/>
      <c r="U455" s="71"/>
      <c r="V455" s="71"/>
      <c r="W455" s="71"/>
      <c r="X455" s="77" t="str">
        <f t="shared" si="188"/>
        <v/>
      </c>
      <c r="Y455" s="26" t="str">
        <f t="shared" si="202"/>
        <v/>
      </c>
      <c r="Z455" s="26" t="str">
        <f t="shared" si="203"/>
        <v/>
      </c>
      <c r="AA455" s="77" t="str">
        <f t="shared" si="204"/>
        <v/>
      </c>
      <c r="AB455" s="26" t="str">
        <f t="shared" si="205"/>
        <v/>
      </c>
      <c r="AC455" s="26" t="str">
        <f t="shared" si="206"/>
        <v/>
      </c>
      <c r="AD455" s="26" t="str">
        <f t="shared" si="185"/>
        <v/>
      </c>
      <c r="AE455" s="26" t="str">
        <f t="shared" si="207"/>
        <v/>
      </c>
      <c r="AF455" s="26" t="str">
        <f t="shared" si="208"/>
        <v/>
      </c>
      <c r="AG455" s="26" t="str">
        <f>IF(OR(Z455&lt;&gt;TRUE,AB455&lt;&gt;TRUE,,ISBLANK(U455)),"",IF(INDEX(codeperskat,MATCH(P455,libperskat,0))=20,IF(OR(U455&lt;'Nomenklatur komplett'!W$4,U455&gt;'Nomenklatur komplett'!X$4),FALSE,TRUE),""))</f>
        <v/>
      </c>
      <c r="AH455" s="26" t="str">
        <f t="shared" si="186"/>
        <v/>
      </c>
      <c r="AI455" s="26" t="str">
        <f t="shared" si="187"/>
        <v/>
      </c>
      <c r="AJ455" s="26" t="str">
        <f t="shared" si="209"/>
        <v/>
      </c>
      <c r="AK455" s="72" t="str">
        <f t="shared" si="210"/>
        <v/>
      </c>
      <c r="AL455" s="26" t="str">
        <f t="shared" si="211"/>
        <v/>
      </c>
    </row>
    <row r="456" spans="1:38" x14ac:dyDescent="0.2">
      <c r="A456" s="129" t="str">
        <f t="shared" si="189"/>
        <v/>
      </c>
      <c r="B456" s="129" t="str">
        <f t="shared" si="190"/>
        <v/>
      </c>
      <c r="C456" s="78" t="str">
        <f t="shared" si="191"/>
        <v/>
      </c>
      <c r="D456" s="72" t="str">
        <f t="shared" si="192"/>
        <v/>
      </c>
      <c r="E456" s="72" t="str">
        <f t="shared" si="193"/>
        <v/>
      </c>
      <c r="F456" s="79" t="str">
        <f t="shared" si="194"/>
        <v/>
      </c>
      <c r="G456" s="73" t="str">
        <f t="shared" si="195"/>
        <v/>
      </c>
      <c r="H456" s="72" t="str">
        <f t="shared" si="196"/>
        <v/>
      </c>
      <c r="I456" s="72" t="str">
        <f t="shared" si="197"/>
        <v/>
      </c>
      <c r="J456" s="72" t="str">
        <f t="shared" si="198"/>
        <v/>
      </c>
      <c r="K456" s="76" t="str">
        <f t="shared" si="199"/>
        <v/>
      </c>
      <c r="L456" s="134" t="str">
        <f t="shared" si="200"/>
        <v/>
      </c>
      <c r="M456" s="134" t="str">
        <f t="shared" si="201"/>
        <v/>
      </c>
      <c r="N456" s="67"/>
      <c r="O456" s="71"/>
      <c r="P456" s="71"/>
      <c r="Q456" s="71"/>
      <c r="R456" s="71"/>
      <c r="S456" s="148"/>
      <c r="T456" s="71"/>
      <c r="U456" s="71"/>
      <c r="V456" s="71"/>
      <c r="W456" s="71"/>
      <c r="X456" s="77" t="str">
        <f t="shared" si="188"/>
        <v/>
      </c>
      <c r="Y456" s="26" t="str">
        <f t="shared" si="202"/>
        <v/>
      </c>
      <c r="Z456" s="26" t="str">
        <f t="shared" si="203"/>
        <v/>
      </c>
      <c r="AA456" s="77" t="str">
        <f t="shared" si="204"/>
        <v/>
      </c>
      <c r="AB456" s="26" t="str">
        <f t="shared" si="205"/>
        <v/>
      </c>
      <c r="AC456" s="26" t="str">
        <f t="shared" si="206"/>
        <v/>
      </c>
      <c r="AD456" s="26" t="str">
        <f t="shared" si="185"/>
        <v/>
      </c>
      <c r="AE456" s="26" t="str">
        <f t="shared" si="207"/>
        <v/>
      </c>
      <c r="AF456" s="26" t="str">
        <f t="shared" si="208"/>
        <v/>
      </c>
      <c r="AG456" s="26" t="str">
        <f>IF(OR(Z456&lt;&gt;TRUE,AB456&lt;&gt;TRUE,,ISBLANK(U456)),"",IF(INDEX(codeperskat,MATCH(P456,libperskat,0))=20,IF(OR(U456&lt;'Nomenklatur komplett'!W$4,U456&gt;'Nomenklatur komplett'!X$4),FALSE,TRUE),""))</f>
        <v/>
      </c>
      <c r="AH456" s="26" t="str">
        <f t="shared" si="186"/>
        <v/>
      </c>
      <c r="AI456" s="26" t="str">
        <f t="shared" si="187"/>
        <v/>
      </c>
      <c r="AJ456" s="26" t="str">
        <f t="shared" si="209"/>
        <v/>
      </c>
      <c r="AK456" s="72" t="str">
        <f t="shared" si="210"/>
        <v/>
      </c>
      <c r="AL456" s="26" t="str">
        <f t="shared" si="211"/>
        <v/>
      </c>
    </row>
    <row r="457" spans="1:38" x14ac:dyDescent="0.2">
      <c r="A457" s="129" t="str">
        <f t="shared" si="189"/>
        <v/>
      </c>
      <c r="B457" s="129" t="str">
        <f t="shared" si="190"/>
        <v/>
      </c>
      <c r="C457" s="78" t="str">
        <f t="shared" si="191"/>
        <v/>
      </c>
      <c r="D457" s="72" t="str">
        <f t="shared" si="192"/>
        <v/>
      </c>
      <c r="E457" s="72" t="str">
        <f t="shared" si="193"/>
        <v/>
      </c>
      <c r="F457" s="79" t="str">
        <f t="shared" si="194"/>
        <v/>
      </c>
      <c r="G457" s="73" t="str">
        <f t="shared" si="195"/>
        <v/>
      </c>
      <c r="H457" s="72" t="str">
        <f t="shared" si="196"/>
        <v/>
      </c>
      <c r="I457" s="72" t="str">
        <f t="shared" si="197"/>
        <v/>
      </c>
      <c r="J457" s="72" t="str">
        <f t="shared" si="198"/>
        <v/>
      </c>
      <c r="K457" s="76" t="str">
        <f t="shared" si="199"/>
        <v/>
      </c>
      <c r="L457" s="134" t="str">
        <f t="shared" si="200"/>
        <v/>
      </c>
      <c r="M457" s="134" t="str">
        <f t="shared" si="201"/>
        <v/>
      </c>
      <c r="N457" s="67"/>
      <c r="O457" s="71"/>
      <c r="P457" s="71"/>
      <c r="Q457" s="71"/>
      <c r="R457" s="71"/>
      <c r="S457" s="148"/>
      <c r="T457" s="71"/>
      <c r="U457" s="71"/>
      <c r="V457" s="71"/>
      <c r="W457" s="71"/>
      <c r="X457" s="77" t="str">
        <f t="shared" si="188"/>
        <v/>
      </c>
      <c r="Y457" s="26" t="str">
        <f t="shared" si="202"/>
        <v/>
      </c>
      <c r="Z457" s="26" t="str">
        <f t="shared" si="203"/>
        <v/>
      </c>
      <c r="AA457" s="77" t="str">
        <f t="shared" si="204"/>
        <v/>
      </c>
      <c r="AB457" s="26" t="str">
        <f t="shared" si="205"/>
        <v/>
      </c>
      <c r="AC457" s="26" t="str">
        <f t="shared" si="206"/>
        <v/>
      </c>
      <c r="AD457" s="26" t="str">
        <f t="shared" si="185"/>
        <v/>
      </c>
      <c r="AE457" s="26" t="str">
        <f t="shared" si="207"/>
        <v/>
      </c>
      <c r="AF457" s="26" t="str">
        <f t="shared" si="208"/>
        <v/>
      </c>
      <c r="AG457" s="26" t="str">
        <f>IF(OR(Z457&lt;&gt;TRUE,AB457&lt;&gt;TRUE,,ISBLANK(U457)),"",IF(INDEX(codeperskat,MATCH(P457,libperskat,0))=20,IF(OR(U457&lt;'Nomenklatur komplett'!W$4,U457&gt;'Nomenklatur komplett'!X$4),FALSE,TRUE),""))</f>
        <v/>
      </c>
      <c r="AH457" s="26" t="str">
        <f t="shared" si="186"/>
        <v/>
      </c>
      <c r="AI457" s="26" t="str">
        <f t="shared" si="187"/>
        <v/>
      </c>
      <c r="AJ457" s="26" t="str">
        <f t="shared" si="209"/>
        <v/>
      </c>
      <c r="AK457" s="72" t="str">
        <f t="shared" si="210"/>
        <v/>
      </c>
      <c r="AL457" s="26" t="str">
        <f t="shared" si="211"/>
        <v/>
      </c>
    </row>
    <row r="458" spans="1:38" x14ac:dyDescent="0.2">
      <c r="A458" s="129" t="str">
        <f t="shared" si="189"/>
        <v/>
      </c>
      <c r="B458" s="129" t="str">
        <f t="shared" si="190"/>
        <v/>
      </c>
      <c r="C458" s="78" t="str">
        <f t="shared" si="191"/>
        <v/>
      </c>
      <c r="D458" s="72" t="str">
        <f t="shared" si="192"/>
        <v/>
      </c>
      <c r="E458" s="72" t="str">
        <f t="shared" si="193"/>
        <v/>
      </c>
      <c r="F458" s="79" t="str">
        <f t="shared" si="194"/>
        <v/>
      </c>
      <c r="G458" s="73" t="str">
        <f t="shared" si="195"/>
        <v/>
      </c>
      <c r="H458" s="72" t="str">
        <f t="shared" si="196"/>
        <v/>
      </c>
      <c r="I458" s="72" t="str">
        <f t="shared" si="197"/>
        <v/>
      </c>
      <c r="J458" s="72" t="str">
        <f t="shared" si="198"/>
        <v/>
      </c>
      <c r="K458" s="76" t="str">
        <f t="shared" si="199"/>
        <v/>
      </c>
      <c r="L458" s="134" t="str">
        <f t="shared" si="200"/>
        <v/>
      </c>
      <c r="M458" s="134" t="str">
        <f t="shared" si="201"/>
        <v/>
      </c>
      <c r="N458" s="67"/>
      <c r="O458" s="71"/>
      <c r="P458" s="71"/>
      <c r="Q458" s="71"/>
      <c r="R458" s="71"/>
      <c r="S458" s="148"/>
      <c r="T458" s="71"/>
      <c r="U458" s="71"/>
      <c r="V458" s="71"/>
      <c r="W458" s="71"/>
      <c r="X458" s="77" t="str">
        <f t="shared" si="188"/>
        <v/>
      </c>
      <c r="Y458" s="26" t="str">
        <f t="shared" si="202"/>
        <v/>
      </c>
      <c r="Z458" s="26" t="str">
        <f t="shared" si="203"/>
        <v/>
      </c>
      <c r="AA458" s="77" t="str">
        <f t="shared" si="204"/>
        <v/>
      </c>
      <c r="AB458" s="26" t="str">
        <f t="shared" si="205"/>
        <v/>
      </c>
      <c r="AC458" s="26" t="str">
        <f t="shared" si="206"/>
        <v/>
      </c>
      <c r="AD458" s="26" t="str">
        <f t="shared" si="185"/>
        <v/>
      </c>
      <c r="AE458" s="26" t="str">
        <f t="shared" si="207"/>
        <v/>
      </c>
      <c r="AF458" s="26" t="str">
        <f t="shared" si="208"/>
        <v/>
      </c>
      <c r="AG458" s="26" t="str">
        <f>IF(OR(Z458&lt;&gt;TRUE,AB458&lt;&gt;TRUE,,ISBLANK(U458)),"",IF(INDEX(codeperskat,MATCH(P458,libperskat,0))=20,IF(OR(U458&lt;'Nomenklatur komplett'!W$4,U458&gt;'Nomenklatur komplett'!X$4),FALSE,TRUE),""))</f>
        <v/>
      </c>
      <c r="AH458" s="26" t="str">
        <f t="shared" si="186"/>
        <v/>
      </c>
      <c r="AI458" s="26" t="str">
        <f t="shared" si="187"/>
        <v/>
      </c>
      <c r="AJ458" s="26" t="str">
        <f t="shared" si="209"/>
        <v/>
      </c>
      <c r="AK458" s="72" t="str">
        <f t="shared" si="210"/>
        <v/>
      </c>
      <c r="AL458" s="26" t="str">
        <f t="shared" si="211"/>
        <v/>
      </c>
    </row>
    <row r="459" spans="1:38" x14ac:dyDescent="0.2">
      <c r="A459" s="129" t="str">
        <f t="shared" si="189"/>
        <v/>
      </c>
      <c r="B459" s="129" t="str">
        <f t="shared" si="190"/>
        <v/>
      </c>
      <c r="C459" s="78" t="str">
        <f t="shared" si="191"/>
        <v/>
      </c>
      <c r="D459" s="72" t="str">
        <f t="shared" si="192"/>
        <v/>
      </c>
      <c r="E459" s="72" t="str">
        <f t="shared" si="193"/>
        <v/>
      </c>
      <c r="F459" s="79" t="str">
        <f t="shared" si="194"/>
        <v/>
      </c>
      <c r="G459" s="73" t="str">
        <f t="shared" si="195"/>
        <v/>
      </c>
      <c r="H459" s="72" t="str">
        <f t="shared" si="196"/>
        <v/>
      </c>
      <c r="I459" s="72" t="str">
        <f t="shared" si="197"/>
        <v/>
      </c>
      <c r="J459" s="72" t="str">
        <f t="shared" si="198"/>
        <v/>
      </c>
      <c r="K459" s="76" t="str">
        <f t="shared" si="199"/>
        <v/>
      </c>
      <c r="L459" s="134" t="str">
        <f t="shared" si="200"/>
        <v/>
      </c>
      <c r="M459" s="134" t="str">
        <f t="shared" si="201"/>
        <v/>
      </c>
      <c r="N459" s="67"/>
      <c r="O459" s="71"/>
      <c r="P459" s="71"/>
      <c r="Q459" s="71"/>
      <c r="R459" s="71"/>
      <c r="S459" s="148"/>
      <c r="T459" s="71"/>
      <c r="U459" s="71"/>
      <c r="V459" s="71"/>
      <c r="W459" s="71"/>
      <c r="X459" s="77" t="str">
        <f t="shared" si="188"/>
        <v/>
      </c>
      <c r="Y459" s="26" t="str">
        <f t="shared" si="202"/>
        <v/>
      </c>
      <c r="Z459" s="26" t="str">
        <f t="shared" si="203"/>
        <v/>
      </c>
      <c r="AA459" s="77" t="str">
        <f t="shared" si="204"/>
        <v/>
      </c>
      <c r="AB459" s="26" t="str">
        <f t="shared" si="205"/>
        <v/>
      </c>
      <c r="AC459" s="26" t="str">
        <f t="shared" si="206"/>
        <v/>
      </c>
      <c r="AD459" s="26" t="str">
        <f t="shared" si="185"/>
        <v/>
      </c>
      <c r="AE459" s="26" t="str">
        <f t="shared" si="207"/>
        <v/>
      </c>
      <c r="AF459" s="26" t="str">
        <f t="shared" si="208"/>
        <v/>
      </c>
      <c r="AG459" s="26" t="str">
        <f>IF(OR(Z459&lt;&gt;TRUE,AB459&lt;&gt;TRUE,,ISBLANK(U459)),"",IF(INDEX(codeperskat,MATCH(P459,libperskat,0))=20,IF(OR(U459&lt;'Nomenklatur komplett'!W$4,U459&gt;'Nomenklatur komplett'!X$4),FALSE,TRUE),""))</f>
        <v/>
      </c>
      <c r="AH459" s="26" t="str">
        <f t="shared" si="186"/>
        <v/>
      </c>
      <c r="AI459" s="26" t="str">
        <f t="shared" si="187"/>
        <v/>
      </c>
      <c r="AJ459" s="26" t="str">
        <f t="shared" si="209"/>
        <v/>
      </c>
      <c r="AK459" s="72" t="str">
        <f t="shared" si="210"/>
        <v/>
      </c>
      <c r="AL459" s="26" t="str">
        <f t="shared" si="211"/>
        <v/>
      </c>
    </row>
    <row r="460" spans="1:38" x14ac:dyDescent="0.2">
      <c r="A460" s="129" t="str">
        <f t="shared" si="189"/>
        <v/>
      </c>
      <c r="B460" s="129" t="str">
        <f t="shared" si="190"/>
        <v/>
      </c>
      <c r="C460" s="78" t="str">
        <f t="shared" si="191"/>
        <v/>
      </c>
      <c r="D460" s="72" t="str">
        <f t="shared" si="192"/>
        <v/>
      </c>
      <c r="E460" s="72" t="str">
        <f t="shared" si="193"/>
        <v/>
      </c>
      <c r="F460" s="79" t="str">
        <f t="shared" si="194"/>
        <v/>
      </c>
      <c r="G460" s="73" t="str">
        <f t="shared" si="195"/>
        <v/>
      </c>
      <c r="H460" s="72" t="str">
        <f t="shared" si="196"/>
        <v/>
      </c>
      <c r="I460" s="72" t="str">
        <f t="shared" si="197"/>
        <v/>
      </c>
      <c r="J460" s="72" t="str">
        <f t="shared" si="198"/>
        <v/>
      </c>
      <c r="K460" s="76" t="str">
        <f t="shared" si="199"/>
        <v/>
      </c>
      <c r="L460" s="134" t="str">
        <f t="shared" si="200"/>
        <v/>
      </c>
      <c r="M460" s="134" t="str">
        <f t="shared" si="201"/>
        <v/>
      </c>
      <c r="N460" s="67"/>
      <c r="O460" s="71"/>
      <c r="P460" s="71"/>
      <c r="Q460" s="71"/>
      <c r="R460" s="71"/>
      <c r="S460" s="148"/>
      <c r="T460" s="71"/>
      <c r="U460" s="71"/>
      <c r="V460" s="71"/>
      <c r="W460" s="71"/>
      <c r="X460" s="77" t="str">
        <f t="shared" si="188"/>
        <v/>
      </c>
      <c r="Y460" s="26" t="str">
        <f t="shared" si="202"/>
        <v/>
      </c>
      <c r="Z460" s="26" t="str">
        <f t="shared" si="203"/>
        <v/>
      </c>
      <c r="AA460" s="77" t="str">
        <f t="shared" si="204"/>
        <v/>
      </c>
      <c r="AB460" s="26" t="str">
        <f t="shared" si="205"/>
        <v/>
      </c>
      <c r="AC460" s="26" t="str">
        <f t="shared" si="206"/>
        <v/>
      </c>
      <c r="AD460" s="26" t="str">
        <f t="shared" ref="AD460:AD523" si="212">IF(ISBLANK(V460),"",IF(OR(ISNA(MATCH(V460,libschartkla,0)),V460="-",INDEX(codeschartkla,MATCH(V460,libschartkla,0))=0),FALSE,TRUE))</f>
        <v/>
      </c>
      <c r="AE460" s="26" t="str">
        <f t="shared" si="207"/>
        <v/>
      </c>
      <c r="AF460" s="26" t="str">
        <f t="shared" si="208"/>
        <v/>
      </c>
      <c r="AG460" s="26" t="str">
        <f>IF(OR(Z460&lt;&gt;TRUE,AB460&lt;&gt;TRUE,,ISBLANK(U460)),"",IF(INDEX(codeperskat,MATCH(P460,libperskat,0))=20,IF(OR(U460&lt;'Nomenklatur komplett'!W$4,U460&gt;'Nomenklatur komplett'!X$4),FALSE,TRUE),""))</f>
        <v/>
      </c>
      <c r="AH460" s="26"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6"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6" t="str">
        <f t="shared" si="209"/>
        <v/>
      </c>
      <c r="AK460" s="72" t="str">
        <f t="shared" si="210"/>
        <v/>
      </c>
      <c r="AL460" s="26" t="str">
        <f t="shared" si="211"/>
        <v/>
      </c>
    </row>
    <row r="461" spans="1:38" x14ac:dyDescent="0.2">
      <c r="A461" s="129" t="str">
        <f t="shared" si="189"/>
        <v/>
      </c>
      <c r="B461" s="129" t="str">
        <f t="shared" si="190"/>
        <v/>
      </c>
      <c r="C461" s="78" t="str">
        <f t="shared" si="191"/>
        <v/>
      </c>
      <c r="D461" s="72" t="str">
        <f t="shared" si="192"/>
        <v/>
      </c>
      <c r="E461" s="72" t="str">
        <f t="shared" si="193"/>
        <v/>
      </c>
      <c r="F461" s="79" t="str">
        <f t="shared" si="194"/>
        <v/>
      </c>
      <c r="G461" s="73" t="str">
        <f t="shared" si="195"/>
        <v/>
      </c>
      <c r="H461" s="72" t="str">
        <f t="shared" si="196"/>
        <v/>
      </c>
      <c r="I461" s="72" t="str">
        <f t="shared" si="197"/>
        <v/>
      </c>
      <c r="J461" s="72" t="str">
        <f t="shared" si="198"/>
        <v/>
      </c>
      <c r="K461" s="76" t="str">
        <f t="shared" si="199"/>
        <v/>
      </c>
      <c r="L461" s="134" t="str">
        <f t="shared" si="200"/>
        <v/>
      </c>
      <c r="M461" s="134" t="str">
        <f t="shared" si="201"/>
        <v/>
      </c>
      <c r="N461" s="67"/>
      <c r="O461" s="71"/>
      <c r="P461" s="71"/>
      <c r="Q461" s="71"/>
      <c r="R461" s="71"/>
      <c r="S461" s="148"/>
      <c r="T461" s="71"/>
      <c r="U461" s="71"/>
      <c r="V461" s="71"/>
      <c r="W461" s="71"/>
      <c r="X461" s="77" t="str">
        <f t="shared" ref="X461:X524" si="215">IF(K461="","",NOT(COUNTIF($K$12:$K$611,$K461)&gt;1))</f>
        <v/>
      </c>
      <c r="Y461" s="26" t="str">
        <f t="shared" si="202"/>
        <v/>
      </c>
      <c r="Z461" s="26" t="str">
        <f t="shared" si="203"/>
        <v/>
      </c>
      <c r="AA461" s="77" t="str">
        <f t="shared" si="204"/>
        <v/>
      </c>
      <c r="AB461" s="26" t="str">
        <f t="shared" si="205"/>
        <v/>
      </c>
      <c r="AC461" s="26" t="str">
        <f t="shared" si="206"/>
        <v/>
      </c>
      <c r="AD461" s="26" t="str">
        <f t="shared" si="212"/>
        <v/>
      </c>
      <c r="AE461" s="26" t="str">
        <f t="shared" si="207"/>
        <v/>
      </c>
      <c r="AF461" s="26" t="str">
        <f t="shared" si="208"/>
        <v/>
      </c>
      <c r="AG461" s="26" t="str">
        <f>IF(OR(Z461&lt;&gt;TRUE,AB461&lt;&gt;TRUE,,ISBLANK(U461)),"",IF(INDEX(codeperskat,MATCH(P461,libperskat,0))=20,IF(OR(U461&lt;'Nomenklatur komplett'!W$4,U461&gt;'Nomenklatur komplett'!X$4),FALSE,TRUE),""))</f>
        <v/>
      </c>
      <c r="AH461" s="26" t="str">
        <f t="shared" si="213"/>
        <v/>
      </c>
      <c r="AI461" s="26" t="str">
        <f t="shared" si="214"/>
        <v/>
      </c>
      <c r="AJ461" s="26" t="str">
        <f t="shared" si="209"/>
        <v/>
      </c>
      <c r="AK461" s="72" t="str">
        <f t="shared" si="210"/>
        <v/>
      </c>
      <c r="AL461" s="26" t="str">
        <f t="shared" si="211"/>
        <v/>
      </c>
    </row>
    <row r="462" spans="1:38" x14ac:dyDescent="0.2">
      <c r="A462" s="129" t="str">
        <f t="shared" si="189"/>
        <v/>
      </c>
      <c r="B462" s="129" t="str">
        <f t="shared" si="190"/>
        <v/>
      </c>
      <c r="C462" s="78" t="str">
        <f t="shared" si="191"/>
        <v/>
      </c>
      <c r="D462" s="72" t="str">
        <f t="shared" si="192"/>
        <v/>
      </c>
      <c r="E462" s="72" t="str">
        <f t="shared" si="193"/>
        <v/>
      </c>
      <c r="F462" s="79" t="str">
        <f t="shared" si="194"/>
        <v/>
      </c>
      <c r="G462" s="73" t="str">
        <f t="shared" si="195"/>
        <v/>
      </c>
      <c r="H462" s="72" t="str">
        <f t="shared" si="196"/>
        <v/>
      </c>
      <c r="I462" s="72" t="str">
        <f t="shared" si="197"/>
        <v/>
      </c>
      <c r="J462" s="72" t="str">
        <f t="shared" si="198"/>
        <v/>
      </c>
      <c r="K462" s="76" t="str">
        <f t="shared" si="199"/>
        <v/>
      </c>
      <c r="L462" s="134" t="str">
        <f t="shared" si="200"/>
        <v/>
      </c>
      <c r="M462" s="134" t="str">
        <f t="shared" si="201"/>
        <v/>
      </c>
      <c r="N462" s="67"/>
      <c r="O462" s="71"/>
      <c r="P462" s="71"/>
      <c r="Q462" s="71"/>
      <c r="R462" s="71"/>
      <c r="S462" s="148"/>
      <c r="T462" s="71"/>
      <c r="U462" s="71"/>
      <c r="V462" s="71"/>
      <c r="W462" s="71"/>
      <c r="X462" s="77" t="str">
        <f t="shared" si="215"/>
        <v/>
      </c>
      <c r="Y462" s="26" t="str">
        <f t="shared" si="202"/>
        <v/>
      </c>
      <c r="Z462" s="26" t="str">
        <f t="shared" si="203"/>
        <v/>
      </c>
      <c r="AA462" s="77" t="str">
        <f t="shared" si="204"/>
        <v/>
      </c>
      <c r="AB462" s="26" t="str">
        <f t="shared" si="205"/>
        <v/>
      </c>
      <c r="AC462" s="26" t="str">
        <f t="shared" si="206"/>
        <v/>
      </c>
      <c r="AD462" s="26" t="str">
        <f t="shared" si="212"/>
        <v/>
      </c>
      <c r="AE462" s="26" t="str">
        <f t="shared" si="207"/>
        <v/>
      </c>
      <c r="AF462" s="26" t="str">
        <f t="shared" si="208"/>
        <v/>
      </c>
      <c r="AG462" s="26" t="str">
        <f>IF(OR(Z462&lt;&gt;TRUE,AB462&lt;&gt;TRUE,,ISBLANK(U462)),"",IF(INDEX(codeperskat,MATCH(P462,libperskat,0))=20,IF(OR(U462&lt;'Nomenklatur komplett'!W$4,U462&gt;'Nomenklatur komplett'!X$4),FALSE,TRUE),""))</f>
        <v/>
      </c>
      <c r="AH462" s="26" t="str">
        <f t="shared" si="213"/>
        <v/>
      </c>
      <c r="AI462" s="26" t="str">
        <f t="shared" si="214"/>
        <v/>
      </c>
      <c r="AJ462" s="26" t="str">
        <f t="shared" si="209"/>
        <v/>
      </c>
      <c r="AK462" s="72" t="str">
        <f t="shared" si="210"/>
        <v/>
      </c>
      <c r="AL462" s="26" t="str">
        <f t="shared" si="211"/>
        <v/>
      </c>
    </row>
    <row r="463" spans="1:38" x14ac:dyDescent="0.2">
      <c r="A463" s="129" t="str">
        <f t="shared" si="189"/>
        <v/>
      </c>
      <c r="B463" s="129" t="str">
        <f t="shared" si="190"/>
        <v/>
      </c>
      <c r="C463" s="78" t="str">
        <f t="shared" si="191"/>
        <v/>
      </c>
      <c r="D463" s="72" t="str">
        <f t="shared" si="192"/>
        <v/>
      </c>
      <c r="E463" s="72" t="str">
        <f t="shared" si="193"/>
        <v/>
      </c>
      <c r="F463" s="79" t="str">
        <f t="shared" si="194"/>
        <v/>
      </c>
      <c r="G463" s="73" t="str">
        <f t="shared" si="195"/>
        <v/>
      </c>
      <c r="H463" s="72" t="str">
        <f t="shared" si="196"/>
        <v/>
      </c>
      <c r="I463" s="72" t="str">
        <f t="shared" si="197"/>
        <v/>
      </c>
      <c r="J463" s="72" t="str">
        <f t="shared" si="198"/>
        <v/>
      </c>
      <c r="K463" s="76" t="str">
        <f t="shared" si="199"/>
        <v/>
      </c>
      <c r="L463" s="134" t="str">
        <f t="shared" si="200"/>
        <v/>
      </c>
      <c r="M463" s="134" t="str">
        <f t="shared" si="201"/>
        <v/>
      </c>
      <c r="N463" s="67"/>
      <c r="O463" s="71"/>
      <c r="P463" s="71"/>
      <c r="Q463" s="71"/>
      <c r="R463" s="71"/>
      <c r="S463" s="148"/>
      <c r="T463" s="71"/>
      <c r="U463" s="71"/>
      <c r="V463" s="71"/>
      <c r="W463" s="71"/>
      <c r="X463" s="77" t="str">
        <f t="shared" si="215"/>
        <v/>
      </c>
      <c r="Y463" s="26" t="str">
        <f t="shared" si="202"/>
        <v/>
      </c>
      <c r="Z463" s="26" t="str">
        <f t="shared" si="203"/>
        <v/>
      </c>
      <c r="AA463" s="77" t="str">
        <f t="shared" si="204"/>
        <v/>
      </c>
      <c r="AB463" s="26" t="str">
        <f t="shared" si="205"/>
        <v/>
      </c>
      <c r="AC463" s="26" t="str">
        <f t="shared" si="206"/>
        <v/>
      </c>
      <c r="AD463" s="26" t="str">
        <f t="shared" si="212"/>
        <v/>
      </c>
      <c r="AE463" s="26" t="str">
        <f t="shared" si="207"/>
        <v/>
      </c>
      <c r="AF463" s="26" t="str">
        <f t="shared" si="208"/>
        <v/>
      </c>
      <c r="AG463" s="26" t="str">
        <f>IF(OR(Z463&lt;&gt;TRUE,AB463&lt;&gt;TRUE,,ISBLANK(U463)),"",IF(INDEX(codeperskat,MATCH(P463,libperskat,0))=20,IF(OR(U463&lt;'Nomenklatur komplett'!W$4,U463&gt;'Nomenklatur komplett'!X$4),FALSE,TRUE),""))</f>
        <v/>
      </c>
      <c r="AH463" s="26" t="str">
        <f t="shared" si="213"/>
        <v/>
      </c>
      <c r="AI463" s="26" t="str">
        <f t="shared" si="214"/>
        <v/>
      </c>
      <c r="AJ463" s="26" t="str">
        <f t="shared" si="209"/>
        <v/>
      </c>
      <c r="AK463" s="72" t="str">
        <f t="shared" si="210"/>
        <v/>
      </c>
      <c r="AL463" s="26" t="str">
        <f t="shared" si="211"/>
        <v/>
      </c>
    </row>
    <row r="464" spans="1:38" x14ac:dyDescent="0.2">
      <c r="A464" s="129" t="str">
        <f t="shared" si="189"/>
        <v/>
      </c>
      <c r="B464" s="129" t="str">
        <f t="shared" si="190"/>
        <v/>
      </c>
      <c r="C464" s="78" t="str">
        <f t="shared" si="191"/>
        <v/>
      </c>
      <c r="D464" s="72" t="str">
        <f t="shared" si="192"/>
        <v/>
      </c>
      <c r="E464" s="72" t="str">
        <f t="shared" si="193"/>
        <v/>
      </c>
      <c r="F464" s="79" t="str">
        <f t="shared" si="194"/>
        <v/>
      </c>
      <c r="G464" s="73" t="str">
        <f t="shared" si="195"/>
        <v/>
      </c>
      <c r="H464" s="72" t="str">
        <f t="shared" si="196"/>
        <v/>
      </c>
      <c r="I464" s="72" t="str">
        <f t="shared" si="197"/>
        <v/>
      </c>
      <c r="J464" s="72" t="str">
        <f t="shared" si="198"/>
        <v/>
      </c>
      <c r="K464" s="76" t="str">
        <f t="shared" si="199"/>
        <v/>
      </c>
      <c r="L464" s="134" t="str">
        <f t="shared" si="200"/>
        <v/>
      </c>
      <c r="M464" s="134" t="str">
        <f t="shared" si="201"/>
        <v/>
      </c>
      <c r="N464" s="67"/>
      <c r="O464" s="71"/>
      <c r="P464" s="71"/>
      <c r="Q464" s="71"/>
      <c r="R464" s="71"/>
      <c r="S464" s="148"/>
      <c r="T464" s="71"/>
      <c r="U464" s="71"/>
      <c r="V464" s="71"/>
      <c r="W464" s="71"/>
      <c r="X464" s="77" t="str">
        <f t="shared" si="215"/>
        <v/>
      </c>
      <c r="Y464" s="26" t="str">
        <f t="shared" si="202"/>
        <v/>
      </c>
      <c r="Z464" s="26" t="str">
        <f t="shared" si="203"/>
        <v/>
      </c>
      <c r="AA464" s="77" t="str">
        <f t="shared" si="204"/>
        <v/>
      </c>
      <c r="AB464" s="26" t="str">
        <f t="shared" si="205"/>
        <v/>
      </c>
      <c r="AC464" s="26" t="str">
        <f t="shared" si="206"/>
        <v/>
      </c>
      <c r="AD464" s="26" t="str">
        <f t="shared" si="212"/>
        <v/>
      </c>
      <c r="AE464" s="26" t="str">
        <f t="shared" si="207"/>
        <v/>
      </c>
      <c r="AF464" s="26" t="str">
        <f t="shared" si="208"/>
        <v/>
      </c>
      <c r="AG464" s="26" t="str">
        <f>IF(OR(Z464&lt;&gt;TRUE,AB464&lt;&gt;TRUE,,ISBLANK(U464)),"",IF(INDEX(codeperskat,MATCH(P464,libperskat,0))=20,IF(OR(U464&lt;'Nomenklatur komplett'!W$4,U464&gt;'Nomenklatur komplett'!X$4),FALSE,TRUE),""))</f>
        <v/>
      </c>
      <c r="AH464" s="26" t="str">
        <f t="shared" si="213"/>
        <v/>
      </c>
      <c r="AI464" s="26" t="str">
        <f t="shared" si="214"/>
        <v/>
      </c>
      <c r="AJ464" s="26" t="str">
        <f t="shared" si="209"/>
        <v/>
      </c>
      <c r="AK464" s="72" t="str">
        <f t="shared" si="210"/>
        <v/>
      </c>
      <c r="AL464" s="26" t="str">
        <f t="shared" si="211"/>
        <v/>
      </c>
    </row>
    <row r="465" spans="1:38" x14ac:dyDescent="0.2">
      <c r="A465" s="129" t="str">
        <f t="shared" si="189"/>
        <v/>
      </c>
      <c r="B465" s="129" t="str">
        <f t="shared" si="190"/>
        <v/>
      </c>
      <c r="C465" s="78" t="str">
        <f t="shared" si="191"/>
        <v/>
      </c>
      <c r="D465" s="72" t="str">
        <f t="shared" si="192"/>
        <v/>
      </c>
      <c r="E465" s="72" t="str">
        <f t="shared" si="193"/>
        <v/>
      </c>
      <c r="F465" s="79" t="str">
        <f t="shared" si="194"/>
        <v/>
      </c>
      <c r="G465" s="73" t="str">
        <f t="shared" si="195"/>
        <v/>
      </c>
      <c r="H465" s="72" t="str">
        <f t="shared" si="196"/>
        <v/>
      </c>
      <c r="I465" s="72" t="str">
        <f t="shared" si="197"/>
        <v/>
      </c>
      <c r="J465" s="72" t="str">
        <f t="shared" si="198"/>
        <v/>
      </c>
      <c r="K465" s="76" t="str">
        <f t="shared" si="199"/>
        <v/>
      </c>
      <c r="L465" s="134" t="str">
        <f t="shared" si="200"/>
        <v/>
      </c>
      <c r="M465" s="134" t="str">
        <f t="shared" si="201"/>
        <v/>
      </c>
      <c r="N465" s="67"/>
      <c r="O465" s="71"/>
      <c r="P465" s="71"/>
      <c r="Q465" s="71"/>
      <c r="R465" s="71"/>
      <c r="S465" s="148"/>
      <c r="T465" s="71"/>
      <c r="U465" s="71"/>
      <c r="V465" s="71"/>
      <c r="W465" s="71"/>
      <c r="X465" s="77" t="str">
        <f t="shared" si="215"/>
        <v/>
      </c>
      <c r="Y465" s="26" t="str">
        <f t="shared" si="202"/>
        <v/>
      </c>
      <c r="Z465" s="26" t="str">
        <f t="shared" si="203"/>
        <v/>
      </c>
      <c r="AA465" s="77" t="str">
        <f t="shared" si="204"/>
        <v/>
      </c>
      <c r="AB465" s="26" t="str">
        <f t="shared" si="205"/>
        <v/>
      </c>
      <c r="AC465" s="26" t="str">
        <f t="shared" si="206"/>
        <v/>
      </c>
      <c r="AD465" s="26" t="str">
        <f t="shared" si="212"/>
        <v/>
      </c>
      <c r="AE465" s="26" t="str">
        <f t="shared" si="207"/>
        <v/>
      </c>
      <c r="AF465" s="26" t="str">
        <f t="shared" si="208"/>
        <v/>
      </c>
      <c r="AG465" s="26" t="str">
        <f>IF(OR(Z465&lt;&gt;TRUE,AB465&lt;&gt;TRUE,,ISBLANK(U465)),"",IF(INDEX(codeperskat,MATCH(P465,libperskat,0))=20,IF(OR(U465&lt;'Nomenklatur komplett'!W$4,U465&gt;'Nomenklatur komplett'!X$4),FALSE,TRUE),""))</f>
        <v/>
      </c>
      <c r="AH465" s="26" t="str">
        <f t="shared" si="213"/>
        <v/>
      </c>
      <c r="AI465" s="26" t="str">
        <f t="shared" si="214"/>
        <v/>
      </c>
      <c r="AJ465" s="26" t="str">
        <f t="shared" si="209"/>
        <v/>
      </c>
      <c r="AK465" s="72" t="str">
        <f t="shared" si="210"/>
        <v/>
      </c>
      <c r="AL465" s="26" t="str">
        <f t="shared" si="211"/>
        <v/>
      </c>
    </row>
    <row r="466" spans="1:38" x14ac:dyDescent="0.2">
      <c r="A466" s="129" t="str">
        <f t="shared" si="189"/>
        <v/>
      </c>
      <c r="B466" s="129" t="str">
        <f t="shared" si="190"/>
        <v/>
      </c>
      <c r="C466" s="78" t="str">
        <f t="shared" si="191"/>
        <v/>
      </c>
      <c r="D466" s="72" t="str">
        <f t="shared" si="192"/>
        <v/>
      </c>
      <c r="E466" s="72" t="str">
        <f t="shared" si="193"/>
        <v/>
      </c>
      <c r="F466" s="79" t="str">
        <f t="shared" si="194"/>
        <v/>
      </c>
      <c r="G466" s="73" t="str">
        <f t="shared" si="195"/>
        <v/>
      </c>
      <c r="H466" s="72" t="str">
        <f t="shared" si="196"/>
        <v/>
      </c>
      <c r="I466" s="72" t="str">
        <f t="shared" si="197"/>
        <v/>
      </c>
      <c r="J466" s="72" t="str">
        <f t="shared" si="198"/>
        <v/>
      </c>
      <c r="K466" s="76" t="str">
        <f t="shared" si="199"/>
        <v/>
      </c>
      <c r="L466" s="134" t="str">
        <f t="shared" si="200"/>
        <v/>
      </c>
      <c r="M466" s="134" t="str">
        <f t="shared" si="201"/>
        <v/>
      </c>
      <c r="N466" s="67"/>
      <c r="O466" s="71"/>
      <c r="P466" s="71"/>
      <c r="Q466" s="71"/>
      <c r="R466" s="71"/>
      <c r="S466" s="148"/>
      <c r="T466" s="71"/>
      <c r="U466" s="71"/>
      <c r="V466" s="71"/>
      <c r="W466" s="71"/>
      <c r="X466" s="77" t="str">
        <f t="shared" si="215"/>
        <v/>
      </c>
      <c r="Y466" s="26" t="str">
        <f t="shared" si="202"/>
        <v/>
      </c>
      <c r="Z466" s="26" t="str">
        <f t="shared" si="203"/>
        <v/>
      </c>
      <c r="AA466" s="77" t="str">
        <f t="shared" si="204"/>
        <v/>
      </c>
      <c r="AB466" s="26" t="str">
        <f t="shared" si="205"/>
        <v/>
      </c>
      <c r="AC466" s="26" t="str">
        <f t="shared" si="206"/>
        <v/>
      </c>
      <c r="AD466" s="26" t="str">
        <f t="shared" si="212"/>
        <v/>
      </c>
      <c r="AE466" s="26" t="str">
        <f t="shared" si="207"/>
        <v/>
      </c>
      <c r="AF466" s="26" t="str">
        <f t="shared" si="208"/>
        <v/>
      </c>
      <c r="AG466" s="26" t="str">
        <f>IF(OR(Z466&lt;&gt;TRUE,AB466&lt;&gt;TRUE,,ISBLANK(U466)),"",IF(INDEX(codeperskat,MATCH(P466,libperskat,0))=20,IF(OR(U466&lt;'Nomenklatur komplett'!W$4,U466&gt;'Nomenklatur komplett'!X$4),FALSE,TRUE),""))</f>
        <v/>
      </c>
      <c r="AH466" s="26" t="str">
        <f t="shared" si="213"/>
        <v/>
      </c>
      <c r="AI466" s="26" t="str">
        <f t="shared" si="214"/>
        <v/>
      </c>
      <c r="AJ466" s="26" t="str">
        <f t="shared" si="209"/>
        <v/>
      </c>
      <c r="AK466" s="72" t="str">
        <f t="shared" si="210"/>
        <v/>
      </c>
      <c r="AL466" s="26" t="str">
        <f t="shared" si="211"/>
        <v/>
      </c>
    </row>
    <row r="467" spans="1:38" x14ac:dyDescent="0.2">
      <c r="A467" s="129" t="str">
        <f t="shared" si="189"/>
        <v/>
      </c>
      <c r="B467" s="129" t="str">
        <f t="shared" si="190"/>
        <v/>
      </c>
      <c r="C467" s="78" t="str">
        <f t="shared" si="191"/>
        <v/>
      </c>
      <c r="D467" s="72" t="str">
        <f t="shared" si="192"/>
        <v/>
      </c>
      <c r="E467" s="72" t="str">
        <f t="shared" si="193"/>
        <v/>
      </c>
      <c r="F467" s="79" t="str">
        <f t="shared" si="194"/>
        <v/>
      </c>
      <c r="G467" s="73" t="str">
        <f t="shared" si="195"/>
        <v/>
      </c>
      <c r="H467" s="72" t="str">
        <f t="shared" si="196"/>
        <v/>
      </c>
      <c r="I467" s="72" t="str">
        <f t="shared" si="197"/>
        <v/>
      </c>
      <c r="J467" s="72" t="str">
        <f t="shared" si="198"/>
        <v/>
      </c>
      <c r="K467" s="76" t="str">
        <f t="shared" si="199"/>
        <v/>
      </c>
      <c r="L467" s="134" t="str">
        <f t="shared" si="200"/>
        <v/>
      </c>
      <c r="M467" s="134" t="str">
        <f t="shared" si="201"/>
        <v/>
      </c>
      <c r="N467" s="67"/>
      <c r="O467" s="71"/>
      <c r="P467" s="71"/>
      <c r="Q467" s="71"/>
      <c r="R467" s="71"/>
      <c r="S467" s="148"/>
      <c r="T467" s="71"/>
      <c r="U467" s="71"/>
      <c r="V467" s="71"/>
      <c r="W467" s="71"/>
      <c r="X467" s="77" t="str">
        <f t="shared" si="215"/>
        <v/>
      </c>
      <c r="Y467" s="26" t="str">
        <f t="shared" si="202"/>
        <v/>
      </c>
      <c r="Z467" s="26" t="str">
        <f t="shared" si="203"/>
        <v/>
      </c>
      <c r="AA467" s="77" t="str">
        <f t="shared" si="204"/>
        <v/>
      </c>
      <c r="AB467" s="26" t="str">
        <f t="shared" si="205"/>
        <v/>
      </c>
      <c r="AC467" s="26" t="str">
        <f t="shared" si="206"/>
        <v/>
      </c>
      <c r="AD467" s="26" t="str">
        <f t="shared" si="212"/>
        <v/>
      </c>
      <c r="AE467" s="26" t="str">
        <f t="shared" si="207"/>
        <v/>
      </c>
      <c r="AF467" s="26" t="str">
        <f t="shared" si="208"/>
        <v/>
      </c>
      <c r="AG467" s="26" t="str">
        <f>IF(OR(Z467&lt;&gt;TRUE,AB467&lt;&gt;TRUE,,ISBLANK(U467)),"",IF(INDEX(codeperskat,MATCH(P467,libperskat,0))=20,IF(OR(U467&lt;'Nomenklatur komplett'!W$4,U467&gt;'Nomenklatur komplett'!X$4),FALSE,TRUE),""))</f>
        <v/>
      </c>
      <c r="AH467" s="26" t="str">
        <f t="shared" si="213"/>
        <v/>
      </c>
      <c r="AI467" s="26" t="str">
        <f t="shared" si="214"/>
        <v/>
      </c>
      <c r="AJ467" s="26" t="str">
        <f t="shared" si="209"/>
        <v/>
      </c>
      <c r="AK467" s="72" t="str">
        <f t="shared" si="210"/>
        <v/>
      </c>
      <c r="AL467" s="26" t="str">
        <f t="shared" si="211"/>
        <v/>
      </c>
    </row>
    <row r="468" spans="1:38" x14ac:dyDescent="0.2">
      <c r="A468" s="129" t="str">
        <f t="shared" si="189"/>
        <v/>
      </c>
      <c r="B468" s="129" t="str">
        <f t="shared" si="190"/>
        <v/>
      </c>
      <c r="C468" s="78" t="str">
        <f t="shared" si="191"/>
        <v/>
      </c>
      <c r="D468" s="72" t="str">
        <f t="shared" si="192"/>
        <v/>
      </c>
      <c r="E468" s="72" t="str">
        <f t="shared" si="193"/>
        <v/>
      </c>
      <c r="F468" s="79" t="str">
        <f t="shared" si="194"/>
        <v/>
      </c>
      <c r="G468" s="73" t="str">
        <f t="shared" si="195"/>
        <v/>
      </c>
      <c r="H468" s="72" t="str">
        <f t="shared" si="196"/>
        <v/>
      </c>
      <c r="I468" s="72" t="str">
        <f t="shared" si="197"/>
        <v/>
      </c>
      <c r="J468" s="72" t="str">
        <f t="shared" si="198"/>
        <v/>
      </c>
      <c r="K468" s="76" t="str">
        <f t="shared" si="199"/>
        <v/>
      </c>
      <c r="L468" s="134" t="str">
        <f t="shared" si="200"/>
        <v/>
      </c>
      <c r="M468" s="134" t="str">
        <f t="shared" si="201"/>
        <v/>
      </c>
      <c r="N468" s="67"/>
      <c r="O468" s="71"/>
      <c r="P468" s="71"/>
      <c r="Q468" s="71"/>
      <c r="R468" s="71"/>
      <c r="S468" s="148"/>
      <c r="T468" s="71"/>
      <c r="U468" s="71"/>
      <c r="V468" s="71"/>
      <c r="W468" s="71"/>
      <c r="X468" s="77" t="str">
        <f t="shared" si="215"/>
        <v/>
      </c>
      <c r="Y468" s="26" t="str">
        <f t="shared" si="202"/>
        <v/>
      </c>
      <c r="Z468" s="26" t="str">
        <f t="shared" si="203"/>
        <v/>
      </c>
      <c r="AA468" s="77" t="str">
        <f t="shared" si="204"/>
        <v/>
      </c>
      <c r="AB468" s="26" t="str">
        <f t="shared" si="205"/>
        <v/>
      </c>
      <c r="AC468" s="26" t="str">
        <f t="shared" si="206"/>
        <v/>
      </c>
      <c r="AD468" s="26" t="str">
        <f t="shared" si="212"/>
        <v/>
      </c>
      <c r="AE468" s="26" t="str">
        <f t="shared" si="207"/>
        <v/>
      </c>
      <c r="AF468" s="26" t="str">
        <f t="shared" si="208"/>
        <v/>
      </c>
      <c r="AG468" s="26" t="str">
        <f>IF(OR(Z468&lt;&gt;TRUE,AB468&lt;&gt;TRUE,,ISBLANK(U468)),"",IF(INDEX(codeperskat,MATCH(P468,libperskat,0))=20,IF(OR(U468&lt;'Nomenklatur komplett'!W$4,U468&gt;'Nomenklatur komplett'!X$4),FALSE,TRUE),""))</f>
        <v/>
      </c>
      <c r="AH468" s="26" t="str">
        <f t="shared" si="213"/>
        <v/>
      </c>
      <c r="AI468" s="26" t="str">
        <f t="shared" si="214"/>
        <v/>
      </c>
      <c r="AJ468" s="26" t="str">
        <f t="shared" si="209"/>
        <v/>
      </c>
      <c r="AK468" s="72" t="str">
        <f t="shared" si="210"/>
        <v/>
      </c>
      <c r="AL468" s="26" t="str">
        <f t="shared" si="211"/>
        <v/>
      </c>
    </row>
    <row r="469" spans="1:38" x14ac:dyDescent="0.2">
      <c r="A469" s="129" t="str">
        <f t="shared" si="189"/>
        <v/>
      </c>
      <c r="B469" s="129" t="str">
        <f t="shared" si="190"/>
        <v/>
      </c>
      <c r="C469" s="78" t="str">
        <f t="shared" si="191"/>
        <v/>
      </c>
      <c r="D469" s="72" t="str">
        <f t="shared" si="192"/>
        <v/>
      </c>
      <c r="E469" s="72" t="str">
        <f t="shared" si="193"/>
        <v/>
      </c>
      <c r="F469" s="79" t="str">
        <f t="shared" si="194"/>
        <v/>
      </c>
      <c r="G469" s="73" t="str">
        <f t="shared" si="195"/>
        <v/>
      </c>
      <c r="H469" s="72" t="str">
        <f t="shared" si="196"/>
        <v/>
      </c>
      <c r="I469" s="72" t="str">
        <f t="shared" si="197"/>
        <v/>
      </c>
      <c r="J469" s="72" t="str">
        <f t="shared" si="198"/>
        <v/>
      </c>
      <c r="K469" s="76" t="str">
        <f t="shared" si="199"/>
        <v/>
      </c>
      <c r="L469" s="134" t="str">
        <f t="shared" si="200"/>
        <v/>
      </c>
      <c r="M469" s="134" t="str">
        <f t="shared" si="201"/>
        <v/>
      </c>
      <c r="N469" s="67"/>
      <c r="O469" s="71"/>
      <c r="P469" s="71"/>
      <c r="Q469" s="71"/>
      <c r="R469" s="71"/>
      <c r="S469" s="148"/>
      <c r="T469" s="71"/>
      <c r="U469" s="71"/>
      <c r="V469" s="71"/>
      <c r="W469" s="71"/>
      <c r="X469" s="77" t="str">
        <f t="shared" si="215"/>
        <v/>
      </c>
      <c r="Y469" s="26" t="str">
        <f t="shared" si="202"/>
        <v/>
      </c>
      <c r="Z469" s="26" t="str">
        <f t="shared" si="203"/>
        <v/>
      </c>
      <c r="AA469" s="77" t="str">
        <f t="shared" si="204"/>
        <v/>
      </c>
      <c r="AB469" s="26" t="str">
        <f t="shared" si="205"/>
        <v/>
      </c>
      <c r="AC469" s="26" t="str">
        <f t="shared" si="206"/>
        <v/>
      </c>
      <c r="AD469" s="26" t="str">
        <f t="shared" si="212"/>
        <v/>
      </c>
      <c r="AE469" s="26" t="str">
        <f t="shared" si="207"/>
        <v/>
      </c>
      <c r="AF469" s="26" t="str">
        <f t="shared" si="208"/>
        <v/>
      </c>
      <c r="AG469" s="26" t="str">
        <f>IF(OR(Z469&lt;&gt;TRUE,AB469&lt;&gt;TRUE,,ISBLANK(U469)),"",IF(INDEX(codeperskat,MATCH(P469,libperskat,0))=20,IF(OR(U469&lt;'Nomenklatur komplett'!W$4,U469&gt;'Nomenklatur komplett'!X$4),FALSE,TRUE),""))</f>
        <v/>
      </c>
      <c r="AH469" s="26" t="str">
        <f t="shared" si="213"/>
        <v/>
      </c>
      <c r="AI469" s="26" t="str">
        <f t="shared" si="214"/>
        <v/>
      </c>
      <c r="AJ469" s="26" t="str">
        <f t="shared" si="209"/>
        <v/>
      </c>
      <c r="AK469" s="72" t="str">
        <f t="shared" si="210"/>
        <v/>
      </c>
      <c r="AL469" s="26" t="str">
        <f t="shared" si="211"/>
        <v/>
      </c>
    </row>
    <row r="470" spans="1:38" x14ac:dyDescent="0.2">
      <c r="A470" s="129" t="str">
        <f t="shared" si="189"/>
        <v/>
      </c>
      <c r="B470" s="129" t="str">
        <f t="shared" si="190"/>
        <v/>
      </c>
      <c r="C470" s="78" t="str">
        <f t="shared" si="191"/>
        <v/>
      </c>
      <c r="D470" s="72" t="str">
        <f t="shared" si="192"/>
        <v/>
      </c>
      <c r="E470" s="72" t="str">
        <f t="shared" si="193"/>
        <v/>
      </c>
      <c r="F470" s="79" t="str">
        <f t="shared" si="194"/>
        <v/>
      </c>
      <c r="G470" s="73" t="str">
        <f t="shared" si="195"/>
        <v/>
      </c>
      <c r="H470" s="72" t="str">
        <f t="shared" si="196"/>
        <v/>
      </c>
      <c r="I470" s="72" t="str">
        <f t="shared" si="197"/>
        <v/>
      </c>
      <c r="J470" s="72" t="str">
        <f t="shared" si="198"/>
        <v/>
      </c>
      <c r="K470" s="76" t="str">
        <f t="shared" si="199"/>
        <v/>
      </c>
      <c r="L470" s="134" t="str">
        <f t="shared" si="200"/>
        <v/>
      </c>
      <c r="M470" s="134" t="str">
        <f t="shared" si="201"/>
        <v/>
      </c>
      <c r="N470" s="67"/>
      <c r="O470" s="71"/>
      <c r="P470" s="71"/>
      <c r="Q470" s="71"/>
      <c r="R470" s="71"/>
      <c r="S470" s="148"/>
      <c r="T470" s="71"/>
      <c r="U470" s="71"/>
      <c r="V470" s="71"/>
      <c r="W470" s="71"/>
      <c r="X470" s="77" t="str">
        <f t="shared" si="215"/>
        <v/>
      </c>
      <c r="Y470" s="26" t="str">
        <f t="shared" si="202"/>
        <v/>
      </c>
      <c r="Z470" s="26" t="str">
        <f t="shared" si="203"/>
        <v/>
      </c>
      <c r="AA470" s="77" t="str">
        <f t="shared" si="204"/>
        <v/>
      </c>
      <c r="AB470" s="26" t="str">
        <f t="shared" si="205"/>
        <v/>
      </c>
      <c r="AC470" s="26" t="str">
        <f t="shared" si="206"/>
        <v/>
      </c>
      <c r="AD470" s="26" t="str">
        <f t="shared" si="212"/>
        <v/>
      </c>
      <c r="AE470" s="26" t="str">
        <f t="shared" si="207"/>
        <v/>
      </c>
      <c r="AF470" s="26" t="str">
        <f t="shared" si="208"/>
        <v/>
      </c>
      <c r="AG470" s="26" t="str">
        <f>IF(OR(Z470&lt;&gt;TRUE,AB470&lt;&gt;TRUE,,ISBLANK(U470)),"",IF(INDEX(codeperskat,MATCH(P470,libperskat,0))=20,IF(OR(U470&lt;'Nomenklatur komplett'!W$4,U470&gt;'Nomenklatur komplett'!X$4),FALSE,TRUE),""))</f>
        <v/>
      </c>
      <c r="AH470" s="26" t="str">
        <f t="shared" si="213"/>
        <v/>
      </c>
      <c r="AI470" s="26" t="str">
        <f t="shared" si="214"/>
        <v/>
      </c>
      <c r="AJ470" s="26" t="str">
        <f t="shared" si="209"/>
        <v/>
      </c>
      <c r="AK470" s="72" t="str">
        <f t="shared" si="210"/>
        <v/>
      </c>
      <c r="AL470" s="26" t="str">
        <f t="shared" si="211"/>
        <v/>
      </c>
    </row>
    <row r="471" spans="1:38" x14ac:dyDescent="0.2">
      <c r="A471" s="129" t="str">
        <f t="shared" si="189"/>
        <v/>
      </c>
      <c r="B471" s="129" t="str">
        <f t="shared" si="190"/>
        <v/>
      </c>
      <c r="C471" s="78" t="str">
        <f t="shared" si="191"/>
        <v/>
      </c>
      <c r="D471" s="72" t="str">
        <f t="shared" si="192"/>
        <v/>
      </c>
      <c r="E471" s="72" t="str">
        <f t="shared" si="193"/>
        <v/>
      </c>
      <c r="F471" s="79" t="str">
        <f t="shared" si="194"/>
        <v/>
      </c>
      <c r="G471" s="73" t="str">
        <f t="shared" si="195"/>
        <v/>
      </c>
      <c r="H471" s="72" t="str">
        <f t="shared" si="196"/>
        <v/>
      </c>
      <c r="I471" s="72" t="str">
        <f t="shared" si="197"/>
        <v/>
      </c>
      <c r="J471" s="72" t="str">
        <f t="shared" si="198"/>
        <v/>
      </c>
      <c r="K471" s="76" t="str">
        <f t="shared" si="199"/>
        <v/>
      </c>
      <c r="L471" s="134" t="str">
        <f t="shared" si="200"/>
        <v/>
      </c>
      <c r="M471" s="134" t="str">
        <f t="shared" si="201"/>
        <v/>
      </c>
      <c r="N471" s="67"/>
      <c r="O471" s="71"/>
      <c r="P471" s="71"/>
      <c r="Q471" s="71"/>
      <c r="R471" s="71"/>
      <c r="S471" s="148"/>
      <c r="T471" s="71"/>
      <c r="U471" s="71"/>
      <c r="V471" s="71"/>
      <c r="W471" s="71"/>
      <c r="X471" s="77" t="str">
        <f t="shared" si="215"/>
        <v/>
      </c>
      <c r="Y471" s="26" t="str">
        <f t="shared" si="202"/>
        <v/>
      </c>
      <c r="Z471" s="26" t="str">
        <f t="shared" si="203"/>
        <v/>
      </c>
      <c r="AA471" s="77" t="str">
        <f t="shared" si="204"/>
        <v/>
      </c>
      <c r="AB471" s="26" t="str">
        <f t="shared" si="205"/>
        <v/>
      </c>
      <c r="AC471" s="26" t="str">
        <f t="shared" si="206"/>
        <v/>
      </c>
      <c r="AD471" s="26" t="str">
        <f t="shared" si="212"/>
        <v/>
      </c>
      <c r="AE471" s="26" t="str">
        <f t="shared" si="207"/>
        <v/>
      </c>
      <c r="AF471" s="26" t="str">
        <f t="shared" si="208"/>
        <v/>
      </c>
      <c r="AG471" s="26" t="str">
        <f>IF(OR(Z471&lt;&gt;TRUE,AB471&lt;&gt;TRUE,,ISBLANK(U471)),"",IF(INDEX(codeperskat,MATCH(P471,libperskat,0))=20,IF(OR(U471&lt;'Nomenklatur komplett'!W$4,U471&gt;'Nomenklatur komplett'!X$4),FALSE,TRUE),""))</f>
        <v/>
      </c>
      <c r="AH471" s="26" t="str">
        <f t="shared" si="213"/>
        <v/>
      </c>
      <c r="AI471" s="26" t="str">
        <f t="shared" si="214"/>
        <v/>
      </c>
      <c r="AJ471" s="26" t="str">
        <f t="shared" si="209"/>
        <v/>
      </c>
      <c r="AK471" s="72" t="str">
        <f t="shared" si="210"/>
        <v/>
      </c>
      <c r="AL471" s="26" t="str">
        <f t="shared" si="211"/>
        <v/>
      </c>
    </row>
    <row r="472" spans="1:38" x14ac:dyDescent="0.2">
      <c r="A472" s="129" t="str">
        <f t="shared" si="189"/>
        <v/>
      </c>
      <c r="B472" s="129" t="str">
        <f t="shared" si="190"/>
        <v/>
      </c>
      <c r="C472" s="78" t="str">
        <f t="shared" si="191"/>
        <v/>
      </c>
      <c r="D472" s="72" t="str">
        <f t="shared" si="192"/>
        <v/>
      </c>
      <c r="E472" s="72" t="str">
        <f t="shared" si="193"/>
        <v/>
      </c>
      <c r="F472" s="79" t="str">
        <f t="shared" si="194"/>
        <v/>
      </c>
      <c r="G472" s="73" t="str">
        <f t="shared" si="195"/>
        <v/>
      </c>
      <c r="H472" s="72" t="str">
        <f t="shared" si="196"/>
        <v/>
      </c>
      <c r="I472" s="72" t="str">
        <f t="shared" si="197"/>
        <v/>
      </c>
      <c r="J472" s="72" t="str">
        <f t="shared" si="198"/>
        <v/>
      </c>
      <c r="K472" s="76" t="str">
        <f t="shared" si="199"/>
        <v/>
      </c>
      <c r="L472" s="134" t="str">
        <f t="shared" si="200"/>
        <v/>
      </c>
      <c r="M472" s="134" t="str">
        <f t="shared" si="201"/>
        <v/>
      </c>
      <c r="N472" s="67"/>
      <c r="O472" s="71"/>
      <c r="P472" s="71"/>
      <c r="Q472" s="71"/>
      <c r="R472" s="71"/>
      <c r="S472" s="148"/>
      <c r="T472" s="71"/>
      <c r="U472" s="71"/>
      <c r="V472" s="71"/>
      <c r="W472" s="71"/>
      <c r="X472" s="77" t="str">
        <f t="shared" si="215"/>
        <v/>
      </c>
      <c r="Y472" s="26" t="str">
        <f t="shared" si="202"/>
        <v/>
      </c>
      <c r="Z472" s="26" t="str">
        <f t="shared" si="203"/>
        <v/>
      </c>
      <c r="AA472" s="77" t="str">
        <f t="shared" si="204"/>
        <v/>
      </c>
      <c r="AB472" s="26" t="str">
        <f t="shared" si="205"/>
        <v/>
      </c>
      <c r="AC472" s="26" t="str">
        <f t="shared" si="206"/>
        <v/>
      </c>
      <c r="AD472" s="26" t="str">
        <f t="shared" si="212"/>
        <v/>
      </c>
      <c r="AE472" s="26" t="str">
        <f t="shared" si="207"/>
        <v/>
      </c>
      <c r="AF472" s="26" t="str">
        <f t="shared" si="208"/>
        <v/>
      </c>
      <c r="AG472" s="26" t="str">
        <f>IF(OR(Z472&lt;&gt;TRUE,AB472&lt;&gt;TRUE,,ISBLANK(U472)),"",IF(INDEX(codeperskat,MATCH(P472,libperskat,0))=20,IF(OR(U472&lt;'Nomenklatur komplett'!W$4,U472&gt;'Nomenklatur komplett'!X$4),FALSE,TRUE),""))</f>
        <v/>
      </c>
      <c r="AH472" s="26" t="str">
        <f t="shared" si="213"/>
        <v/>
      </c>
      <c r="AI472" s="26" t="str">
        <f t="shared" si="214"/>
        <v/>
      </c>
      <c r="AJ472" s="26" t="str">
        <f t="shared" si="209"/>
        <v/>
      </c>
      <c r="AK472" s="72" t="str">
        <f t="shared" si="210"/>
        <v/>
      </c>
      <c r="AL472" s="26" t="str">
        <f t="shared" si="211"/>
        <v/>
      </c>
    </row>
    <row r="473" spans="1:38" x14ac:dyDescent="0.2">
      <c r="A473" s="129" t="str">
        <f t="shared" si="189"/>
        <v/>
      </c>
      <c r="B473" s="129" t="str">
        <f t="shared" si="190"/>
        <v/>
      </c>
      <c r="C473" s="78" t="str">
        <f t="shared" si="191"/>
        <v/>
      </c>
      <c r="D473" s="72" t="str">
        <f t="shared" si="192"/>
        <v/>
      </c>
      <c r="E473" s="72" t="str">
        <f t="shared" si="193"/>
        <v/>
      </c>
      <c r="F473" s="79" t="str">
        <f t="shared" si="194"/>
        <v/>
      </c>
      <c r="G473" s="73" t="str">
        <f t="shared" si="195"/>
        <v/>
      </c>
      <c r="H473" s="72" t="str">
        <f t="shared" si="196"/>
        <v/>
      </c>
      <c r="I473" s="72" t="str">
        <f t="shared" si="197"/>
        <v/>
      </c>
      <c r="J473" s="72" t="str">
        <f t="shared" si="198"/>
        <v/>
      </c>
      <c r="K473" s="76" t="str">
        <f t="shared" si="199"/>
        <v/>
      </c>
      <c r="L473" s="134" t="str">
        <f t="shared" si="200"/>
        <v/>
      </c>
      <c r="M473" s="134" t="str">
        <f t="shared" si="201"/>
        <v/>
      </c>
      <c r="N473" s="67"/>
      <c r="O473" s="71"/>
      <c r="P473" s="71"/>
      <c r="Q473" s="71"/>
      <c r="R473" s="71"/>
      <c r="S473" s="148"/>
      <c r="T473" s="71"/>
      <c r="U473" s="71"/>
      <c r="V473" s="71"/>
      <c r="W473" s="71"/>
      <c r="X473" s="77" t="str">
        <f t="shared" si="215"/>
        <v/>
      </c>
      <c r="Y473" s="26" t="str">
        <f t="shared" si="202"/>
        <v/>
      </c>
      <c r="Z473" s="26" t="str">
        <f t="shared" si="203"/>
        <v/>
      </c>
      <c r="AA473" s="77" t="str">
        <f t="shared" si="204"/>
        <v/>
      </c>
      <c r="AB473" s="26" t="str">
        <f t="shared" si="205"/>
        <v/>
      </c>
      <c r="AC473" s="26" t="str">
        <f t="shared" si="206"/>
        <v/>
      </c>
      <c r="AD473" s="26" t="str">
        <f t="shared" si="212"/>
        <v/>
      </c>
      <c r="AE473" s="26" t="str">
        <f t="shared" si="207"/>
        <v/>
      </c>
      <c r="AF473" s="26" t="str">
        <f t="shared" si="208"/>
        <v/>
      </c>
      <c r="AG473" s="26" t="str">
        <f>IF(OR(Z473&lt;&gt;TRUE,AB473&lt;&gt;TRUE,,ISBLANK(U473)),"",IF(INDEX(codeperskat,MATCH(P473,libperskat,0))=20,IF(OR(U473&lt;'Nomenklatur komplett'!W$4,U473&gt;'Nomenklatur komplett'!X$4),FALSE,TRUE),""))</f>
        <v/>
      </c>
      <c r="AH473" s="26" t="str">
        <f t="shared" si="213"/>
        <v/>
      </c>
      <c r="AI473" s="26" t="str">
        <f t="shared" si="214"/>
        <v/>
      </c>
      <c r="AJ473" s="26" t="str">
        <f t="shared" si="209"/>
        <v/>
      </c>
      <c r="AK473" s="72" t="str">
        <f t="shared" si="210"/>
        <v/>
      </c>
      <c r="AL473" s="26" t="str">
        <f t="shared" si="211"/>
        <v/>
      </c>
    </row>
    <row r="474" spans="1:38" x14ac:dyDescent="0.2">
      <c r="A474" s="129" t="str">
        <f t="shared" si="189"/>
        <v/>
      </c>
      <c r="B474" s="129" t="str">
        <f t="shared" si="190"/>
        <v/>
      </c>
      <c r="C474" s="78" t="str">
        <f t="shared" si="191"/>
        <v/>
      </c>
      <c r="D474" s="72" t="str">
        <f t="shared" si="192"/>
        <v/>
      </c>
      <c r="E474" s="72" t="str">
        <f t="shared" si="193"/>
        <v/>
      </c>
      <c r="F474" s="79" t="str">
        <f t="shared" si="194"/>
        <v/>
      </c>
      <c r="G474" s="73" t="str">
        <f t="shared" si="195"/>
        <v/>
      </c>
      <c r="H474" s="72" t="str">
        <f t="shared" si="196"/>
        <v/>
      </c>
      <c r="I474" s="72" t="str">
        <f t="shared" si="197"/>
        <v/>
      </c>
      <c r="J474" s="72" t="str">
        <f t="shared" si="198"/>
        <v/>
      </c>
      <c r="K474" s="76" t="str">
        <f t="shared" si="199"/>
        <v/>
      </c>
      <c r="L474" s="134" t="str">
        <f t="shared" si="200"/>
        <v/>
      </c>
      <c r="M474" s="134" t="str">
        <f t="shared" si="201"/>
        <v/>
      </c>
      <c r="N474" s="67"/>
      <c r="O474" s="71"/>
      <c r="P474" s="71"/>
      <c r="Q474" s="71"/>
      <c r="R474" s="71"/>
      <c r="S474" s="148"/>
      <c r="T474" s="71"/>
      <c r="U474" s="71"/>
      <c r="V474" s="71"/>
      <c r="W474" s="71"/>
      <c r="X474" s="77" t="str">
        <f t="shared" si="215"/>
        <v/>
      </c>
      <c r="Y474" s="26" t="str">
        <f t="shared" si="202"/>
        <v/>
      </c>
      <c r="Z474" s="26" t="str">
        <f t="shared" si="203"/>
        <v/>
      </c>
      <c r="AA474" s="77" t="str">
        <f t="shared" si="204"/>
        <v/>
      </c>
      <c r="AB474" s="26" t="str">
        <f t="shared" si="205"/>
        <v/>
      </c>
      <c r="AC474" s="26" t="str">
        <f t="shared" si="206"/>
        <v/>
      </c>
      <c r="AD474" s="26" t="str">
        <f t="shared" si="212"/>
        <v/>
      </c>
      <c r="AE474" s="26" t="str">
        <f t="shared" si="207"/>
        <v/>
      </c>
      <c r="AF474" s="26" t="str">
        <f t="shared" si="208"/>
        <v/>
      </c>
      <c r="AG474" s="26" t="str">
        <f>IF(OR(Z474&lt;&gt;TRUE,AB474&lt;&gt;TRUE,,ISBLANK(U474)),"",IF(INDEX(codeperskat,MATCH(P474,libperskat,0))=20,IF(OR(U474&lt;'Nomenklatur komplett'!W$4,U474&gt;'Nomenklatur komplett'!X$4),FALSE,TRUE),""))</f>
        <v/>
      </c>
      <c r="AH474" s="26" t="str">
        <f t="shared" si="213"/>
        <v/>
      </c>
      <c r="AI474" s="26" t="str">
        <f t="shared" si="214"/>
        <v/>
      </c>
      <c r="AJ474" s="26" t="str">
        <f t="shared" si="209"/>
        <v/>
      </c>
      <c r="AK474" s="72" t="str">
        <f t="shared" si="210"/>
        <v/>
      </c>
      <c r="AL474" s="26" t="str">
        <f t="shared" si="211"/>
        <v/>
      </c>
    </row>
    <row r="475" spans="1:38" x14ac:dyDescent="0.2">
      <c r="A475" s="129" t="str">
        <f t="shared" si="189"/>
        <v/>
      </c>
      <c r="B475" s="129" t="str">
        <f t="shared" si="190"/>
        <v/>
      </c>
      <c r="C475" s="78" t="str">
        <f t="shared" si="191"/>
        <v/>
      </c>
      <c r="D475" s="72" t="str">
        <f t="shared" si="192"/>
        <v/>
      </c>
      <c r="E475" s="72" t="str">
        <f t="shared" si="193"/>
        <v/>
      </c>
      <c r="F475" s="79" t="str">
        <f t="shared" si="194"/>
        <v/>
      </c>
      <c r="G475" s="73" t="str">
        <f t="shared" si="195"/>
        <v/>
      </c>
      <c r="H475" s="72" t="str">
        <f t="shared" si="196"/>
        <v/>
      </c>
      <c r="I475" s="72" t="str">
        <f t="shared" si="197"/>
        <v/>
      </c>
      <c r="J475" s="72" t="str">
        <f t="shared" si="198"/>
        <v/>
      </c>
      <c r="K475" s="76" t="str">
        <f t="shared" si="199"/>
        <v/>
      </c>
      <c r="L475" s="134" t="str">
        <f t="shared" si="200"/>
        <v/>
      </c>
      <c r="M475" s="134" t="str">
        <f t="shared" si="201"/>
        <v/>
      </c>
      <c r="N475" s="67"/>
      <c r="O475" s="71"/>
      <c r="P475" s="71"/>
      <c r="Q475" s="71"/>
      <c r="R475" s="71"/>
      <c r="S475" s="148"/>
      <c r="T475" s="71"/>
      <c r="U475" s="71"/>
      <c r="V475" s="71"/>
      <c r="W475" s="71"/>
      <c r="X475" s="77" t="str">
        <f t="shared" si="215"/>
        <v/>
      </c>
      <c r="Y475" s="26" t="str">
        <f t="shared" si="202"/>
        <v/>
      </c>
      <c r="Z475" s="26" t="str">
        <f t="shared" si="203"/>
        <v/>
      </c>
      <c r="AA475" s="77" t="str">
        <f t="shared" si="204"/>
        <v/>
      </c>
      <c r="AB475" s="26" t="str">
        <f t="shared" si="205"/>
        <v/>
      </c>
      <c r="AC475" s="26" t="str">
        <f t="shared" si="206"/>
        <v/>
      </c>
      <c r="AD475" s="26" t="str">
        <f t="shared" si="212"/>
        <v/>
      </c>
      <c r="AE475" s="26" t="str">
        <f t="shared" si="207"/>
        <v/>
      </c>
      <c r="AF475" s="26" t="str">
        <f t="shared" si="208"/>
        <v/>
      </c>
      <c r="AG475" s="26" t="str">
        <f>IF(OR(Z475&lt;&gt;TRUE,AB475&lt;&gt;TRUE,,ISBLANK(U475)),"",IF(INDEX(codeperskat,MATCH(P475,libperskat,0))=20,IF(OR(U475&lt;'Nomenklatur komplett'!W$4,U475&gt;'Nomenklatur komplett'!X$4),FALSE,TRUE),""))</f>
        <v/>
      </c>
      <c r="AH475" s="26" t="str">
        <f t="shared" si="213"/>
        <v/>
      </c>
      <c r="AI475" s="26" t="str">
        <f t="shared" si="214"/>
        <v/>
      </c>
      <c r="AJ475" s="26" t="str">
        <f t="shared" si="209"/>
        <v/>
      </c>
      <c r="AK475" s="72" t="str">
        <f t="shared" si="210"/>
        <v/>
      </c>
      <c r="AL475" s="26" t="str">
        <f t="shared" si="211"/>
        <v/>
      </c>
    </row>
    <row r="476" spans="1:38" x14ac:dyDescent="0.2">
      <c r="A476" s="129" t="str">
        <f t="shared" si="189"/>
        <v/>
      </c>
      <c r="B476" s="129" t="str">
        <f t="shared" si="190"/>
        <v/>
      </c>
      <c r="C476" s="78" t="str">
        <f t="shared" si="191"/>
        <v/>
      </c>
      <c r="D476" s="72" t="str">
        <f t="shared" si="192"/>
        <v/>
      </c>
      <c r="E476" s="72" t="str">
        <f t="shared" si="193"/>
        <v/>
      </c>
      <c r="F476" s="79" t="str">
        <f t="shared" si="194"/>
        <v/>
      </c>
      <c r="G476" s="73" t="str">
        <f t="shared" si="195"/>
        <v/>
      </c>
      <c r="H476" s="72" t="str">
        <f t="shared" si="196"/>
        <v/>
      </c>
      <c r="I476" s="72" t="str">
        <f t="shared" si="197"/>
        <v/>
      </c>
      <c r="J476" s="72" t="str">
        <f t="shared" si="198"/>
        <v/>
      </c>
      <c r="K476" s="76" t="str">
        <f t="shared" si="199"/>
        <v/>
      </c>
      <c r="L476" s="134" t="str">
        <f t="shared" si="200"/>
        <v/>
      </c>
      <c r="M476" s="134" t="str">
        <f t="shared" si="201"/>
        <v/>
      </c>
      <c r="N476" s="67"/>
      <c r="O476" s="71"/>
      <c r="P476" s="71"/>
      <c r="Q476" s="71"/>
      <c r="R476" s="71"/>
      <c r="S476" s="148"/>
      <c r="T476" s="71"/>
      <c r="U476" s="71"/>
      <c r="V476" s="71"/>
      <c r="W476" s="71"/>
      <c r="X476" s="77" t="str">
        <f t="shared" si="215"/>
        <v/>
      </c>
      <c r="Y476" s="26" t="str">
        <f t="shared" si="202"/>
        <v/>
      </c>
      <c r="Z476" s="26" t="str">
        <f t="shared" si="203"/>
        <v/>
      </c>
      <c r="AA476" s="77" t="str">
        <f t="shared" si="204"/>
        <v/>
      </c>
      <c r="AB476" s="26" t="str">
        <f t="shared" si="205"/>
        <v/>
      </c>
      <c r="AC476" s="26" t="str">
        <f t="shared" si="206"/>
        <v/>
      </c>
      <c r="AD476" s="26" t="str">
        <f t="shared" si="212"/>
        <v/>
      </c>
      <c r="AE476" s="26" t="str">
        <f t="shared" si="207"/>
        <v/>
      </c>
      <c r="AF476" s="26" t="str">
        <f t="shared" si="208"/>
        <v/>
      </c>
      <c r="AG476" s="26" t="str">
        <f>IF(OR(Z476&lt;&gt;TRUE,AB476&lt;&gt;TRUE,,ISBLANK(U476)),"",IF(INDEX(codeperskat,MATCH(P476,libperskat,0))=20,IF(OR(U476&lt;'Nomenklatur komplett'!W$4,U476&gt;'Nomenklatur komplett'!X$4),FALSE,TRUE),""))</f>
        <v/>
      </c>
      <c r="AH476" s="26" t="str">
        <f t="shared" si="213"/>
        <v/>
      </c>
      <c r="AI476" s="26" t="str">
        <f t="shared" si="214"/>
        <v/>
      </c>
      <c r="AJ476" s="26" t="str">
        <f t="shared" si="209"/>
        <v/>
      </c>
      <c r="AK476" s="72" t="str">
        <f t="shared" si="210"/>
        <v/>
      </c>
      <c r="AL476" s="26" t="str">
        <f t="shared" si="211"/>
        <v/>
      </c>
    </row>
    <row r="477" spans="1:38" x14ac:dyDescent="0.2">
      <c r="A477" s="129" t="str">
        <f t="shared" si="189"/>
        <v/>
      </c>
      <c r="B477" s="129" t="str">
        <f t="shared" si="190"/>
        <v/>
      </c>
      <c r="C477" s="78" t="str">
        <f t="shared" si="191"/>
        <v/>
      </c>
      <c r="D477" s="72" t="str">
        <f t="shared" si="192"/>
        <v/>
      </c>
      <c r="E477" s="72" t="str">
        <f t="shared" si="193"/>
        <v/>
      </c>
      <c r="F477" s="79" t="str">
        <f t="shared" si="194"/>
        <v/>
      </c>
      <c r="G477" s="73" t="str">
        <f t="shared" si="195"/>
        <v/>
      </c>
      <c r="H477" s="72" t="str">
        <f t="shared" si="196"/>
        <v/>
      </c>
      <c r="I477" s="72" t="str">
        <f t="shared" si="197"/>
        <v/>
      </c>
      <c r="J477" s="72" t="str">
        <f t="shared" si="198"/>
        <v/>
      </c>
      <c r="K477" s="76" t="str">
        <f t="shared" si="199"/>
        <v/>
      </c>
      <c r="L477" s="134" t="str">
        <f t="shared" si="200"/>
        <v/>
      </c>
      <c r="M477" s="134" t="str">
        <f t="shared" si="201"/>
        <v/>
      </c>
      <c r="N477" s="67"/>
      <c r="O477" s="71"/>
      <c r="P477" s="71"/>
      <c r="Q477" s="71"/>
      <c r="R477" s="71"/>
      <c r="S477" s="148"/>
      <c r="T477" s="71"/>
      <c r="U477" s="71"/>
      <c r="V477" s="71"/>
      <c r="W477" s="71"/>
      <c r="X477" s="77" t="str">
        <f t="shared" si="215"/>
        <v/>
      </c>
      <c r="Y477" s="26" t="str">
        <f t="shared" si="202"/>
        <v/>
      </c>
      <c r="Z477" s="26" t="str">
        <f t="shared" si="203"/>
        <v/>
      </c>
      <c r="AA477" s="77" t="str">
        <f t="shared" si="204"/>
        <v/>
      </c>
      <c r="AB477" s="26" t="str">
        <f t="shared" si="205"/>
        <v/>
      </c>
      <c r="AC477" s="26" t="str">
        <f t="shared" si="206"/>
        <v/>
      </c>
      <c r="AD477" s="26" t="str">
        <f t="shared" si="212"/>
        <v/>
      </c>
      <c r="AE477" s="26" t="str">
        <f t="shared" si="207"/>
        <v/>
      </c>
      <c r="AF477" s="26" t="str">
        <f t="shared" si="208"/>
        <v/>
      </c>
      <c r="AG477" s="26" t="str">
        <f>IF(OR(Z477&lt;&gt;TRUE,AB477&lt;&gt;TRUE,,ISBLANK(U477)),"",IF(INDEX(codeperskat,MATCH(P477,libperskat,0))=20,IF(OR(U477&lt;'Nomenklatur komplett'!W$4,U477&gt;'Nomenklatur komplett'!X$4),FALSE,TRUE),""))</f>
        <v/>
      </c>
      <c r="AH477" s="26" t="str">
        <f t="shared" si="213"/>
        <v/>
      </c>
      <c r="AI477" s="26" t="str">
        <f t="shared" si="214"/>
        <v/>
      </c>
      <c r="AJ477" s="26" t="str">
        <f t="shared" si="209"/>
        <v/>
      </c>
      <c r="AK477" s="72" t="str">
        <f t="shared" si="210"/>
        <v/>
      </c>
      <c r="AL477" s="26" t="str">
        <f t="shared" si="211"/>
        <v/>
      </c>
    </row>
    <row r="478" spans="1:38" x14ac:dyDescent="0.2">
      <c r="A478" s="129" t="str">
        <f t="shared" si="189"/>
        <v/>
      </c>
      <c r="B478" s="129" t="str">
        <f t="shared" si="190"/>
        <v/>
      </c>
      <c r="C478" s="78" t="str">
        <f t="shared" si="191"/>
        <v/>
      </c>
      <c r="D478" s="72" t="str">
        <f t="shared" si="192"/>
        <v/>
      </c>
      <c r="E478" s="72" t="str">
        <f t="shared" si="193"/>
        <v/>
      </c>
      <c r="F478" s="79" t="str">
        <f t="shared" si="194"/>
        <v/>
      </c>
      <c r="G478" s="73" t="str">
        <f t="shared" si="195"/>
        <v/>
      </c>
      <c r="H478" s="72" t="str">
        <f t="shared" si="196"/>
        <v/>
      </c>
      <c r="I478" s="72" t="str">
        <f t="shared" si="197"/>
        <v/>
      </c>
      <c r="J478" s="72" t="str">
        <f t="shared" si="198"/>
        <v/>
      </c>
      <c r="K478" s="76" t="str">
        <f t="shared" si="199"/>
        <v/>
      </c>
      <c r="L478" s="134" t="str">
        <f t="shared" si="200"/>
        <v/>
      </c>
      <c r="M478" s="134" t="str">
        <f t="shared" si="201"/>
        <v/>
      </c>
      <c r="N478" s="67"/>
      <c r="O478" s="71"/>
      <c r="P478" s="71"/>
      <c r="Q478" s="71"/>
      <c r="R478" s="71"/>
      <c r="S478" s="148"/>
      <c r="T478" s="71"/>
      <c r="U478" s="71"/>
      <c r="V478" s="71"/>
      <c r="W478" s="71"/>
      <c r="X478" s="77" t="str">
        <f t="shared" si="215"/>
        <v/>
      </c>
      <c r="Y478" s="26" t="str">
        <f t="shared" si="202"/>
        <v/>
      </c>
      <c r="Z478" s="26" t="str">
        <f t="shared" si="203"/>
        <v/>
      </c>
      <c r="AA478" s="77" t="str">
        <f t="shared" si="204"/>
        <v/>
      </c>
      <c r="AB478" s="26" t="str">
        <f t="shared" si="205"/>
        <v/>
      </c>
      <c r="AC478" s="26" t="str">
        <f t="shared" si="206"/>
        <v/>
      </c>
      <c r="AD478" s="26" t="str">
        <f t="shared" si="212"/>
        <v/>
      </c>
      <c r="AE478" s="26" t="str">
        <f t="shared" si="207"/>
        <v/>
      </c>
      <c r="AF478" s="26" t="str">
        <f t="shared" si="208"/>
        <v/>
      </c>
      <c r="AG478" s="26" t="str">
        <f>IF(OR(Z478&lt;&gt;TRUE,AB478&lt;&gt;TRUE,,ISBLANK(U478)),"",IF(INDEX(codeperskat,MATCH(P478,libperskat,0))=20,IF(OR(U478&lt;'Nomenklatur komplett'!W$4,U478&gt;'Nomenklatur komplett'!X$4),FALSE,TRUE),""))</f>
        <v/>
      </c>
      <c r="AH478" s="26" t="str">
        <f t="shared" si="213"/>
        <v/>
      </c>
      <c r="AI478" s="26" t="str">
        <f t="shared" si="214"/>
        <v/>
      </c>
      <c r="AJ478" s="26" t="str">
        <f t="shared" si="209"/>
        <v/>
      </c>
      <c r="AK478" s="72" t="str">
        <f t="shared" si="210"/>
        <v/>
      </c>
      <c r="AL478" s="26" t="str">
        <f t="shared" si="211"/>
        <v/>
      </c>
    </row>
    <row r="479" spans="1:38" x14ac:dyDescent="0.2">
      <c r="A479" s="129" t="str">
        <f t="shared" si="189"/>
        <v/>
      </c>
      <c r="B479" s="129" t="str">
        <f t="shared" si="190"/>
        <v/>
      </c>
      <c r="C479" s="78" t="str">
        <f t="shared" si="191"/>
        <v/>
      </c>
      <c r="D479" s="72" t="str">
        <f t="shared" si="192"/>
        <v/>
      </c>
      <c r="E479" s="72" t="str">
        <f t="shared" si="193"/>
        <v/>
      </c>
      <c r="F479" s="79" t="str">
        <f t="shared" si="194"/>
        <v/>
      </c>
      <c r="G479" s="73" t="str">
        <f t="shared" si="195"/>
        <v/>
      </c>
      <c r="H479" s="72" t="str">
        <f t="shared" si="196"/>
        <v/>
      </c>
      <c r="I479" s="72" t="str">
        <f t="shared" si="197"/>
        <v/>
      </c>
      <c r="J479" s="72" t="str">
        <f t="shared" si="198"/>
        <v/>
      </c>
      <c r="K479" s="76" t="str">
        <f t="shared" si="199"/>
        <v/>
      </c>
      <c r="L479" s="134" t="str">
        <f t="shared" si="200"/>
        <v/>
      </c>
      <c r="M479" s="134" t="str">
        <f t="shared" si="201"/>
        <v/>
      </c>
      <c r="N479" s="67"/>
      <c r="O479" s="71"/>
      <c r="P479" s="71"/>
      <c r="Q479" s="71"/>
      <c r="R479" s="71"/>
      <c r="S479" s="148"/>
      <c r="T479" s="71"/>
      <c r="U479" s="71"/>
      <c r="V479" s="71"/>
      <c r="W479" s="71"/>
      <c r="X479" s="77" t="str">
        <f t="shared" si="215"/>
        <v/>
      </c>
      <c r="Y479" s="26" t="str">
        <f t="shared" si="202"/>
        <v/>
      </c>
      <c r="Z479" s="26" t="str">
        <f t="shared" si="203"/>
        <v/>
      </c>
      <c r="AA479" s="77" t="str">
        <f t="shared" si="204"/>
        <v/>
      </c>
      <c r="AB479" s="26" t="str">
        <f t="shared" si="205"/>
        <v/>
      </c>
      <c r="AC479" s="26" t="str">
        <f t="shared" si="206"/>
        <v/>
      </c>
      <c r="AD479" s="26" t="str">
        <f t="shared" si="212"/>
        <v/>
      </c>
      <c r="AE479" s="26" t="str">
        <f t="shared" si="207"/>
        <v/>
      </c>
      <c r="AF479" s="26" t="str">
        <f t="shared" si="208"/>
        <v/>
      </c>
      <c r="AG479" s="26" t="str">
        <f>IF(OR(Z479&lt;&gt;TRUE,AB479&lt;&gt;TRUE,,ISBLANK(U479)),"",IF(INDEX(codeperskat,MATCH(P479,libperskat,0))=20,IF(OR(U479&lt;'Nomenklatur komplett'!W$4,U479&gt;'Nomenklatur komplett'!X$4),FALSE,TRUE),""))</f>
        <v/>
      </c>
      <c r="AH479" s="26" t="str">
        <f t="shared" si="213"/>
        <v/>
      </c>
      <c r="AI479" s="26" t="str">
        <f t="shared" si="214"/>
        <v/>
      </c>
      <c r="AJ479" s="26" t="str">
        <f t="shared" si="209"/>
        <v/>
      </c>
      <c r="AK479" s="72" t="str">
        <f t="shared" si="210"/>
        <v/>
      </c>
      <c r="AL479" s="26" t="str">
        <f t="shared" si="211"/>
        <v/>
      </c>
    </row>
    <row r="480" spans="1:38" x14ac:dyDescent="0.2">
      <c r="A480" s="129" t="str">
        <f t="shared" si="189"/>
        <v/>
      </c>
      <c r="B480" s="129" t="str">
        <f t="shared" si="190"/>
        <v/>
      </c>
      <c r="C480" s="78" t="str">
        <f t="shared" si="191"/>
        <v/>
      </c>
      <c r="D480" s="72" t="str">
        <f t="shared" si="192"/>
        <v/>
      </c>
      <c r="E480" s="72" t="str">
        <f t="shared" si="193"/>
        <v/>
      </c>
      <c r="F480" s="79" t="str">
        <f t="shared" si="194"/>
        <v/>
      </c>
      <c r="G480" s="73" t="str">
        <f t="shared" si="195"/>
        <v/>
      </c>
      <c r="H480" s="72" t="str">
        <f t="shared" si="196"/>
        <v/>
      </c>
      <c r="I480" s="72" t="str">
        <f t="shared" si="197"/>
        <v/>
      </c>
      <c r="J480" s="72" t="str">
        <f t="shared" si="198"/>
        <v/>
      </c>
      <c r="K480" s="76" t="str">
        <f t="shared" si="199"/>
        <v/>
      </c>
      <c r="L480" s="134" t="str">
        <f t="shared" si="200"/>
        <v/>
      </c>
      <c r="M480" s="134" t="str">
        <f t="shared" si="201"/>
        <v/>
      </c>
      <c r="N480" s="67"/>
      <c r="O480" s="71"/>
      <c r="P480" s="71"/>
      <c r="Q480" s="71"/>
      <c r="R480" s="71"/>
      <c r="S480" s="148"/>
      <c r="T480" s="71"/>
      <c r="U480" s="71"/>
      <c r="V480" s="71"/>
      <c r="W480" s="71"/>
      <c r="X480" s="77" t="str">
        <f t="shared" si="215"/>
        <v/>
      </c>
      <c r="Y480" s="26" t="str">
        <f t="shared" si="202"/>
        <v/>
      </c>
      <c r="Z480" s="26" t="str">
        <f t="shared" si="203"/>
        <v/>
      </c>
      <c r="AA480" s="77" t="str">
        <f t="shared" si="204"/>
        <v/>
      </c>
      <c r="AB480" s="26" t="str">
        <f t="shared" si="205"/>
        <v/>
      </c>
      <c r="AC480" s="26" t="str">
        <f t="shared" si="206"/>
        <v/>
      </c>
      <c r="AD480" s="26" t="str">
        <f t="shared" si="212"/>
        <v/>
      </c>
      <c r="AE480" s="26" t="str">
        <f t="shared" si="207"/>
        <v/>
      </c>
      <c r="AF480" s="26" t="str">
        <f t="shared" si="208"/>
        <v/>
      </c>
      <c r="AG480" s="26" t="str">
        <f>IF(OR(Z480&lt;&gt;TRUE,AB480&lt;&gt;TRUE,,ISBLANK(U480)),"",IF(INDEX(codeperskat,MATCH(P480,libperskat,0))=20,IF(OR(U480&lt;'Nomenklatur komplett'!W$4,U480&gt;'Nomenklatur komplett'!X$4),FALSE,TRUE),""))</f>
        <v/>
      </c>
      <c r="AH480" s="26" t="str">
        <f t="shared" si="213"/>
        <v/>
      </c>
      <c r="AI480" s="26" t="str">
        <f t="shared" si="214"/>
        <v/>
      </c>
      <c r="AJ480" s="26" t="str">
        <f t="shared" si="209"/>
        <v/>
      </c>
      <c r="AK480" s="72" t="str">
        <f t="shared" si="210"/>
        <v/>
      </c>
      <c r="AL480" s="26" t="str">
        <f t="shared" si="211"/>
        <v/>
      </c>
    </row>
    <row r="481" spans="1:38" x14ac:dyDescent="0.2">
      <c r="A481" s="129" t="str">
        <f t="shared" si="189"/>
        <v/>
      </c>
      <c r="B481" s="129" t="str">
        <f t="shared" si="190"/>
        <v/>
      </c>
      <c r="C481" s="78" t="str">
        <f t="shared" si="191"/>
        <v/>
      </c>
      <c r="D481" s="72" t="str">
        <f t="shared" si="192"/>
        <v/>
      </c>
      <c r="E481" s="72" t="str">
        <f t="shared" si="193"/>
        <v/>
      </c>
      <c r="F481" s="79" t="str">
        <f t="shared" si="194"/>
        <v/>
      </c>
      <c r="G481" s="73" t="str">
        <f t="shared" si="195"/>
        <v/>
      </c>
      <c r="H481" s="72" t="str">
        <f t="shared" si="196"/>
        <v/>
      </c>
      <c r="I481" s="72" t="str">
        <f t="shared" si="197"/>
        <v/>
      </c>
      <c r="J481" s="72" t="str">
        <f t="shared" si="198"/>
        <v/>
      </c>
      <c r="K481" s="76" t="str">
        <f t="shared" si="199"/>
        <v/>
      </c>
      <c r="L481" s="134" t="str">
        <f t="shared" si="200"/>
        <v/>
      </c>
      <c r="M481" s="134" t="str">
        <f t="shared" si="201"/>
        <v/>
      </c>
      <c r="N481" s="67"/>
      <c r="O481" s="71"/>
      <c r="P481" s="71"/>
      <c r="Q481" s="71"/>
      <c r="R481" s="71"/>
      <c r="S481" s="148"/>
      <c r="T481" s="71"/>
      <c r="U481" s="71"/>
      <c r="V481" s="71"/>
      <c r="W481" s="71"/>
      <c r="X481" s="77" t="str">
        <f t="shared" si="215"/>
        <v/>
      </c>
      <c r="Y481" s="26" t="str">
        <f t="shared" si="202"/>
        <v/>
      </c>
      <c r="Z481" s="26" t="str">
        <f t="shared" si="203"/>
        <v/>
      </c>
      <c r="AA481" s="77" t="str">
        <f t="shared" si="204"/>
        <v/>
      </c>
      <c r="AB481" s="26" t="str">
        <f t="shared" si="205"/>
        <v/>
      </c>
      <c r="AC481" s="26" t="str">
        <f t="shared" si="206"/>
        <v/>
      </c>
      <c r="AD481" s="26" t="str">
        <f t="shared" si="212"/>
        <v/>
      </c>
      <c r="AE481" s="26" t="str">
        <f t="shared" si="207"/>
        <v/>
      </c>
      <c r="AF481" s="26" t="str">
        <f t="shared" si="208"/>
        <v/>
      </c>
      <c r="AG481" s="26" t="str">
        <f>IF(OR(Z481&lt;&gt;TRUE,AB481&lt;&gt;TRUE,,ISBLANK(U481)),"",IF(INDEX(codeperskat,MATCH(P481,libperskat,0))=20,IF(OR(U481&lt;'Nomenklatur komplett'!W$4,U481&gt;'Nomenklatur komplett'!X$4),FALSE,TRUE),""))</f>
        <v/>
      </c>
      <c r="AH481" s="26" t="str">
        <f t="shared" si="213"/>
        <v/>
      </c>
      <c r="AI481" s="26" t="str">
        <f t="shared" si="214"/>
        <v/>
      </c>
      <c r="AJ481" s="26" t="str">
        <f t="shared" si="209"/>
        <v/>
      </c>
      <c r="AK481" s="72" t="str">
        <f t="shared" si="210"/>
        <v/>
      </c>
      <c r="AL481" s="26" t="str">
        <f t="shared" si="211"/>
        <v/>
      </c>
    </row>
    <row r="482" spans="1:38" x14ac:dyDescent="0.2">
      <c r="A482" s="129" t="str">
        <f t="shared" si="189"/>
        <v/>
      </c>
      <c r="B482" s="129" t="str">
        <f t="shared" si="190"/>
        <v/>
      </c>
      <c r="C482" s="78" t="str">
        <f t="shared" si="191"/>
        <v/>
      </c>
      <c r="D482" s="72" t="str">
        <f t="shared" si="192"/>
        <v/>
      </c>
      <c r="E482" s="72" t="str">
        <f t="shared" si="193"/>
        <v/>
      </c>
      <c r="F482" s="79" t="str">
        <f t="shared" si="194"/>
        <v/>
      </c>
      <c r="G482" s="73" t="str">
        <f t="shared" si="195"/>
        <v/>
      </c>
      <c r="H482" s="72" t="str">
        <f t="shared" si="196"/>
        <v/>
      </c>
      <c r="I482" s="72" t="str">
        <f t="shared" si="197"/>
        <v/>
      </c>
      <c r="J482" s="72" t="str">
        <f t="shared" si="198"/>
        <v/>
      </c>
      <c r="K482" s="76" t="str">
        <f t="shared" si="199"/>
        <v/>
      </c>
      <c r="L482" s="134" t="str">
        <f t="shared" si="200"/>
        <v/>
      </c>
      <c r="M482" s="134" t="str">
        <f t="shared" si="201"/>
        <v/>
      </c>
      <c r="N482" s="67"/>
      <c r="O482" s="71"/>
      <c r="P482" s="71"/>
      <c r="Q482" s="71"/>
      <c r="R482" s="71"/>
      <c r="S482" s="148"/>
      <c r="T482" s="71"/>
      <c r="U482" s="71"/>
      <c r="V482" s="71"/>
      <c r="W482" s="71"/>
      <c r="X482" s="77" t="str">
        <f t="shared" si="215"/>
        <v/>
      </c>
      <c r="Y482" s="26" t="str">
        <f t="shared" si="202"/>
        <v/>
      </c>
      <c r="Z482" s="26" t="str">
        <f t="shared" si="203"/>
        <v/>
      </c>
      <c r="AA482" s="77" t="str">
        <f t="shared" si="204"/>
        <v/>
      </c>
      <c r="AB482" s="26" t="str">
        <f t="shared" si="205"/>
        <v/>
      </c>
      <c r="AC482" s="26" t="str">
        <f t="shared" si="206"/>
        <v/>
      </c>
      <c r="AD482" s="26" t="str">
        <f t="shared" si="212"/>
        <v/>
      </c>
      <c r="AE482" s="26" t="str">
        <f t="shared" si="207"/>
        <v/>
      </c>
      <c r="AF482" s="26" t="str">
        <f t="shared" si="208"/>
        <v/>
      </c>
      <c r="AG482" s="26" t="str">
        <f>IF(OR(Z482&lt;&gt;TRUE,AB482&lt;&gt;TRUE,,ISBLANK(U482)),"",IF(INDEX(codeperskat,MATCH(P482,libperskat,0))=20,IF(OR(U482&lt;'Nomenklatur komplett'!W$4,U482&gt;'Nomenklatur komplett'!X$4),FALSE,TRUE),""))</f>
        <v/>
      </c>
      <c r="AH482" s="26" t="str">
        <f t="shared" si="213"/>
        <v/>
      </c>
      <c r="AI482" s="26" t="str">
        <f t="shared" si="214"/>
        <v/>
      </c>
      <c r="AJ482" s="26" t="str">
        <f t="shared" si="209"/>
        <v/>
      </c>
      <c r="AK482" s="72" t="str">
        <f t="shared" si="210"/>
        <v/>
      </c>
      <c r="AL482" s="26" t="str">
        <f t="shared" si="211"/>
        <v/>
      </c>
    </row>
    <row r="483" spans="1:38" x14ac:dyDescent="0.2">
      <c r="A483" s="129" t="str">
        <f t="shared" si="189"/>
        <v/>
      </c>
      <c r="B483" s="129" t="str">
        <f t="shared" si="190"/>
        <v/>
      </c>
      <c r="C483" s="78" t="str">
        <f t="shared" si="191"/>
        <v/>
      </c>
      <c r="D483" s="72" t="str">
        <f t="shared" si="192"/>
        <v/>
      </c>
      <c r="E483" s="72" t="str">
        <f t="shared" si="193"/>
        <v/>
      </c>
      <c r="F483" s="79" t="str">
        <f t="shared" si="194"/>
        <v/>
      </c>
      <c r="G483" s="73" t="str">
        <f t="shared" si="195"/>
        <v/>
      </c>
      <c r="H483" s="72" t="str">
        <f t="shared" si="196"/>
        <v/>
      </c>
      <c r="I483" s="72" t="str">
        <f t="shared" si="197"/>
        <v/>
      </c>
      <c r="J483" s="72" t="str">
        <f t="shared" si="198"/>
        <v/>
      </c>
      <c r="K483" s="76" t="str">
        <f t="shared" si="199"/>
        <v/>
      </c>
      <c r="L483" s="134" t="str">
        <f t="shared" si="200"/>
        <v/>
      </c>
      <c r="M483" s="134" t="str">
        <f t="shared" si="201"/>
        <v/>
      </c>
      <c r="N483" s="67"/>
      <c r="O483" s="71"/>
      <c r="P483" s="71"/>
      <c r="Q483" s="71"/>
      <c r="R483" s="71"/>
      <c r="S483" s="148"/>
      <c r="T483" s="71"/>
      <c r="U483" s="71"/>
      <c r="V483" s="71"/>
      <c r="W483" s="71"/>
      <c r="X483" s="77" t="str">
        <f t="shared" si="215"/>
        <v/>
      </c>
      <c r="Y483" s="26" t="str">
        <f t="shared" si="202"/>
        <v/>
      </c>
      <c r="Z483" s="26" t="str">
        <f t="shared" si="203"/>
        <v/>
      </c>
      <c r="AA483" s="77" t="str">
        <f t="shared" si="204"/>
        <v/>
      </c>
      <c r="AB483" s="26" t="str">
        <f t="shared" si="205"/>
        <v/>
      </c>
      <c r="AC483" s="26" t="str">
        <f t="shared" si="206"/>
        <v/>
      </c>
      <c r="AD483" s="26" t="str">
        <f t="shared" si="212"/>
        <v/>
      </c>
      <c r="AE483" s="26" t="str">
        <f t="shared" si="207"/>
        <v/>
      </c>
      <c r="AF483" s="26" t="str">
        <f t="shared" si="208"/>
        <v/>
      </c>
      <c r="AG483" s="26" t="str">
        <f>IF(OR(Z483&lt;&gt;TRUE,AB483&lt;&gt;TRUE,,ISBLANK(U483)),"",IF(INDEX(codeperskat,MATCH(P483,libperskat,0))=20,IF(OR(U483&lt;'Nomenklatur komplett'!W$4,U483&gt;'Nomenklatur komplett'!X$4),FALSE,TRUE),""))</f>
        <v/>
      </c>
      <c r="AH483" s="26" t="str">
        <f t="shared" si="213"/>
        <v/>
      </c>
      <c r="AI483" s="26" t="str">
        <f t="shared" si="214"/>
        <v/>
      </c>
      <c r="AJ483" s="26" t="str">
        <f t="shared" si="209"/>
        <v/>
      </c>
      <c r="AK483" s="72" t="str">
        <f t="shared" si="210"/>
        <v/>
      </c>
      <c r="AL483" s="26" t="str">
        <f t="shared" si="211"/>
        <v/>
      </c>
    </row>
    <row r="484" spans="1:38" x14ac:dyDescent="0.2">
      <c r="A484" s="129" t="str">
        <f t="shared" si="189"/>
        <v/>
      </c>
      <c r="B484" s="129" t="str">
        <f t="shared" si="190"/>
        <v/>
      </c>
      <c r="C484" s="78" t="str">
        <f t="shared" si="191"/>
        <v/>
      </c>
      <c r="D484" s="72" t="str">
        <f t="shared" si="192"/>
        <v/>
      </c>
      <c r="E484" s="72" t="str">
        <f t="shared" si="193"/>
        <v/>
      </c>
      <c r="F484" s="79" t="str">
        <f t="shared" si="194"/>
        <v/>
      </c>
      <c r="G484" s="73" t="str">
        <f t="shared" si="195"/>
        <v/>
      </c>
      <c r="H484" s="72" t="str">
        <f t="shared" si="196"/>
        <v/>
      </c>
      <c r="I484" s="72" t="str">
        <f t="shared" si="197"/>
        <v/>
      </c>
      <c r="J484" s="72" t="str">
        <f t="shared" si="198"/>
        <v/>
      </c>
      <c r="K484" s="76" t="str">
        <f t="shared" si="199"/>
        <v/>
      </c>
      <c r="L484" s="134" t="str">
        <f t="shared" si="200"/>
        <v/>
      </c>
      <c r="M484" s="134" t="str">
        <f t="shared" si="201"/>
        <v/>
      </c>
      <c r="N484" s="67"/>
      <c r="O484" s="71"/>
      <c r="P484" s="71"/>
      <c r="Q484" s="71"/>
      <c r="R484" s="71"/>
      <c r="S484" s="148"/>
      <c r="T484" s="71"/>
      <c r="U484" s="71"/>
      <c r="V484" s="71"/>
      <c r="W484" s="71"/>
      <c r="X484" s="77" t="str">
        <f t="shared" si="215"/>
        <v/>
      </c>
      <c r="Y484" s="26" t="str">
        <f t="shared" si="202"/>
        <v/>
      </c>
      <c r="Z484" s="26" t="str">
        <f t="shared" si="203"/>
        <v/>
      </c>
      <c r="AA484" s="77" t="str">
        <f t="shared" si="204"/>
        <v/>
      </c>
      <c r="AB484" s="26" t="str">
        <f t="shared" si="205"/>
        <v/>
      </c>
      <c r="AC484" s="26" t="str">
        <f t="shared" si="206"/>
        <v/>
      </c>
      <c r="AD484" s="26" t="str">
        <f t="shared" si="212"/>
        <v/>
      </c>
      <c r="AE484" s="26" t="str">
        <f t="shared" si="207"/>
        <v/>
      </c>
      <c r="AF484" s="26" t="str">
        <f t="shared" si="208"/>
        <v/>
      </c>
      <c r="AG484" s="26" t="str">
        <f>IF(OR(Z484&lt;&gt;TRUE,AB484&lt;&gt;TRUE,,ISBLANK(U484)),"",IF(INDEX(codeperskat,MATCH(P484,libperskat,0))=20,IF(OR(U484&lt;'Nomenklatur komplett'!W$4,U484&gt;'Nomenklatur komplett'!X$4),FALSE,TRUE),""))</f>
        <v/>
      </c>
      <c r="AH484" s="26" t="str">
        <f t="shared" si="213"/>
        <v/>
      </c>
      <c r="AI484" s="26" t="str">
        <f t="shared" si="214"/>
        <v/>
      </c>
      <c r="AJ484" s="26" t="str">
        <f t="shared" si="209"/>
        <v/>
      </c>
      <c r="AK484" s="72" t="str">
        <f t="shared" si="210"/>
        <v/>
      </c>
      <c r="AL484" s="26" t="str">
        <f t="shared" si="211"/>
        <v/>
      </c>
    </row>
    <row r="485" spans="1:38" x14ac:dyDescent="0.2">
      <c r="A485" s="129" t="str">
        <f t="shared" si="189"/>
        <v/>
      </c>
      <c r="B485" s="129" t="str">
        <f t="shared" si="190"/>
        <v/>
      </c>
      <c r="C485" s="78" t="str">
        <f t="shared" si="191"/>
        <v/>
      </c>
      <c r="D485" s="72" t="str">
        <f t="shared" si="192"/>
        <v/>
      </c>
      <c r="E485" s="72" t="str">
        <f t="shared" si="193"/>
        <v/>
      </c>
      <c r="F485" s="79" t="str">
        <f t="shared" si="194"/>
        <v/>
      </c>
      <c r="G485" s="73" t="str">
        <f t="shared" si="195"/>
        <v/>
      </c>
      <c r="H485" s="72" t="str">
        <f t="shared" si="196"/>
        <v/>
      </c>
      <c r="I485" s="72" t="str">
        <f t="shared" si="197"/>
        <v/>
      </c>
      <c r="J485" s="72" t="str">
        <f t="shared" si="198"/>
        <v/>
      </c>
      <c r="K485" s="76" t="str">
        <f t="shared" si="199"/>
        <v/>
      </c>
      <c r="L485" s="134" t="str">
        <f t="shared" si="200"/>
        <v/>
      </c>
      <c r="M485" s="134" t="str">
        <f t="shared" si="201"/>
        <v/>
      </c>
      <c r="N485" s="67"/>
      <c r="O485" s="71"/>
      <c r="P485" s="71"/>
      <c r="Q485" s="71"/>
      <c r="R485" s="71"/>
      <c r="S485" s="148"/>
      <c r="T485" s="71"/>
      <c r="U485" s="71"/>
      <c r="V485" s="71"/>
      <c r="W485" s="71"/>
      <c r="X485" s="77" t="str">
        <f t="shared" si="215"/>
        <v/>
      </c>
      <c r="Y485" s="26" t="str">
        <f t="shared" si="202"/>
        <v/>
      </c>
      <c r="Z485" s="26" t="str">
        <f t="shared" si="203"/>
        <v/>
      </c>
      <c r="AA485" s="77" t="str">
        <f t="shared" si="204"/>
        <v/>
      </c>
      <c r="AB485" s="26" t="str">
        <f t="shared" si="205"/>
        <v/>
      </c>
      <c r="AC485" s="26" t="str">
        <f t="shared" si="206"/>
        <v/>
      </c>
      <c r="AD485" s="26" t="str">
        <f t="shared" si="212"/>
        <v/>
      </c>
      <c r="AE485" s="26" t="str">
        <f t="shared" si="207"/>
        <v/>
      </c>
      <c r="AF485" s="26" t="str">
        <f t="shared" si="208"/>
        <v/>
      </c>
      <c r="AG485" s="26" t="str">
        <f>IF(OR(Z485&lt;&gt;TRUE,AB485&lt;&gt;TRUE,,ISBLANK(U485)),"",IF(INDEX(codeperskat,MATCH(P485,libperskat,0))=20,IF(OR(U485&lt;'Nomenklatur komplett'!W$4,U485&gt;'Nomenklatur komplett'!X$4),FALSE,TRUE),""))</f>
        <v/>
      </c>
      <c r="AH485" s="26" t="str">
        <f t="shared" si="213"/>
        <v/>
      </c>
      <c r="AI485" s="26" t="str">
        <f t="shared" si="214"/>
        <v/>
      </c>
      <c r="AJ485" s="26" t="str">
        <f t="shared" si="209"/>
        <v/>
      </c>
      <c r="AK485" s="72" t="str">
        <f t="shared" si="210"/>
        <v/>
      </c>
      <c r="AL485" s="26" t="str">
        <f t="shared" si="211"/>
        <v/>
      </c>
    </row>
    <row r="486" spans="1:38" x14ac:dyDescent="0.2">
      <c r="A486" s="129" t="str">
        <f t="shared" si="189"/>
        <v/>
      </c>
      <c r="B486" s="129" t="str">
        <f t="shared" si="190"/>
        <v/>
      </c>
      <c r="C486" s="78" t="str">
        <f t="shared" si="191"/>
        <v/>
      </c>
      <c r="D486" s="72" t="str">
        <f t="shared" si="192"/>
        <v/>
      </c>
      <c r="E486" s="72" t="str">
        <f t="shared" si="193"/>
        <v/>
      </c>
      <c r="F486" s="79" t="str">
        <f t="shared" si="194"/>
        <v/>
      </c>
      <c r="G486" s="73" t="str">
        <f t="shared" si="195"/>
        <v/>
      </c>
      <c r="H486" s="72" t="str">
        <f t="shared" si="196"/>
        <v/>
      </c>
      <c r="I486" s="72" t="str">
        <f t="shared" si="197"/>
        <v/>
      </c>
      <c r="J486" s="72" t="str">
        <f t="shared" si="198"/>
        <v/>
      </c>
      <c r="K486" s="76" t="str">
        <f t="shared" si="199"/>
        <v/>
      </c>
      <c r="L486" s="134" t="str">
        <f t="shared" si="200"/>
        <v/>
      </c>
      <c r="M486" s="134" t="str">
        <f t="shared" si="201"/>
        <v/>
      </c>
      <c r="N486" s="67"/>
      <c r="O486" s="71"/>
      <c r="P486" s="71"/>
      <c r="Q486" s="71"/>
      <c r="R486" s="71"/>
      <c r="S486" s="148"/>
      <c r="T486" s="71"/>
      <c r="U486" s="71"/>
      <c r="V486" s="71"/>
      <c r="W486" s="71"/>
      <c r="X486" s="77" t="str">
        <f t="shared" si="215"/>
        <v/>
      </c>
      <c r="Y486" s="26" t="str">
        <f t="shared" si="202"/>
        <v/>
      </c>
      <c r="Z486" s="26" t="str">
        <f t="shared" si="203"/>
        <v/>
      </c>
      <c r="AA486" s="77" t="str">
        <f t="shared" si="204"/>
        <v/>
      </c>
      <c r="AB486" s="26" t="str">
        <f t="shared" si="205"/>
        <v/>
      </c>
      <c r="AC486" s="26" t="str">
        <f t="shared" si="206"/>
        <v/>
      </c>
      <c r="AD486" s="26" t="str">
        <f t="shared" si="212"/>
        <v/>
      </c>
      <c r="AE486" s="26" t="str">
        <f t="shared" si="207"/>
        <v/>
      </c>
      <c r="AF486" s="26" t="str">
        <f t="shared" si="208"/>
        <v/>
      </c>
      <c r="AG486" s="26" t="str">
        <f>IF(OR(Z486&lt;&gt;TRUE,AB486&lt;&gt;TRUE,,ISBLANK(U486)),"",IF(INDEX(codeperskat,MATCH(P486,libperskat,0))=20,IF(OR(U486&lt;'Nomenklatur komplett'!W$4,U486&gt;'Nomenklatur komplett'!X$4),FALSE,TRUE),""))</f>
        <v/>
      </c>
      <c r="AH486" s="26" t="str">
        <f t="shared" si="213"/>
        <v/>
      </c>
      <c r="AI486" s="26" t="str">
        <f t="shared" si="214"/>
        <v/>
      </c>
      <c r="AJ486" s="26" t="str">
        <f t="shared" si="209"/>
        <v/>
      </c>
      <c r="AK486" s="72" t="str">
        <f t="shared" si="210"/>
        <v/>
      </c>
      <c r="AL486" s="26" t="str">
        <f t="shared" si="211"/>
        <v/>
      </c>
    </row>
    <row r="487" spans="1:38" x14ac:dyDescent="0.2">
      <c r="A487" s="129" t="str">
        <f t="shared" si="189"/>
        <v/>
      </c>
      <c r="B487" s="129" t="str">
        <f t="shared" si="190"/>
        <v/>
      </c>
      <c r="C487" s="78" t="str">
        <f t="shared" si="191"/>
        <v/>
      </c>
      <c r="D487" s="72" t="str">
        <f t="shared" si="192"/>
        <v/>
      </c>
      <c r="E487" s="72" t="str">
        <f t="shared" si="193"/>
        <v/>
      </c>
      <c r="F487" s="79" t="str">
        <f t="shared" si="194"/>
        <v/>
      </c>
      <c r="G487" s="73" t="str">
        <f t="shared" si="195"/>
        <v/>
      </c>
      <c r="H487" s="72" t="str">
        <f t="shared" si="196"/>
        <v/>
      </c>
      <c r="I487" s="72" t="str">
        <f t="shared" si="197"/>
        <v/>
      </c>
      <c r="J487" s="72" t="str">
        <f t="shared" si="198"/>
        <v/>
      </c>
      <c r="K487" s="76" t="str">
        <f t="shared" si="199"/>
        <v/>
      </c>
      <c r="L487" s="134" t="str">
        <f t="shared" si="200"/>
        <v/>
      </c>
      <c r="M487" s="134" t="str">
        <f t="shared" si="201"/>
        <v/>
      </c>
      <c r="N487" s="67"/>
      <c r="O487" s="71"/>
      <c r="P487" s="71"/>
      <c r="Q487" s="71"/>
      <c r="R487" s="71"/>
      <c r="S487" s="148"/>
      <c r="T487" s="71"/>
      <c r="U487" s="71"/>
      <c r="V487" s="71"/>
      <c r="W487" s="71"/>
      <c r="X487" s="77" t="str">
        <f t="shared" si="215"/>
        <v/>
      </c>
      <c r="Y487" s="26" t="str">
        <f t="shared" si="202"/>
        <v/>
      </c>
      <c r="Z487" s="26" t="str">
        <f t="shared" si="203"/>
        <v/>
      </c>
      <c r="AA487" s="77" t="str">
        <f t="shared" si="204"/>
        <v/>
      </c>
      <c r="AB487" s="26" t="str">
        <f t="shared" si="205"/>
        <v/>
      </c>
      <c r="AC487" s="26" t="str">
        <f t="shared" si="206"/>
        <v/>
      </c>
      <c r="AD487" s="26" t="str">
        <f t="shared" si="212"/>
        <v/>
      </c>
      <c r="AE487" s="26" t="str">
        <f t="shared" si="207"/>
        <v/>
      </c>
      <c r="AF487" s="26" t="str">
        <f t="shared" si="208"/>
        <v/>
      </c>
      <c r="AG487" s="26" t="str">
        <f>IF(OR(Z487&lt;&gt;TRUE,AB487&lt;&gt;TRUE,,ISBLANK(U487)),"",IF(INDEX(codeperskat,MATCH(P487,libperskat,0))=20,IF(OR(U487&lt;'Nomenklatur komplett'!W$4,U487&gt;'Nomenklatur komplett'!X$4),FALSE,TRUE),""))</f>
        <v/>
      </c>
      <c r="AH487" s="26" t="str">
        <f t="shared" si="213"/>
        <v/>
      </c>
      <c r="AI487" s="26" t="str">
        <f t="shared" si="214"/>
        <v/>
      </c>
      <c r="AJ487" s="26" t="str">
        <f t="shared" si="209"/>
        <v/>
      </c>
      <c r="AK487" s="72" t="str">
        <f t="shared" si="210"/>
        <v/>
      </c>
      <c r="AL487" s="26" t="str">
        <f t="shared" si="211"/>
        <v/>
      </c>
    </row>
    <row r="488" spans="1:38" x14ac:dyDescent="0.2">
      <c r="A488" s="129" t="str">
        <f t="shared" si="189"/>
        <v/>
      </c>
      <c r="B488" s="129" t="str">
        <f t="shared" si="190"/>
        <v/>
      </c>
      <c r="C488" s="78" t="str">
        <f t="shared" si="191"/>
        <v/>
      </c>
      <c r="D488" s="72" t="str">
        <f t="shared" si="192"/>
        <v/>
      </c>
      <c r="E488" s="72" t="str">
        <f t="shared" si="193"/>
        <v/>
      </c>
      <c r="F488" s="79" t="str">
        <f t="shared" si="194"/>
        <v/>
      </c>
      <c r="G488" s="73" t="str">
        <f t="shared" si="195"/>
        <v/>
      </c>
      <c r="H488" s="72" t="str">
        <f t="shared" si="196"/>
        <v/>
      </c>
      <c r="I488" s="72" t="str">
        <f t="shared" si="197"/>
        <v/>
      </c>
      <c r="J488" s="72" t="str">
        <f t="shared" si="198"/>
        <v/>
      </c>
      <c r="K488" s="76" t="str">
        <f t="shared" si="199"/>
        <v/>
      </c>
      <c r="L488" s="134" t="str">
        <f t="shared" si="200"/>
        <v/>
      </c>
      <c r="M488" s="134" t="str">
        <f t="shared" si="201"/>
        <v/>
      </c>
      <c r="N488" s="67"/>
      <c r="O488" s="71"/>
      <c r="P488" s="71"/>
      <c r="Q488" s="71"/>
      <c r="R488" s="71"/>
      <c r="S488" s="148"/>
      <c r="T488" s="71"/>
      <c r="U488" s="71"/>
      <c r="V488" s="71"/>
      <c r="W488" s="71"/>
      <c r="X488" s="77" t="str">
        <f t="shared" si="215"/>
        <v/>
      </c>
      <c r="Y488" s="26" t="str">
        <f t="shared" si="202"/>
        <v/>
      </c>
      <c r="Z488" s="26" t="str">
        <f t="shared" si="203"/>
        <v/>
      </c>
      <c r="AA488" s="77" t="str">
        <f t="shared" si="204"/>
        <v/>
      </c>
      <c r="AB488" s="26" t="str">
        <f t="shared" si="205"/>
        <v/>
      </c>
      <c r="AC488" s="26" t="str">
        <f t="shared" si="206"/>
        <v/>
      </c>
      <c r="AD488" s="26" t="str">
        <f t="shared" si="212"/>
        <v/>
      </c>
      <c r="AE488" s="26" t="str">
        <f t="shared" si="207"/>
        <v/>
      </c>
      <c r="AF488" s="26" t="str">
        <f t="shared" si="208"/>
        <v/>
      </c>
      <c r="AG488" s="26" t="str">
        <f>IF(OR(Z488&lt;&gt;TRUE,AB488&lt;&gt;TRUE,,ISBLANK(U488)),"",IF(INDEX(codeperskat,MATCH(P488,libperskat,0))=20,IF(OR(U488&lt;'Nomenklatur komplett'!W$4,U488&gt;'Nomenklatur komplett'!X$4),FALSE,TRUE),""))</f>
        <v/>
      </c>
      <c r="AH488" s="26" t="str">
        <f t="shared" si="213"/>
        <v/>
      </c>
      <c r="AI488" s="26" t="str">
        <f t="shared" si="214"/>
        <v/>
      </c>
      <c r="AJ488" s="26" t="str">
        <f t="shared" si="209"/>
        <v/>
      </c>
      <c r="AK488" s="72" t="str">
        <f t="shared" si="210"/>
        <v/>
      </c>
      <c r="AL488" s="26" t="str">
        <f t="shared" si="211"/>
        <v/>
      </c>
    </row>
    <row r="489" spans="1:38" x14ac:dyDescent="0.2">
      <c r="A489" s="129" t="str">
        <f t="shared" si="189"/>
        <v/>
      </c>
      <c r="B489" s="129" t="str">
        <f t="shared" si="190"/>
        <v/>
      </c>
      <c r="C489" s="78" t="str">
        <f t="shared" si="191"/>
        <v/>
      </c>
      <c r="D489" s="72" t="str">
        <f t="shared" si="192"/>
        <v/>
      </c>
      <c r="E489" s="72" t="str">
        <f t="shared" si="193"/>
        <v/>
      </c>
      <c r="F489" s="79" t="str">
        <f t="shared" si="194"/>
        <v/>
      </c>
      <c r="G489" s="73" t="str">
        <f t="shared" si="195"/>
        <v/>
      </c>
      <c r="H489" s="72" t="str">
        <f t="shared" si="196"/>
        <v/>
      </c>
      <c r="I489" s="72" t="str">
        <f t="shared" si="197"/>
        <v/>
      </c>
      <c r="J489" s="72" t="str">
        <f t="shared" si="198"/>
        <v/>
      </c>
      <c r="K489" s="76" t="str">
        <f t="shared" si="199"/>
        <v/>
      </c>
      <c r="L489" s="134" t="str">
        <f t="shared" si="200"/>
        <v/>
      </c>
      <c r="M489" s="134" t="str">
        <f t="shared" si="201"/>
        <v/>
      </c>
      <c r="N489" s="67"/>
      <c r="O489" s="71"/>
      <c r="P489" s="71"/>
      <c r="Q489" s="71"/>
      <c r="R489" s="71"/>
      <c r="S489" s="148"/>
      <c r="T489" s="71"/>
      <c r="U489" s="71"/>
      <c r="V489" s="71"/>
      <c r="W489" s="71"/>
      <c r="X489" s="77" t="str">
        <f t="shared" si="215"/>
        <v/>
      </c>
      <c r="Y489" s="26" t="str">
        <f t="shared" si="202"/>
        <v/>
      </c>
      <c r="Z489" s="26" t="str">
        <f t="shared" si="203"/>
        <v/>
      </c>
      <c r="AA489" s="77" t="str">
        <f t="shared" si="204"/>
        <v/>
      </c>
      <c r="AB489" s="26" t="str">
        <f t="shared" si="205"/>
        <v/>
      </c>
      <c r="AC489" s="26" t="str">
        <f t="shared" si="206"/>
        <v/>
      </c>
      <c r="AD489" s="26" t="str">
        <f t="shared" si="212"/>
        <v/>
      </c>
      <c r="AE489" s="26" t="str">
        <f t="shared" si="207"/>
        <v/>
      </c>
      <c r="AF489" s="26" t="str">
        <f t="shared" si="208"/>
        <v/>
      </c>
      <c r="AG489" s="26" t="str">
        <f>IF(OR(Z489&lt;&gt;TRUE,AB489&lt;&gt;TRUE,,ISBLANK(U489)),"",IF(INDEX(codeperskat,MATCH(P489,libperskat,0))=20,IF(OR(U489&lt;'Nomenklatur komplett'!W$4,U489&gt;'Nomenklatur komplett'!X$4),FALSE,TRUE),""))</f>
        <v/>
      </c>
      <c r="AH489" s="26" t="str">
        <f t="shared" si="213"/>
        <v/>
      </c>
      <c r="AI489" s="26" t="str">
        <f t="shared" si="214"/>
        <v/>
      </c>
      <c r="AJ489" s="26" t="str">
        <f t="shared" si="209"/>
        <v/>
      </c>
      <c r="AK489" s="72" t="str">
        <f t="shared" si="210"/>
        <v/>
      </c>
      <c r="AL489" s="26" t="str">
        <f t="shared" si="211"/>
        <v/>
      </c>
    </row>
    <row r="490" spans="1:38" x14ac:dyDescent="0.2">
      <c r="A490" s="129" t="str">
        <f t="shared" si="189"/>
        <v/>
      </c>
      <c r="B490" s="129" t="str">
        <f t="shared" si="190"/>
        <v/>
      </c>
      <c r="C490" s="78" t="str">
        <f t="shared" si="191"/>
        <v/>
      </c>
      <c r="D490" s="72" t="str">
        <f t="shared" si="192"/>
        <v/>
      </c>
      <c r="E490" s="72" t="str">
        <f t="shared" si="193"/>
        <v/>
      </c>
      <c r="F490" s="79" t="str">
        <f t="shared" si="194"/>
        <v/>
      </c>
      <c r="G490" s="73" t="str">
        <f t="shared" si="195"/>
        <v/>
      </c>
      <c r="H490" s="72" t="str">
        <f t="shared" si="196"/>
        <v/>
      </c>
      <c r="I490" s="72" t="str">
        <f t="shared" si="197"/>
        <v/>
      </c>
      <c r="J490" s="72" t="str">
        <f t="shared" si="198"/>
        <v/>
      </c>
      <c r="K490" s="76" t="str">
        <f t="shared" si="199"/>
        <v/>
      </c>
      <c r="L490" s="134" t="str">
        <f t="shared" si="200"/>
        <v/>
      </c>
      <c r="M490" s="134" t="str">
        <f t="shared" si="201"/>
        <v/>
      </c>
      <c r="N490" s="67"/>
      <c r="O490" s="71"/>
      <c r="P490" s="71"/>
      <c r="Q490" s="71"/>
      <c r="R490" s="71"/>
      <c r="S490" s="148"/>
      <c r="T490" s="71"/>
      <c r="U490" s="71"/>
      <c r="V490" s="71"/>
      <c r="W490" s="71"/>
      <c r="X490" s="77" t="str">
        <f t="shared" si="215"/>
        <v/>
      </c>
      <c r="Y490" s="26" t="str">
        <f t="shared" si="202"/>
        <v/>
      </c>
      <c r="Z490" s="26" t="str">
        <f t="shared" si="203"/>
        <v/>
      </c>
      <c r="AA490" s="77" t="str">
        <f t="shared" si="204"/>
        <v/>
      </c>
      <c r="AB490" s="26" t="str">
        <f t="shared" si="205"/>
        <v/>
      </c>
      <c r="AC490" s="26" t="str">
        <f t="shared" si="206"/>
        <v/>
      </c>
      <c r="AD490" s="26" t="str">
        <f t="shared" si="212"/>
        <v/>
      </c>
      <c r="AE490" s="26" t="str">
        <f t="shared" si="207"/>
        <v/>
      </c>
      <c r="AF490" s="26" t="str">
        <f t="shared" si="208"/>
        <v/>
      </c>
      <c r="AG490" s="26" t="str">
        <f>IF(OR(Z490&lt;&gt;TRUE,AB490&lt;&gt;TRUE,,ISBLANK(U490)),"",IF(INDEX(codeperskat,MATCH(P490,libperskat,0))=20,IF(OR(U490&lt;'Nomenklatur komplett'!W$4,U490&gt;'Nomenklatur komplett'!X$4),FALSE,TRUE),""))</f>
        <v/>
      </c>
      <c r="AH490" s="26" t="str">
        <f t="shared" si="213"/>
        <v/>
      </c>
      <c r="AI490" s="26" t="str">
        <f t="shared" si="214"/>
        <v/>
      </c>
      <c r="AJ490" s="26" t="str">
        <f t="shared" si="209"/>
        <v/>
      </c>
      <c r="AK490" s="72" t="str">
        <f t="shared" si="210"/>
        <v/>
      </c>
      <c r="AL490" s="26" t="str">
        <f t="shared" si="211"/>
        <v/>
      </c>
    </row>
    <row r="491" spans="1:38" x14ac:dyDescent="0.2">
      <c r="A491" s="129" t="str">
        <f t="shared" si="189"/>
        <v/>
      </c>
      <c r="B491" s="129" t="str">
        <f t="shared" si="190"/>
        <v/>
      </c>
      <c r="C491" s="78" t="str">
        <f t="shared" si="191"/>
        <v/>
      </c>
      <c r="D491" s="72" t="str">
        <f t="shared" si="192"/>
        <v/>
      </c>
      <c r="E491" s="72" t="str">
        <f t="shared" si="193"/>
        <v/>
      </c>
      <c r="F491" s="79" t="str">
        <f t="shared" si="194"/>
        <v/>
      </c>
      <c r="G491" s="73" t="str">
        <f t="shared" si="195"/>
        <v/>
      </c>
      <c r="H491" s="72" t="str">
        <f t="shared" si="196"/>
        <v/>
      </c>
      <c r="I491" s="72" t="str">
        <f t="shared" si="197"/>
        <v/>
      </c>
      <c r="J491" s="72" t="str">
        <f t="shared" si="198"/>
        <v/>
      </c>
      <c r="K491" s="76" t="str">
        <f t="shared" si="199"/>
        <v/>
      </c>
      <c r="L491" s="134" t="str">
        <f t="shared" si="200"/>
        <v/>
      </c>
      <c r="M491" s="134" t="str">
        <f t="shared" si="201"/>
        <v/>
      </c>
      <c r="N491" s="67"/>
      <c r="O491" s="71"/>
      <c r="P491" s="71"/>
      <c r="Q491" s="71"/>
      <c r="R491" s="71"/>
      <c r="S491" s="148"/>
      <c r="T491" s="71"/>
      <c r="U491" s="71"/>
      <c r="V491" s="71"/>
      <c r="W491" s="71"/>
      <c r="X491" s="77" t="str">
        <f t="shared" si="215"/>
        <v/>
      </c>
      <c r="Y491" s="26" t="str">
        <f t="shared" si="202"/>
        <v/>
      </c>
      <c r="Z491" s="26" t="str">
        <f t="shared" si="203"/>
        <v/>
      </c>
      <c r="AA491" s="77" t="str">
        <f t="shared" si="204"/>
        <v/>
      </c>
      <c r="AB491" s="26" t="str">
        <f t="shared" si="205"/>
        <v/>
      </c>
      <c r="AC491" s="26" t="str">
        <f t="shared" si="206"/>
        <v/>
      </c>
      <c r="AD491" s="26" t="str">
        <f t="shared" si="212"/>
        <v/>
      </c>
      <c r="AE491" s="26" t="str">
        <f t="shared" si="207"/>
        <v/>
      </c>
      <c r="AF491" s="26" t="str">
        <f t="shared" si="208"/>
        <v/>
      </c>
      <c r="AG491" s="26" t="str">
        <f>IF(OR(Z491&lt;&gt;TRUE,AB491&lt;&gt;TRUE,,ISBLANK(U491)),"",IF(INDEX(codeperskat,MATCH(P491,libperskat,0))=20,IF(OR(U491&lt;'Nomenklatur komplett'!W$4,U491&gt;'Nomenklatur komplett'!X$4),FALSE,TRUE),""))</f>
        <v/>
      </c>
      <c r="AH491" s="26" t="str">
        <f t="shared" si="213"/>
        <v/>
      </c>
      <c r="AI491" s="26" t="str">
        <f t="shared" si="214"/>
        <v/>
      </c>
      <c r="AJ491" s="26" t="str">
        <f t="shared" si="209"/>
        <v/>
      </c>
      <c r="AK491" s="72" t="str">
        <f t="shared" si="210"/>
        <v/>
      </c>
      <c r="AL491" s="26" t="str">
        <f t="shared" si="211"/>
        <v/>
      </c>
    </row>
    <row r="492" spans="1:38" x14ac:dyDescent="0.2">
      <c r="A492" s="129" t="str">
        <f t="shared" si="189"/>
        <v/>
      </c>
      <c r="B492" s="129" t="str">
        <f t="shared" si="190"/>
        <v/>
      </c>
      <c r="C492" s="78" t="str">
        <f t="shared" si="191"/>
        <v/>
      </c>
      <c r="D492" s="72" t="str">
        <f t="shared" si="192"/>
        <v/>
      </c>
      <c r="E492" s="72" t="str">
        <f t="shared" si="193"/>
        <v/>
      </c>
      <c r="F492" s="79" t="str">
        <f t="shared" si="194"/>
        <v/>
      </c>
      <c r="G492" s="73" t="str">
        <f t="shared" si="195"/>
        <v/>
      </c>
      <c r="H492" s="72" t="str">
        <f t="shared" si="196"/>
        <v/>
      </c>
      <c r="I492" s="72" t="str">
        <f t="shared" si="197"/>
        <v/>
      </c>
      <c r="J492" s="72" t="str">
        <f t="shared" si="198"/>
        <v/>
      </c>
      <c r="K492" s="76" t="str">
        <f t="shared" si="199"/>
        <v/>
      </c>
      <c r="L492" s="134" t="str">
        <f t="shared" si="200"/>
        <v/>
      </c>
      <c r="M492" s="134" t="str">
        <f t="shared" si="201"/>
        <v/>
      </c>
      <c r="N492" s="67"/>
      <c r="O492" s="71"/>
      <c r="P492" s="71"/>
      <c r="Q492" s="71"/>
      <c r="R492" s="71"/>
      <c r="S492" s="148"/>
      <c r="T492" s="71"/>
      <c r="U492" s="71"/>
      <c r="V492" s="71"/>
      <c r="W492" s="71"/>
      <c r="X492" s="77" t="str">
        <f t="shared" si="215"/>
        <v/>
      </c>
      <c r="Y492" s="26" t="str">
        <f t="shared" si="202"/>
        <v/>
      </c>
      <c r="Z492" s="26" t="str">
        <f t="shared" si="203"/>
        <v/>
      </c>
      <c r="AA492" s="77" t="str">
        <f t="shared" si="204"/>
        <v/>
      </c>
      <c r="AB492" s="26" t="str">
        <f t="shared" si="205"/>
        <v/>
      </c>
      <c r="AC492" s="26" t="str">
        <f t="shared" si="206"/>
        <v/>
      </c>
      <c r="AD492" s="26" t="str">
        <f t="shared" si="212"/>
        <v/>
      </c>
      <c r="AE492" s="26" t="str">
        <f t="shared" si="207"/>
        <v/>
      </c>
      <c r="AF492" s="26" t="str">
        <f t="shared" si="208"/>
        <v/>
      </c>
      <c r="AG492" s="26" t="str">
        <f>IF(OR(Z492&lt;&gt;TRUE,AB492&lt;&gt;TRUE,,ISBLANK(U492)),"",IF(INDEX(codeperskat,MATCH(P492,libperskat,0))=20,IF(OR(U492&lt;'Nomenklatur komplett'!W$4,U492&gt;'Nomenklatur komplett'!X$4),FALSE,TRUE),""))</f>
        <v/>
      </c>
      <c r="AH492" s="26" t="str">
        <f t="shared" si="213"/>
        <v/>
      </c>
      <c r="AI492" s="26" t="str">
        <f t="shared" si="214"/>
        <v/>
      </c>
      <c r="AJ492" s="26" t="str">
        <f t="shared" si="209"/>
        <v/>
      </c>
      <c r="AK492" s="72" t="str">
        <f t="shared" si="210"/>
        <v/>
      </c>
      <c r="AL492" s="26" t="str">
        <f t="shared" si="211"/>
        <v/>
      </c>
    </row>
    <row r="493" spans="1:38" x14ac:dyDescent="0.2">
      <c r="A493" s="129" t="str">
        <f t="shared" si="189"/>
        <v/>
      </c>
      <c r="B493" s="129" t="str">
        <f t="shared" si="190"/>
        <v/>
      </c>
      <c r="C493" s="78" t="str">
        <f t="shared" si="191"/>
        <v/>
      </c>
      <c r="D493" s="72" t="str">
        <f t="shared" si="192"/>
        <v/>
      </c>
      <c r="E493" s="72" t="str">
        <f t="shared" si="193"/>
        <v/>
      </c>
      <c r="F493" s="79" t="str">
        <f t="shared" si="194"/>
        <v/>
      </c>
      <c r="G493" s="73" t="str">
        <f t="shared" si="195"/>
        <v/>
      </c>
      <c r="H493" s="72" t="str">
        <f t="shared" si="196"/>
        <v/>
      </c>
      <c r="I493" s="72" t="str">
        <f t="shared" si="197"/>
        <v/>
      </c>
      <c r="J493" s="72" t="str">
        <f t="shared" si="198"/>
        <v/>
      </c>
      <c r="K493" s="76" t="str">
        <f t="shared" si="199"/>
        <v/>
      </c>
      <c r="L493" s="134" t="str">
        <f t="shared" si="200"/>
        <v/>
      </c>
      <c r="M493" s="134" t="str">
        <f t="shared" si="201"/>
        <v/>
      </c>
      <c r="N493" s="67"/>
      <c r="O493" s="71"/>
      <c r="P493" s="71"/>
      <c r="Q493" s="71"/>
      <c r="R493" s="71"/>
      <c r="S493" s="148"/>
      <c r="T493" s="71"/>
      <c r="U493" s="71"/>
      <c r="V493" s="71"/>
      <c r="W493" s="71"/>
      <c r="X493" s="77" t="str">
        <f t="shared" si="215"/>
        <v/>
      </c>
      <c r="Y493" s="26" t="str">
        <f t="shared" si="202"/>
        <v/>
      </c>
      <c r="Z493" s="26" t="str">
        <f t="shared" si="203"/>
        <v/>
      </c>
      <c r="AA493" s="77" t="str">
        <f t="shared" si="204"/>
        <v/>
      </c>
      <c r="AB493" s="26" t="str">
        <f t="shared" si="205"/>
        <v/>
      </c>
      <c r="AC493" s="26" t="str">
        <f t="shared" si="206"/>
        <v/>
      </c>
      <c r="AD493" s="26" t="str">
        <f t="shared" si="212"/>
        <v/>
      </c>
      <c r="AE493" s="26" t="str">
        <f t="shared" si="207"/>
        <v/>
      </c>
      <c r="AF493" s="26" t="str">
        <f t="shared" si="208"/>
        <v/>
      </c>
      <c r="AG493" s="26" t="str">
        <f>IF(OR(Z493&lt;&gt;TRUE,AB493&lt;&gt;TRUE,,ISBLANK(U493)),"",IF(INDEX(codeperskat,MATCH(P493,libperskat,0))=20,IF(OR(U493&lt;'Nomenklatur komplett'!W$4,U493&gt;'Nomenklatur komplett'!X$4),FALSE,TRUE),""))</f>
        <v/>
      </c>
      <c r="AH493" s="26" t="str">
        <f t="shared" si="213"/>
        <v/>
      </c>
      <c r="AI493" s="26" t="str">
        <f t="shared" si="214"/>
        <v/>
      </c>
      <c r="AJ493" s="26" t="str">
        <f t="shared" si="209"/>
        <v/>
      </c>
      <c r="AK493" s="72" t="str">
        <f t="shared" si="210"/>
        <v/>
      </c>
      <c r="AL493" s="26" t="str">
        <f t="shared" si="211"/>
        <v/>
      </c>
    </row>
    <row r="494" spans="1:38" x14ac:dyDescent="0.2">
      <c r="A494" s="129" t="str">
        <f t="shared" si="189"/>
        <v/>
      </c>
      <c r="B494" s="129" t="str">
        <f t="shared" si="190"/>
        <v/>
      </c>
      <c r="C494" s="78" t="str">
        <f t="shared" si="191"/>
        <v/>
      </c>
      <c r="D494" s="72" t="str">
        <f t="shared" si="192"/>
        <v/>
      </c>
      <c r="E494" s="72" t="str">
        <f t="shared" si="193"/>
        <v/>
      </c>
      <c r="F494" s="79" t="str">
        <f t="shared" si="194"/>
        <v/>
      </c>
      <c r="G494" s="73" t="str">
        <f t="shared" si="195"/>
        <v/>
      </c>
      <c r="H494" s="72" t="str">
        <f t="shared" si="196"/>
        <v/>
      </c>
      <c r="I494" s="72" t="str">
        <f t="shared" si="197"/>
        <v/>
      </c>
      <c r="J494" s="72" t="str">
        <f t="shared" si="198"/>
        <v/>
      </c>
      <c r="K494" s="76" t="str">
        <f t="shared" si="199"/>
        <v/>
      </c>
      <c r="L494" s="134" t="str">
        <f t="shared" si="200"/>
        <v/>
      </c>
      <c r="M494" s="134" t="str">
        <f t="shared" si="201"/>
        <v/>
      </c>
      <c r="N494" s="67"/>
      <c r="O494" s="71"/>
      <c r="P494" s="71"/>
      <c r="Q494" s="71"/>
      <c r="R494" s="71"/>
      <c r="S494" s="148"/>
      <c r="T494" s="71"/>
      <c r="U494" s="71"/>
      <c r="V494" s="71"/>
      <c r="W494" s="71"/>
      <c r="X494" s="77" t="str">
        <f t="shared" si="215"/>
        <v/>
      </c>
      <c r="Y494" s="26" t="str">
        <f t="shared" si="202"/>
        <v/>
      </c>
      <c r="Z494" s="26" t="str">
        <f t="shared" si="203"/>
        <v/>
      </c>
      <c r="AA494" s="77" t="str">
        <f t="shared" si="204"/>
        <v/>
      </c>
      <c r="AB494" s="26" t="str">
        <f t="shared" si="205"/>
        <v/>
      </c>
      <c r="AC494" s="26" t="str">
        <f t="shared" si="206"/>
        <v/>
      </c>
      <c r="AD494" s="26" t="str">
        <f t="shared" si="212"/>
        <v/>
      </c>
      <c r="AE494" s="26" t="str">
        <f t="shared" si="207"/>
        <v/>
      </c>
      <c r="AF494" s="26" t="str">
        <f t="shared" si="208"/>
        <v/>
      </c>
      <c r="AG494" s="26" t="str">
        <f>IF(OR(Z494&lt;&gt;TRUE,AB494&lt;&gt;TRUE,,ISBLANK(U494)),"",IF(INDEX(codeperskat,MATCH(P494,libperskat,0))=20,IF(OR(U494&lt;'Nomenklatur komplett'!W$4,U494&gt;'Nomenklatur komplett'!X$4),FALSE,TRUE),""))</f>
        <v/>
      </c>
      <c r="AH494" s="26" t="str">
        <f t="shared" si="213"/>
        <v/>
      </c>
      <c r="AI494" s="26" t="str">
        <f t="shared" si="214"/>
        <v/>
      </c>
      <c r="AJ494" s="26" t="str">
        <f t="shared" si="209"/>
        <v/>
      </c>
      <c r="AK494" s="72" t="str">
        <f t="shared" si="210"/>
        <v/>
      </c>
      <c r="AL494" s="26" t="str">
        <f t="shared" si="211"/>
        <v/>
      </c>
    </row>
    <row r="495" spans="1:38" x14ac:dyDescent="0.2">
      <c r="A495" s="129" t="str">
        <f t="shared" si="189"/>
        <v/>
      </c>
      <c r="B495" s="129" t="str">
        <f t="shared" si="190"/>
        <v/>
      </c>
      <c r="C495" s="78" t="str">
        <f t="shared" si="191"/>
        <v/>
      </c>
      <c r="D495" s="72" t="str">
        <f t="shared" si="192"/>
        <v/>
      </c>
      <c r="E495" s="72" t="str">
        <f t="shared" si="193"/>
        <v/>
      </c>
      <c r="F495" s="79" t="str">
        <f t="shared" si="194"/>
        <v/>
      </c>
      <c r="G495" s="73" t="str">
        <f t="shared" si="195"/>
        <v/>
      </c>
      <c r="H495" s="72" t="str">
        <f t="shared" si="196"/>
        <v/>
      </c>
      <c r="I495" s="72" t="str">
        <f t="shared" si="197"/>
        <v/>
      </c>
      <c r="J495" s="72" t="str">
        <f t="shared" si="198"/>
        <v/>
      </c>
      <c r="K495" s="76" t="str">
        <f t="shared" si="199"/>
        <v/>
      </c>
      <c r="L495" s="134" t="str">
        <f t="shared" si="200"/>
        <v/>
      </c>
      <c r="M495" s="134" t="str">
        <f t="shared" si="201"/>
        <v/>
      </c>
      <c r="N495" s="67"/>
      <c r="O495" s="71"/>
      <c r="P495" s="71"/>
      <c r="Q495" s="71"/>
      <c r="R495" s="71"/>
      <c r="S495" s="148"/>
      <c r="T495" s="71"/>
      <c r="U495" s="71"/>
      <c r="V495" s="71"/>
      <c r="W495" s="71"/>
      <c r="X495" s="77" t="str">
        <f t="shared" si="215"/>
        <v/>
      </c>
      <c r="Y495" s="26" t="str">
        <f t="shared" si="202"/>
        <v/>
      </c>
      <c r="Z495" s="26" t="str">
        <f t="shared" si="203"/>
        <v/>
      </c>
      <c r="AA495" s="77" t="str">
        <f t="shared" si="204"/>
        <v/>
      </c>
      <c r="AB495" s="26" t="str">
        <f t="shared" si="205"/>
        <v/>
      </c>
      <c r="AC495" s="26" t="str">
        <f t="shared" si="206"/>
        <v/>
      </c>
      <c r="AD495" s="26" t="str">
        <f t="shared" si="212"/>
        <v/>
      </c>
      <c r="AE495" s="26" t="str">
        <f t="shared" si="207"/>
        <v/>
      </c>
      <c r="AF495" s="26" t="str">
        <f t="shared" si="208"/>
        <v/>
      </c>
      <c r="AG495" s="26" t="str">
        <f>IF(OR(Z495&lt;&gt;TRUE,AB495&lt;&gt;TRUE,,ISBLANK(U495)),"",IF(INDEX(codeperskat,MATCH(P495,libperskat,0))=20,IF(OR(U495&lt;'Nomenklatur komplett'!W$4,U495&gt;'Nomenklatur komplett'!X$4),FALSE,TRUE),""))</f>
        <v/>
      </c>
      <c r="AH495" s="26" t="str">
        <f t="shared" si="213"/>
        <v/>
      </c>
      <c r="AI495" s="26" t="str">
        <f t="shared" si="214"/>
        <v/>
      </c>
      <c r="AJ495" s="26" t="str">
        <f t="shared" si="209"/>
        <v/>
      </c>
      <c r="AK495" s="72" t="str">
        <f t="shared" si="210"/>
        <v/>
      </c>
      <c r="AL495" s="26" t="str">
        <f t="shared" si="211"/>
        <v/>
      </c>
    </row>
    <row r="496" spans="1:38" x14ac:dyDescent="0.2">
      <c r="A496" s="129" t="str">
        <f t="shared" si="189"/>
        <v/>
      </c>
      <c r="B496" s="129" t="str">
        <f t="shared" si="190"/>
        <v/>
      </c>
      <c r="C496" s="78" t="str">
        <f t="shared" si="191"/>
        <v/>
      </c>
      <c r="D496" s="72" t="str">
        <f t="shared" si="192"/>
        <v/>
      </c>
      <c r="E496" s="72" t="str">
        <f t="shared" si="193"/>
        <v/>
      </c>
      <c r="F496" s="79" t="str">
        <f t="shared" si="194"/>
        <v/>
      </c>
      <c r="G496" s="73" t="str">
        <f t="shared" si="195"/>
        <v/>
      </c>
      <c r="H496" s="72" t="str">
        <f t="shared" si="196"/>
        <v/>
      </c>
      <c r="I496" s="72" t="str">
        <f t="shared" si="197"/>
        <v/>
      </c>
      <c r="J496" s="72" t="str">
        <f t="shared" si="198"/>
        <v/>
      </c>
      <c r="K496" s="76" t="str">
        <f t="shared" si="199"/>
        <v/>
      </c>
      <c r="L496" s="134" t="str">
        <f t="shared" si="200"/>
        <v/>
      </c>
      <c r="M496" s="134" t="str">
        <f t="shared" si="201"/>
        <v/>
      </c>
      <c r="N496" s="67"/>
      <c r="O496" s="71"/>
      <c r="P496" s="71"/>
      <c r="Q496" s="71"/>
      <c r="R496" s="71"/>
      <c r="S496" s="148"/>
      <c r="T496" s="71"/>
      <c r="U496" s="71"/>
      <c r="V496" s="71"/>
      <c r="W496" s="71"/>
      <c r="X496" s="77" t="str">
        <f t="shared" si="215"/>
        <v/>
      </c>
      <c r="Y496" s="26" t="str">
        <f t="shared" si="202"/>
        <v/>
      </c>
      <c r="Z496" s="26" t="str">
        <f t="shared" si="203"/>
        <v/>
      </c>
      <c r="AA496" s="77" t="str">
        <f t="shared" si="204"/>
        <v/>
      </c>
      <c r="AB496" s="26" t="str">
        <f t="shared" si="205"/>
        <v/>
      </c>
      <c r="AC496" s="26" t="str">
        <f t="shared" si="206"/>
        <v/>
      </c>
      <c r="AD496" s="26" t="str">
        <f t="shared" si="212"/>
        <v/>
      </c>
      <c r="AE496" s="26" t="str">
        <f t="shared" si="207"/>
        <v/>
      </c>
      <c r="AF496" s="26" t="str">
        <f t="shared" si="208"/>
        <v/>
      </c>
      <c r="AG496" s="26" t="str">
        <f>IF(OR(Z496&lt;&gt;TRUE,AB496&lt;&gt;TRUE,,ISBLANK(U496)),"",IF(INDEX(codeperskat,MATCH(P496,libperskat,0))=20,IF(OR(U496&lt;'Nomenklatur komplett'!W$4,U496&gt;'Nomenklatur komplett'!X$4),FALSE,TRUE),""))</f>
        <v/>
      </c>
      <c r="AH496" s="26" t="str">
        <f t="shared" si="213"/>
        <v/>
      </c>
      <c r="AI496" s="26" t="str">
        <f t="shared" si="214"/>
        <v/>
      </c>
      <c r="AJ496" s="26" t="str">
        <f t="shared" si="209"/>
        <v/>
      </c>
      <c r="AK496" s="72" t="str">
        <f t="shared" si="210"/>
        <v/>
      </c>
      <c r="AL496" s="26" t="str">
        <f t="shared" si="211"/>
        <v/>
      </c>
    </row>
    <row r="497" spans="1:38" x14ac:dyDescent="0.2">
      <c r="A497" s="129" t="str">
        <f t="shared" si="189"/>
        <v/>
      </c>
      <c r="B497" s="129" t="str">
        <f t="shared" si="190"/>
        <v/>
      </c>
      <c r="C497" s="78" t="str">
        <f t="shared" si="191"/>
        <v/>
      </c>
      <c r="D497" s="72" t="str">
        <f t="shared" si="192"/>
        <v/>
      </c>
      <c r="E497" s="72" t="str">
        <f t="shared" si="193"/>
        <v/>
      </c>
      <c r="F497" s="79" t="str">
        <f t="shared" si="194"/>
        <v/>
      </c>
      <c r="G497" s="73" t="str">
        <f t="shared" si="195"/>
        <v/>
      </c>
      <c r="H497" s="72" t="str">
        <f t="shared" si="196"/>
        <v/>
      </c>
      <c r="I497" s="72" t="str">
        <f t="shared" si="197"/>
        <v/>
      </c>
      <c r="J497" s="72" t="str">
        <f t="shared" si="198"/>
        <v/>
      </c>
      <c r="K497" s="76" t="str">
        <f t="shared" si="199"/>
        <v/>
      </c>
      <c r="L497" s="134" t="str">
        <f t="shared" si="200"/>
        <v/>
      </c>
      <c r="M497" s="134" t="str">
        <f t="shared" si="201"/>
        <v/>
      </c>
      <c r="N497" s="67"/>
      <c r="O497" s="71"/>
      <c r="P497" s="71"/>
      <c r="Q497" s="71"/>
      <c r="R497" s="71"/>
      <c r="S497" s="148"/>
      <c r="T497" s="71"/>
      <c r="U497" s="71"/>
      <c r="V497" s="71"/>
      <c r="W497" s="71"/>
      <c r="X497" s="77" t="str">
        <f t="shared" si="215"/>
        <v/>
      </c>
      <c r="Y497" s="26" t="str">
        <f t="shared" si="202"/>
        <v/>
      </c>
      <c r="Z497" s="26" t="str">
        <f t="shared" si="203"/>
        <v/>
      </c>
      <c r="AA497" s="77" t="str">
        <f t="shared" si="204"/>
        <v/>
      </c>
      <c r="AB497" s="26" t="str">
        <f t="shared" si="205"/>
        <v/>
      </c>
      <c r="AC497" s="26" t="str">
        <f t="shared" si="206"/>
        <v/>
      </c>
      <c r="AD497" s="26" t="str">
        <f t="shared" si="212"/>
        <v/>
      </c>
      <c r="AE497" s="26" t="str">
        <f t="shared" si="207"/>
        <v/>
      </c>
      <c r="AF497" s="26" t="str">
        <f t="shared" si="208"/>
        <v/>
      </c>
      <c r="AG497" s="26" t="str">
        <f>IF(OR(Z497&lt;&gt;TRUE,AB497&lt;&gt;TRUE,,ISBLANK(U497)),"",IF(INDEX(codeperskat,MATCH(P497,libperskat,0))=20,IF(OR(U497&lt;'Nomenklatur komplett'!W$4,U497&gt;'Nomenklatur komplett'!X$4),FALSE,TRUE),""))</f>
        <v/>
      </c>
      <c r="AH497" s="26" t="str">
        <f t="shared" si="213"/>
        <v/>
      </c>
      <c r="AI497" s="26" t="str">
        <f t="shared" si="214"/>
        <v/>
      </c>
      <c r="AJ497" s="26" t="str">
        <f t="shared" si="209"/>
        <v/>
      </c>
      <c r="AK497" s="72" t="str">
        <f t="shared" si="210"/>
        <v/>
      </c>
      <c r="AL497" s="26" t="str">
        <f t="shared" si="211"/>
        <v/>
      </c>
    </row>
    <row r="498" spans="1:38" x14ac:dyDescent="0.2">
      <c r="A498" s="129" t="str">
        <f t="shared" si="189"/>
        <v/>
      </c>
      <c r="B498" s="129" t="str">
        <f t="shared" si="190"/>
        <v/>
      </c>
      <c r="C498" s="78" t="str">
        <f t="shared" si="191"/>
        <v/>
      </c>
      <c r="D498" s="72" t="str">
        <f t="shared" si="192"/>
        <v/>
      </c>
      <c r="E498" s="72" t="str">
        <f t="shared" si="193"/>
        <v/>
      </c>
      <c r="F498" s="79" t="str">
        <f t="shared" si="194"/>
        <v/>
      </c>
      <c r="G498" s="73" t="str">
        <f t="shared" si="195"/>
        <v/>
      </c>
      <c r="H498" s="72" t="str">
        <f t="shared" si="196"/>
        <v/>
      </c>
      <c r="I498" s="72" t="str">
        <f t="shared" si="197"/>
        <v/>
      </c>
      <c r="J498" s="72" t="str">
        <f t="shared" si="198"/>
        <v/>
      </c>
      <c r="K498" s="76" t="str">
        <f t="shared" si="199"/>
        <v/>
      </c>
      <c r="L498" s="134" t="str">
        <f t="shared" si="200"/>
        <v/>
      </c>
      <c r="M498" s="134" t="str">
        <f t="shared" si="201"/>
        <v/>
      </c>
      <c r="N498" s="67"/>
      <c r="O498" s="71"/>
      <c r="P498" s="71"/>
      <c r="Q498" s="71"/>
      <c r="R498" s="71"/>
      <c r="S498" s="148"/>
      <c r="T498" s="71"/>
      <c r="U498" s="71"/>
      <c r="V498" s="71"/>
      <c r="W498" s="71"/>
      <c r="X498" s="77" t="str">
        <f t="shared" si="215"/>
        <v/>
      </c>
      <c r="Y498" s="26" t="str">
        <f t="shared" si="202"/>
        <v/>
      </c>
      <c r="Z498" s="26" t="str">
        <f t="shared" si="203"/>
        <v/>
      </c>
      <c r="AA498" s="77" t="str">
        <f t="shared" si="204"/>
        <v/>
      </c>
      <c r="AB498" s="26" t="str">
        <f t="shared" si="205"/>
        <v/>
      </c>
      <c r="AC498" s="26" t="str">
        <f t="shared" si="206"/>
        <v/>
      </c>
      <c r="AD498" s="26" t="str">
        <f t="shared" si="212"/>
        <v/>
      </c>
      <c r="AE498" s="26" t="str">
        <f t="shared" si="207"/>
        <v/>
      </c>
      <c r="AF498" s="26" t="str">
        <f t="shared" si="208"/>
        <v/>
      </c>
      <c r="AG498" s="26" t="str">
        <f>IF(OR(Z498&lt;&gt;TRUE,AB498&lt;&gt;TRUE,,ISBLANK(U498)),"",IF(INDEX(codeperskat,MATCH(P498,libperskat,0))=20,IF(OR(U498&lt;'Nomenklatur komplett'!W$4,U498&gt;'Nomenklatur komplett'!X$4),FALSE,TRUE),""))</f>
        <v/>
      </c>
      <c r="AH498" s="26" t="str">
        <f t="shared" si="213"/>
        <v/>
      </c>
      <c r="AI498" s="26" t="str">
        <f t="shared" si="214"/>
        <v/>
      </c>
      <c r="AJ498" s="26" t="str">
        <f t="shared" si="209"/>
        <v/>
      </c>
      <c r="AK498" s="72" t="str">
        <f t="shared" si="210"/>
        <v/>
      </c>
      <c r="AL498" s="26" t="str">
        <f t="shared" si="211"/>
        <v/>
      </c>
    </row>
    <row r="499" spans="1:38" x14ac:dyDescent="0.2">
      <c r="A499" s="129" t="str">
        <f t="shared" si="189"/>
        <v/>
      </c>
      <c r="B499" s="129" t="str">
        <f t="shared" si="190"/>
        <v/>
      </c>
      <c r="C499" s="78" t="str">
        <f t="shared" si="191"/>
        <v/>
      </c>
      <c r="D499" s="72" t="str">
        <f t="shared" si="192"/>
        <v/>
      </c>
      <c r="E499" s="72" t="str">
        <f t="shared" si="193"/>
        <v/>
      </c>
      <c r="F499" s="79" t="str">
        <f t="shared" si="194"/>
        <v/>
      </c>
      <c r="G499" s="73" t="str">
        <f t="shared" si="195"/>
        <v/>
      </c>
      <c r="H499" s="72" t="str">
        <f t="shared" si="196"/>
        <v/>
      </c>
      <c r="I499" s="72" t="str">
        <f t="shared" si="197"/>
        <v/>
      </c>
      <c r="J499" s="72" t="str">
        <f t="shared" si="198"/>
        <v/>
      </c>
      <c r="K499" s="76" t="str">
        <f t="shared" si="199"/>
        <v/>
      </c>
      <c r="L499" s="134" t="str">
        <f t="shared" si="200"/>
        <v/>
      </c>
      <c r="M499" s="134" t="str">
        <f t="shared" si="201"/>
        <v/>
      </c>
      <c r="N499" s="67"/>
      <c r="O499" s="71"/>
      <c r="P499" s="71"/>
      <c r="Q499" s="71"/>
      <c r="R499" s="71"/>
      <c r="S499" s="148"/>
      <c r="T499" s="71"/>
      <c r="U499" s="71"/>
      <c r="V499" s="71"/>
      <c r="W499" s="71"/>
      <c r="X499" s="77" t="str">
        <f t="shared" si="215"/>
        <v/>
      </c>
      <c r="Y499" s="26" t="str">
        <f t="shared" si="202"/>
        <v/>
      </c>
      <c r="Z499" s="26" t="str">
        <f t="shared" si="203"/>
        <v/>
      </c>
      <c r="AA499" s="77" t="str">
        <f t="shared" si="204"/>
        <v/>
      </c>
      <c r="AB499" s="26" t="str">
        <f t="shared" si="205"/>
        <v/>
      </c>
      <c r="AC499" s="26" t="str">
        <f t="shared" si="206"/>
        <v/>
      </c>
      <c r="AD499" s="26" t="str">
        <f t="shared" si="212"/>
        <v/>
      </c>
      <c r="AE499" s="26" t="str">
        <f t="shared" si="207"/>
        <v/>
      </c>
      <c r="AF499" s="26" t="str">
        <f t="shared" si="208"/>
        <v/>
      </c>
      <c r="AG499" s="26" t="str">
        <f>IF(OR(Z499&lt;&gt;TRUE,AB499&lt;&gt;TRUE,,ISBLANK(U499)),"",IF(INDEX(codeperskat,MATCH(P499,libperskat,0))=20,IF(OR(U499&lt;'Nomenklatur komplett'!W$4,U499&gt;'Nomenklatur komplett'!X$4),FALSE,TRUE),""))</f>
        <v/>
      </c>
      <c r="AH499" s="26" t="str">
        <f t="shared" si="213"/>
        <v/>
      </c>
      <c r="AI499" s="26" t="str">
        <f t="shared" si="214"/>
        <v/>
      </c>
      <c r="AJ499" s="26" t="str">
        <f t="shared" si="209"/>
        <v/>
      </c>
      <c r="AK499" s="72" t="str">
        <f t="shared" si="210"/>
        <v/>
      </c>
      <c r="AL499" s="26" t="str">
        <f t="shared" si="211"/>
        <v/>
      </c>
    </row>
    <row r="500" spans="1:38" x14ac:dyDescent="0.2">
      <c r="A500" s="129" t="str">
        <f t="shared" si="189"/>
        <v/>
      </c>
      <c r="B500" s="129" t="str">
        <f t="shared" si="190"/>
        <v/>
      </c>
      <c r="C500" s="78" t="str">
        <f t="shared" si="191"/>
        <v/>
      </c>
      <c r="D500" s="72" t="str">
        <f t="shared" si="192"/>
        <v/>
      </c>
      <c r="E500" s="72" t="str">
        <f t="shared" si="193"/>
        <v/>
      </c>
      <c r="F500" s="79" t="str">
        <f t="shared" si="194"/>
        <v/>
      </c>
      <c r="G500" s="73" t="str">
        <f t="shared" si="195"/>
        <v/>
      </c>
      <c r="H500" s="72" t="str">
        <f t="shared" si="196"/>
        <v/>
      </c>
      <c r="I500" s="72" t="str">
        <f t="shared" si="197"/>
        <v/>
      </c>
      <c r="J500" s="72" t="str">
        <f t="shared" si="198"/>
        <v/>
      </c>
      <c r="K500" s="76" t="str">
        <f t="shared" si="199"/>
        <v/>
      </c>
      <c r="L500" s="134" t="str">
        <f t="shared" si="200"/>
        <v/>
      </c>
      <c r="M500" s="134" t="str">
        <f t="shared" si="201"/>
        <v/>
      </c>
      <c r="N500" s="67"/>
      <c r="O500" s="71"/>
      <c r="P500" s="71"/>
      <c r="Q500" s="71"/>
      <c r="R500" s="71"/>
      <c r="S500" s="148"/>
      <c r="T500" s="71"/>
      <c r="U500" s="71"/>
      <c r="V500" s="71"/>
      <c r="W500" s="71"/>
      <c r="X500" s="77" t="str">
        <f t="shared" si="215"/>
        <v/>
      </c>
      <c r="Y500" s="26" t="str">
        <f t="shared" si="202"/>
        <v/>
      </c>
      <c r="Z500" s="26" t="str">
        <f t="shared" si="203"/>
        <v/>
      </c>
      <c r="AA500" s="77" t="str">
        <f t="shared" si="204"/>
        <v/>
      </c>
      <c r="AB500" s="26" t="str">
        <f t="shared" si="205"/>
        <v/>
      </c>
      <c r="AC500" s="26" t="str">
        <f t="shared" si="206"/>
        <v/>
      </c>
      <c r="AD500" s="26" t="str">
        <f t="shared" si="212"/>
        <v/>
      </c>
      <c r="AE500" s="26" t="str">
        <f t="shared" si="207"/>
        <v/>
      </c>
      <c r="AF500" s="26" t="str">
        <f t="shared" si="208"/>
        <v/>
      </c>
      <c r="AG500" s="26" t="str">
        <f>IF(OR(Z500&lt;&gt;TRUE,AB500&lt;&gt;TRUE,,ISBLANK(U500)),"",IF(INDEX(codeperskat,MATCH(P500,libperskat,0))=20,IF(OR(U500&lt;'Nomenklatur komplett'!W$4,U500&gt;'Nomenklatur komplett'!X$4),FALSE,TRUE),""))</f>
        <v/>
      </c>
      <c r="AH500" s="26" t="str">
        <f t="shared" si="213"/>
        <v/>
      </c>
      <c r="AI500" s="26" t="str">
        <f t="shared" si="214"/>
        <v/>
      </c>
      <c r="AJ500" s="26" t="str">
        <f t="shared" si="209"/>
        <v/>
      </c>
      <c r="AK500" s="72" t="str">
        <f t="shared" si="210"/>
        <v/>
      </c>
      <c r="AL500" s="26" t="str">
        <f t="shared" si="211"/>
        <v/>
      </c>
    </row>
    <row r="501" spans="1:38" x14ac:dyDescent="0.2">
      <c r="A501" s="129" t="str">
        <f t="shared" si="189"/>
        <v/>
      </c>
      <c r="B501" s="129" t="str">
        <f t="shared" si="190"/>
        <v/>
      </c>
      <c r="C501" s="78" t="str">
        <f t="shared" si="191"/>
        <v/>
      </c>
      <c r="D501" s="72" t="str">
        <f t="shared" si="192"/>
        <v/>
      </c>
      <c r="E501" s="72" t="str">
        <f t="shared" si="193"/>
        <v/>
      </c>
      <c r="F501" s="79" t="str">
        <f t="shared" si="194"/>
        <v/>
      </c>
      <c r="G501" s="73" t="str">
        <f t="shared" si="195"/>
        <v/>
      </c>
      <c r="H501" s="72" t="str">
        <f t="shared" si="196"/>
        <v/>
      </c>
      <c r="I501" s="72" t="str">
        <f t="shared" si="197"/>
        <v/>
      </c>
      <c r="J501" s="72" t="str">
        <f t="shared" si="198"/>
        <v/>
      </c>
      <c r="K501" s="76" t="str">
        <f t="shared" si="199"/>
        <v/>
      </c>
      <c r="L501" s="134" t="str">
        <f t="shared" si="200"/>
        <v/>
      </c>
      <c r="M501" s="134" t="str">
        <f t="shared" si="201"/>
        <v/>
      </c>
      <c r="N501" s="67"/>
      <c r="O501" s="71"/>
      <c r="P501" s="71"/>
      <c r="Q501" s="71"/>
      <c r="R501" s="71"/>
      <c r="S501" s="148"/>
      <c r="T501" s="71"/>
      <c r="U501" s="71"/>
      <c r="V501" s="71"/>
      <c r="W501" s="71"/>
      <c r="X501" s="77" t="str">
        <f t="shared" si="215"/>
        <v/>
      </c>
      <c r="Y501" s="26" t="str">
        <f t="shared" si="202"/>
        <v/>
      </c>
      <c r="Z501" s="26" t="str">
        <f t="shared" si="203"/>
        <v/>
      </c>
      <c r="AA501" s="77" t="str">
        <f t="shared" si="204"/>
        <v/>
      </c>
      <c r="AB501" s="26" t="str">
        <f t="shared" si="205"/>
        <v/>
      </c>
      <c r="AC501" s="26" t="str">
        <f t="shared" si="206"/>
        <v/>
      </c>
      <c r="AD501" s="26" t="str">
        <f t="shared" si="212"/>
        <v/>
      </c>
      <c r="AE501" s="26" t="str">
        <f t="shared" si="207"/>
        <v/>
      </c>
      <c r="AF501" s="26" t="str">
        <f t="shared" si="208"/>
        <v/>
      </c>
      <c r="AG501" s="26" t="str">
        <f>IF(OR(Z501&lt;&gt;TRUE,AB501&lt;&gt;TRUE,,ISBLANK(U501)),"",IF(INDEX(codeperskat,MATCH(P501,libperskat,0))=20,IF(OR(U501&lt;'Nomenklatur komplett'!W$4,U501&gt;'Nomenklatur komplett'!X$4),FALSE,TRUE),""))</f>
        <v/>
      </c>
      <c r="AH501" s="26" t="str">
        <f t="shared" si="213"/>
        <v/>
      </c>
      <c r="AI501" s="26" t="str">
        <f t="shared" si="214"/>
        <v/>
      </c>
      <c r="AJ501" s="26" t="str">
        <f t="shared" si="209"/>
        <v/>
      </c>
      <c r="AK501" s="72" t="str">
        <f t="shared" si="210"/>
        <v/>
      </c>
      <c r="AL501" s="26" t="str">
        <f t="shared" si="211"/>
        <v/>
      </c>
    </row>
    <row r="502" spans="1:38" x14ac:dyDescent="0.2">
      <c r="A502" s="129" t="str">
        <f t="shared" si="189"/>
        <v/>
      </c>
      <c r="B502" s="129" t="str">
        <f t="shared" si="190"/>
        <v/>
      </c>
      <c r="C502" s="78" t="str">
        <f t="shared" si="191"/>
        <v/>
      </c>
      <c r="D502" s="72" t="str">
        <f t="shared" si="192"/>
        <v/>
      </c>
      <c r="E502" s="72" t="str">
        <f t="shared" si="193"/>
        <v/>
      </c>
      <c r="F502" s="79" t="str">
        <f t="shared" si="194"/>
        <v/>
      </c>
      <c r="G502" s="73" t="str">
        <f t="shared" si="195"/>
        <v/>
      </c>
      <c r="H502" s="72" t="str">
        <f t="shared" si="196"/>
        <v/>
      </c>
      <c r="I502" s="72" t="str">
        <f t="shared" si="197"/>
        <v/>
      </c>
      <c r="J502" s="72" t="str">
        <f t="shared" si="198"/>
        <v/>
      </c>
      <c r="K502" s="76" t="str">
        <f t="shared" si="199"/>
        <v/>
      </c>
      <c r="L502" s="134" t="str">
        <f t="shared" si="200"/>
        <v/>
      </c>
      <c r="M502" s="134" t="str">
        <f t="shared" si="201"/>
        <v/>
      </c>
      <c r="N502" s="67"/>
      <c r="O502" s="71"/>
      <c r="P502" s="71"/>
      <c r="Q502" s="71"/>
      <c r="R502" s="71"/>
      <c r="S502" s="148"/>
      <c r="T502" s="71"/>
      <c r="U502" s="71"/>
      <c r="V502" s="71"/>
      <c r="W502" s="71"/>
      <c r="X502" s="77" t="str">
        <f t="shared" si="215"/>
        <v/>
      </c>
      <c r="Y502" s="26" t="str">
        <f t="shared" si="202"/>
        <v/>
      </c>
      <c r="Z502" s="26" t="str">
        <f t="shared" si="203"/>
        <v/>
      </c>
      <c r="AA502" s="77" t="str">
        <f t="shared" si="204"/>
        <v/>
      </c>
      <c r="AB502" s="26" t="str">
        <f t="shared" si="205"/>
        <v/>
      </c>
      <c r="AC502" s="26" t="str">
        <f t="shared" si="206"/>
        <v/>
      </c>
      <c r="AD502" s="26" t="str">
        <f t="shared" si="212"/>
        <v/>
      </c>
      <c r="AE502" s="26" t="str">
        <f t="shared" si="207"/>
        <v/>
      </c>
      <c r="AF502" s="26" t="str">
        <f t="shared" si="208"/>
        <v/>
      </c>
      <c r="AG502" s="26" t="str">
        <f>IF(OR(Z502&lt;&gt;TRUE,AB502&lt;&gt;TRUE,,ISBLANK(U502)),"",IF(INDEX(codeperskat,MATCH(P502,libperskat,0))=20,IF(OR(U502&lt;'Nomenklatur komplett'!W$4,U502&gt;'Nomenklatur komplett'!X$4),FALSE,TRUE),""))</f>
        <v/>
      </c>
      <c r="AH502" s="26" t="str">
        <f t="shared" si="213"/>
        <v/>
      </c>
      <c r="AI502" s="26" t="str">
        <f t="shared" si="214"/>
        <v/>
      </c>
      <c r="AJ502" s="26" t="str">
        <f t="shared" si="209"/>
        <v/>
      </c>
      <c r="AK502" s="72" t="str">
        <f t="shared" si="210"/>
        <v/>
      </c>
      <c r="AL502" s="26" t="str">
        <f t="shared" si="211"/>
        <v/>
      </c>
    </row>
    <row r="503" spans="1:38" x14ac:dyDescent="0.2">
      <c r="A503" s="129" t="str">
        <f t="shared" si="189"/>
        <v/>
      </c>
      <c r="B503" s="129" t="str">
        <f t="shared" si="190"/>
        <v/>
      </c>
      <c r="C503" s="78" t="str">
        <f t="shared" si="191"/>
        <v/>
      </c>
      <c r="D503" s="72" t="str">
        <f t="shared" si="192"/>
        <v/>
      </c>
      <c r="E503" s="72" t="str">
        <f t="shared" si="193"/>
        <v/>
      </c>
      <c r="F503" s="79" t="str">
        <f t="shared" si="194"/>
        <v/>
      </c>
      <c r="G503" s="73" t="str">
        <f t="shared" si="195"/>
        <v/>
      </c>
      <c r="H503" s="72" t="str">
        <f t="shared" si="196"/>
        <v/>
      </c>
      <c r="I503" s="72" t="str">
        <f t="shared" si="197"/>
        <v/>
      </c>
      <c r="J503" s="72" t="str">
        <f t="shared" si="198"/>
        <v/>
      </c>
      <c r="K503" s="76" t="str">
        <f t="shared" si="199"/>
        <v/>
      </c>
      <c r="L503" s="134" t="str">
        <f t="shared" si="200"/>
        <v/>
      </c>
      <c r="M503" s="134" t="str">
        <f t="shared" si="201"/>
        <v/>
      </c>
      <c r="N503" s="67"/>
      <c r="O503" s="71"/>
      <c r="P503" s="71"/>
      <c r="Q503" s="71"/>
      <c r="R503" s="71"/>
      <c r="S503" s="148"/>
      <c r="T503" s="71"/>
      <c r="U503" s="71"/>
      <c r="V503" s="71"/>
      <c r="W503" s="71"/>
      <c r="X503" s="77" t="str">
        <f t="shared" si="215"/>
        <v/>
      </c>
      <c r="Y503" s="26" t="str">
        <f t="shared" si="202"/>
        <v/>
      </c>
      <c r="Z503" s="26" t="str">
        <f t="shared" si="203"/>
        <v/>
      </c>
      <c r="AA503" s="77" t="str">
        <f t="shared" si="204"/>
        <v/>
      </c>
      <c r="AB503" s="26" t="str">
        <f t="shared" si="205"/>
        <v/>
      </c>
      <c r="AC503" s="26" t="str">
        <f t="shared" si="206"/>
        <v/>
      </c>
      <c r="AD503" s="26" t="str">
        <f t="shared" si="212"/>
        <v/>
      </c>
      <c r="AE503" s="26" t="str">
        <f t="shared" si="207"/>
        <v/>
      </c>
      <c r="AF503" s="26" t="str">
        <f t="shared" si="208"/>
        <v/>
      </c>
      <c r="AG503" s="26" t="str">
        <f>IF(OR(Z503&lt;&gt;TRUE,AB503&lt;&gt;TRUE,,ISBLANK(U503)),"",IF(INDEX(codeperskat,MATCH(P503,libperskat,0))=20,IF(OR(U503&lt;'Nomenklatur komplett'!W$4,U503&gt;'Nomenklatur komplett'!X$4),FALSE,TRUE),""))</f>
        <v/>
      </c>
      <c r="AH503" s="26" t="str">
        <f t="shared" si="213"/>
        <v/>
      </c>
      <c r="AI503" s="26" t="str">
        <f t="shared" si="214"/>
        <v/>
      </c>
      <c r="AJ503" s="26" t="str">
        <f t="shared" si="209"/>
        <v/>
      </c>
      <c r="AK503" s="72" t="str">
        <f t="shared" si="210"/>
        <v/>
      </c>
      <c r="AL503" s="26" t="str">
        <f t="shared" si="211"/>
        <v/>
      </c>
    </row>
    <row r="504" spans="1:38" x14ac:dyDescent="0.2">
      <c r="A504" s="129" t="str">
        <f t="shared" ref="A504:A567" si="216">IF(ISBLANK(N504),"",IF(ISNA(MATCH(P504,libperskat,0)),"Unvollständig",IF((COUNTA(N504:V504)+(INDEX(codeperskat,MATCH(P504,libperskat,0))=20)+AND(U504="",AJ504=TRUE))&lt;9,"Unvollständig",IF(OR(COUNTIF(X504:AE504,FALSE)&gt;0,COUNTIF(AH504:AI504,FALSE)&gt;0,COUNTIF(X504:AI504,#N/A)&gt;0),"Fehler",IF(COUNTIF(AF504:AG504,FALSE)&gt;0,"Achtung","OK")))))</f>
        <v/>
      </c>
      <c r="B504" s="129" t="str">
        <f t="shared" ref="B504:B567" si="217">IF(N504&lt;&gt;"",IF(ISNA(MATCH(TRIM(N504),persid,0)),"",IF(MATCH(TRIM(N504),persid,0)=0,"",MATCH(TRIM(N504),persid,0))),"")</f>
        <v/>
      </c>
      <c r="C504" s="78" t="str">
        <f t="shared" ref="C504:C567" si="218">IF(B504&lt;&gt;"",INDEX(pkatid,B504),"")</f>
        <v/>
      </c>
      <c r="D504" s="72" t="str">
        <f t="shared" ref="D504:D567" si="219">IF(B504&lt;&gt;"",IF(INDEX(psex,B504)&lt;&gt;"",INDEX(psex,B504),""),"")</f>
        <v/>
      </c>
      <c r="E504" s="72" t="str">
        <f t="shared" ref="E504:E567" si="220">IF(B504&lt;&gt;"",INDEX(ctrlsex,B504),"")</f>
        <v/>
      </c>
      <c r="F504" s="79" t="str">
        <f t="shared" ref="F504:F567" si="221">IF(B504&lt;&gt;"",IF(INDEX(pgebdat,B504)&lt;&gt;"",INDEX(pgebdat,B504),""),"")</f>
        <v/>
      </c>
      <c r="G504" s="73" t="str">
        <f t="shared" ref="G504:G567" si="222">IF(B504&lt;&gt;"",IF(INDEX(pnat,B504)&gt;0,INDEX(pnat,B504),""),"")</f>
        <v/>
      </c>
      <c r="H504" s="72" t="str">
        <f t="shared" ref="H504:H567" si="223">IF(B504&lt;&gt;"",INDEX(ctrlnat,B504),"")</f>
        <v/>
      </c>
      <c r="I504" s="72" t="str">
        <f t="shared" ref="I504:I567" si="224">IF(B504&lt;&gt;"",IF(INDEX(pjis,B504)&lt;&gt;"",INDEX(pjis,B504),""),"")</f>
        <v/>
      </c>
      <c r="J504" s="72" t="str">
        <f t="shared" ref="J504:J567" si="225">IF(B504&lt;&gt;"",IF(INDEX(pid,B504)&gt;0,INDEX(pid,B504),""),"")</f>
        <v/>
      </c>
      <c r="K504" s="76" t="str">
        <f t="shared" ref="K504:K567" si="226">CONCATENATE(N504,O504)</f>
        <v/>
      </c>
      <c r="L504" s="134" t="str">
        <f t="shared" ref="L504:L567" si="227">IF(B504&lt;&gt;"",IF(INDEX(pname,B504)&gt;0,INDEX(pname,B504),""),"")</f>
        <v/>
      </c>
      <c r="M504" s="134" t="str">
        <f t="shared" ref="M504:M567" si="228">IF(B504&lt;&gt;"",IF(INDEX(psurname,B504)&gt;0,INDEX(psurname,B504),""),"")</f>
        <v/>
      </c>
      <c r="N504" s="67"/>
      <c r="O504" s="71"/>
      <c r="P504" s="71"/>
      <c r="Q504" s="71"/>
      <c r="R504" s="71"/>
      <c r="S504" s="148"/>
      <c r="T504" s="71"/>
      <c r="U504" s="71"/>
      <c r="V504" s="71"/>
      <c r="W504" s="71"/>
      <c r="X504" s="77" t="str">
        <f t="shared" si="215"/>
        <v/>
      </c>
      <c r="Y504" s="26" t="str">
        <f t="shared" ref="Y504:Y567" si="229">IF(ISBLANK(N504),"",IF(OR(ISNA(MATCH(TRIM(N504),persid,0)),N504="-"),FALSE,TRUE))</f>
        <v/>
      </c>
      <c r="Z504" s="26" t="str">
        <f t="shared" ref="Z504:Z567" si="230">IF(ISBLANK(P504),"",IF(OR(ISNA(MATCH(P504,libperskat,0)),P504="-"),FALSE,TRUE))</f>
        <v/>
      </c>
      <c r="AA504" s="77" t="str">
        <f t="shared" ref="AA504:AA567" si="231">IF(ISBLANK(Q504),"",IF(OR(ISNA(MATCH(Q504,libaav,0)),Q504="-"),FALSE,TRUE))</f>
        <v/>
      </c>
      <c r="AB504" s="26" t="str">
        <f t="shared" ref="AB504:AB567" si="232">IF(ISBLANK(R504),"",IF(OR(ISNA(MATCH(R504,libdipqual,0)),R504="-"),FALSE,IF(INDEX(codedipqual,MATCH(R504,libdipqual,0))=0,FALSE,TRUE)))</f>
        <v/>
      </c>
      <c r="AC504" s="26" t="str">
        <f t="shared" ref="AC504:AC567" si="233">IF(ISBLANK(S504),"",IF(OR(ISNA(MATCH(S504,libinst,0)),S504="-"),FALSE,TRUE))</f>
        <v/>
      </c>
      <c r="AD504" s="26" t="str">
        <f t="shared" si="212"/>
        <v/>
      </c>
      <c r="AE504" s="26" t="str">
        <f t="shared" ref="AE504:AE567" si="234">IF(OR(ISBLANK(T504),ISBLANK(U504)),"",IF(T504&lt;=U504,TRUE,FALSE))</f>
        <v/>
      </c>
      <c r="AF504" s="26" t="str">
        <f t="shared" ref="AF504:AF567" si="235">IF(OR(AD504&lt;&gt;TRUE,ISBLANK(U504)),"",IF(INDEX(codeperskat,MATCH(P504,libperskat,0))=20,"",IF(OR(INDEX(valbvzmin,MATCH(V504,libschartkla,0))="-",INDEX(valbvzmax,MATCH(V504,libschartkla,0))="-",AND(U504&gt;=INDEX(valbvzmin,MATCH(V504,libschartkla,0)),U504&lt;=INDEX(valbvzmax,MATCH(V504,libschartkla,0)))),TRUE,FALSE)))</f>
        <v/>
      </c>
      <c r="AG504" s="26" t="str">
        <f>IF(OR(Z504&lt;&gt;TRUE,AB504&lt;&gt;TRUE,,ISBLANK(U504)),"",IF(INDEX(codeperskat,MATCH(P504,libperskat,0))=20,IF(OR(U504&lt;'Nomenklatur komplett'!W$4,U504&gt;'Nomenklatur komplett'!X$4),FALSE,TRUE),""))</f>
        <v/>
      </c>
      <c r="AH504" s="26" t="str">
        <f t="shared" si="213"/>
        <v/>
      </c>
      <c r="AI504" s="26" t="str">
        <f t="shared" si="214"/>
        <v/>
      </c>
      <c r="AJ504" s="26" t="str">
        <f t="shared" ref="AJ504:AJ567" si="236">IF(V504&lt;&gt;"",IF(NOT(ISNA(V504)),IF(AND(INDEX(codeschartkla,MATCH(V504,libschartkla,0))&gt;=55000000,INDEX(codeschartkla,MATCH(V504,libschartkla,0))&lt;55100000),TRUE,FALSE),""),"")</f>
        <v/>
      </c>
      <c r="AK504" s="72" t="str">
        <f t="shared" ref="AK504:AK567" si="237">IF(A504="","",1)</f>
        <v/>
      </c>
      <c r="AL504" s="26" t="str">
        <f t="shared" ref="AL504:AL567" si="238">IF(AE504&lt;&gt;TRUE,"",T504/U504)</f>
        <v/>
      </c>
    </row>
    <row r="505" spans="1:38" x14ac:dyDescent="0.2">
      <c r="A505" s="129" t="str">
        <f t="shared" si="216"/>
        <v/>
      </c>
      <c r="B505" s="129" t="str">
        <f t="shared" si="217"/>
        <v/>
      </c>
      <c r="C505" s="78" t="str">
        <f t="shared" si="218"/>
        <v/>
      </c>
      <c r="D505" s="72" t="str">
        <f t="shared" si="219"/>
        <v/>
      </c>
      <c r="E505" s="72" t="str">
        <f t="shared" si="220"/>
        <v/>
      </c>
      <c r="F505" s="79" t="str">
        <f t="shared" si="221"/>
        <v/>
      </c>
      <c r="G505" s="73" t="str">
        <f t="shared" si="222"/>
        <v/>
      </c>
      <c r="H505" s="72" t="str">
        <f t="shared" si="223"/>
        <v/>
      </c>
      <c r="I505" s="72" t="str">
        <f t="shared" si="224"/>
        <v/>
      </c>
      <c r="J505" s="72" t="str">
        <f t="shared" si="225"/>
        <v/>
      </c>
      <c r="K505" s="76" t="str">
        <f t="shared" si="226"/>
        <v/>
      </c>
      <c r="L505" s="134" t="str">
        <f t="shared" si="227"/>
        <v/>
      </c>
      <c r="M505" s="134" t="str">
        <f t="shared" si="228"/>
        <v/>
      </c>
      <c r="N505" s="67"/>
      <c r="O505" s="71"/>
      <c r="P505" s="71"/>
      <c r="Q505" s="71"/>
      <c r="R505" s="71"/>
      <c r="S505" s="148"/>
      <c r="T505" s="71"/>
      <c r="U505" s="71"/>
      <c r="V505" s="71"/>
      <c r="W505" s="71"/>
      <c r="X505" s="77" t="str">
        <f t="shared" si="215"/>
        <v/>
      </c>
      <c r="Y505" s="26" t="str">
        <f t="shared" si="229"/>
        <v/>
      </c>
      <c r="Z505" s="26" t="str">
        <f t="shared" si="230"/>
        <v/>
      </c>
      <c r="AA505" s="77" t="str">
        <f t="shared" si="231"/>
        <v/>
      </c>
      <c r="AB505" s="26" t="str">
        <f t="shared" si="232"/>
        <v/>
      </c>
      <c r="AC505" s="26" t="str">
        <f t="shared" si="233"/>
        <v/>
      </c>
      <c r="AD505" s="26" t="str">
        <f t="shared" si="212"/>
        <v/>
      </c>
      <c r="AE505" s="26" t="str">
        <f t="shared" si="234"/>
        <v/>
      </c>
      <c r="AF505" s="26" t="str">
        <f t="shared" si="235"/>
        <v/>
      </c>
      <c r="AG505" s="26" t="str">
        <f>IF(OR(Z505&lt;&gt;TRUE,AB505&lt;&gt;TRUE,,ISBLANK(U505)),"",IF(INDEX(codeperskat,MATCH(P505,libperskat,0))=20,IF(OR(U505&lt;'Nomenklatur komplett'!W$4,U505&gt;'Nomenklatur komplett'!X$4),FALSE,TRUE),""))</f>
        <v/>
      </c>
      <c r="AH505" s="26" t="str">
        <f t="shared" si="213"/>
        <v/>
      </c>
      <c r="AI505" s="26" t="str">
        <f t="shared" si="214"/>
        <v/>
      </c>
      <c r="AJ505" s="26" t="str">
        <f t="shared" si="236"/>
        <v/>
      </c>
      <c r="AK505" s="72" t="str">
        <f t="shared" si="237"/>
        <v/>
      </c>
      <c r="AL505" s="26" t="str">
        <f t="shared" si="238"/>
        <v/>
      </c>
    </row>
    <row r="506" spans="1:38" x14ac:dyDescent="0.2">
      <c r="A506" s="129" t="str">
        <f t="shared" si="216"/>
        <v/>
      </c>
      <c r="B506" s="129" t="str">
        <f t="shared" si="217"/>
        <v/>
      </c>
      <c r="C506" s="78" t="str">
        <f t="shared" si="218"/>
        <v/>
      </c>
      <c r="D506" s="72" t="str">
        <f t="shared" si="219"/>
        <v/>
      </c>
      <c r="E506" s="72" t="str">
        <f t="shared" si="220"/>
        <v/>
      </c>
      <c r="F506" s="79" t="str">
        <f t="shared" si="221"/>
        <v/>
      </c>
      <c r="G506" s="73" t="str">
        <f t="shared" si="222"/>
        <v/>
      </c>
      <c r="H506" s="72" t="str">
        <f t="shared" si="223"/>
        <v/>
      </c>
      <c r="I506" s="72" t="str">
        <f t="shared" si="224"/>
        <v/>
      </c>
      <c r="J506" s="72" t="str">
        <f t="shared" si="225"/>
        <v/>
      </c>
      <c r="K506" s="76" t="str">
        <f t="shared" si="226"/>
        <v/>
      </c>
      <c r="L506" s="134" t="str">
        <f t="shared" si="227"/>
        <v/>
      </c>
      <c r="M506" s="134" t="str">
        <f t="shared" si="228"/>
        <v/>
      </c>
      <c r="N506" s="67"/>
      <c r="O506" s="71"/>
      <c r="P506" s="71"/>
      <c r="Q506" s="71"/>
      <c r="R506" s="71"/>
      <c r="S506" s="148"/>
      <c r="T506" s="71"/>
      <c r="U506" s="71"/>
      <c r="V506" s="71"/>
      <c r="W506" s="71"/>
      <c r="X506" s="77" t="str">
        <f t="shared" si="215"/>
        <v/>
      </c>
      <c r="Y506" s="26" t="str">
        <f t="shared" si="229"/>
        <v/>
      </c>
      <c r="Z506" s="26" t="str">
        <f t="shared" si="230"/>
        <v/>
      </c>
      <c r="AA506" s="77" t="str">
        <f t="shared" si="231"/>
        <v/>
      </c>
      <c r="AB506" s="26" t="str">
        <f t="shared" si="232"/>
        <v/>
      </c>
      <c r="AC506" s="26" t="str">
        <f t="shared" si="233"/>
        <v/>
      </c>
      <c r="AD506" s="26" t="str">
        <f t="shared" si="212"/>
        <v/>
      </c>
      <c r="AE506" s="26" t="str">
        <f t="shared" si="234"/>
        <v/>
      </c>
      <c r="AF506" s="26" t="str">
        <f t="shared" si="235"/>
        <v/>
      </c>
      <c r="AG506" s="26" t="str">
        <f>IF(OR(Z506&lt;&gt;TRUE,AB506&lt;&gt;TRUE,,ISBLANK(U506)),"",IF(INDEX(codeperskat,MATCH(P506,libperskat,0))=20,IF(OR(U506&lt;'Nomenklatur komplett'!W$4,U506&gt;'Nomenklatur komplett'!X$4),FALSE,TRUE),""))</f>
        <v/>
      </c>
      <c r="AH506" s="26" t="str">
        <f t="shared" si="213"/>
        <v/>
      </c>
      <c r="AI506" s="26" t="str">
        <f t="shared" si="214"/>
        <v/>
      </c>
      <c r="AJ506" s="26" t="str">
        <f t="shared" si="236"/>
        <v/>
      </c>
      <c r="AK506" s="72" t="str">
        <f t="shared" si="237"/>
        <v/>
      </c>
      <c r="AL506" s="26" t="str">
        <f t="shared" si="238"/>
        <v/>
      </c>
    </row>
    <row r="507" spans="1:38" x14ac:dyDescent="0.2">
      <c r="A507" s="129" t="str">
        <f t="shared" si="216"/>
        <v/>
      </c>
      <c r="B507" s="129" t="str">
        <f t="shared" si="217"/>
        <v/>
      </c>
      <c r="C507" s="78" t="str">
        <f t="shared" si="218"/>
        <v/>
      </c>
      <c r="D507" s="72" t="str">
        <f t="shared" si="219"/>
        <v/>
      </c>
      <c r="E507" s="72" t="str">
        <f t="shared" si="220"/>
        <v/>
      </c>
      <c r="F507" s="79" t="str">
        <f t="shared" si="221"/>
        <v/>
      </c>
      <c r="G507" s="73" t="str">
        <f t="shared" si="222"/>
        <v/>
      </c>
      <c r="H507" s="72" t="str">
        <f t="shared" si="223"/>
        <v/>
      </c>
      <c r="I507" s="72" t="str">
        <f t="shared" si="224"/>
        <v/>
      </c>
      <c r="J507" s="72" t="str">
        <f t="shared" si="225"/>
        <v/>
      </c>
      <c r="K507" s="76" t="str">
        <f t="shared" si="226"/>
        <v/>
      </c>
      <c r="L507" s="134" t="str">
        <f t="shared" si="227"/>
        <v/>
      </c>
      <c r="M507" s="134" t="str">
        <f t="shared" si="228"/>
        <v/>
      </c>
      <c r="N507" s="67"/>
      <c r="O507" s="71"/>
      <c r="P507" s="71"/>
      <c r="Q507" s="71"/>
      <c r="R507" s="71"/>
      <c r="S507" s="148"/>
      <c r="T507" s="71"/>
      <c r="U507" s="71"/>
      <c r="V507" s="71"/>
      <c r="W507" s="71"/>
      <c r="X507" s="77" t="str">
        <f t="shared" si="215"/>
        <v/>
      </c>
      <c r="Y507" s="26" t="str">
        <f t="shared" si="229"/>
        <v/>
      </c>
      <c r="Z507" s="26" t="str">
        <f t="shared" si="230"/>
        <v/>
      </c>
      <c r="AA507" s="77" t="str">
        <f t="shared" si="231"/>
        <v/>
      </c>
      <c r="AB507" s="26" t="str">
        <f t="shared" si="232"/>
        <v/>
      </c>
      <c r="AC507" s="26" t="str">
        <f t="shared" si="233"/>
        <v/>
      </c>
      <c r="AD507" s="26" t="str">
        <f t="shared" si="212"/>
        <v/>
      </c>
      <c r="AE507" s="26" t="str">
        <f t="shared" si="234"/>
        <v/>
      </c>
      <c r="AF507" s="26" t="str">
        <f t="shared" si="235"/>
        <v/>
      </c>
      <c r="AG507" s="26" t="str">
        <f>IF(OR(Z507&lt;&gt;TRUE,AB507&lt;&gt;TRUE,,ISBLANK(U507)),"",IF(INDEX(codeperskat,MATCH(P507,libperskat,0))=20,IF(OR(U507&lt;'Nomenklatur komplett'!W$4,U507&gt;'Nomenklatur komplett'!X$4),FALSE,TRUE),""))</f>
        <v/>
      </c>
      <c r="AH507" s="26" t="str">
        <f t="shared" si="213"/>
        <v/>
      </c>
      <c r="AI507" s="26" t="str">
        <f t="shared" si="214"/>
        <v/>
      </c>
      <c r="AJ507" s="26" t="str">
        <f t="shared" si="236"/>
        <v/>
      </c>
      <c r="AK507" s="72" t="str">
        <f t="shared" si="237"/>
        <v/>
      </c>
      <c r="AL507" s="26" t="str">
        <f t="shared" si="238"/>
        <v/>
      </c>
    </row>
    <row r="508" spans="1:38" x14ac:dyDescent="0.2">
      <c r="A508" s="129" t="str">
        <f t="shared" si="216"/>
        <v/>
      </c>
      <c r="B508" s="129" t="str">
        <f t="shared" si="217"/>
        <v/>
      </c>
      <c r="C508" s="78" t="str">
        <f t="shared" si="218"/>
        <v/>
      </c>
      <c r="D508" s="72" t="str">
        <f t="shared" si="219"/>
        <v/>
      </c>
      <c r="E508" s="72" t="str">
        <f t="shared" si="220"/>
        <v/>
      </c>
      <c r="F508" s="79" t="str">
        <f t="shared" si="221"/>
        <v/>
      </c>
      <c r="G508" s="73" t="str">
        <f t="shared" si="222"/>
        <v/>
      </c>
      <c r="H508" s="72" t="str">
        <f t="shared" si="223"/>
        <v/>
      </c>
      <c r="I508" s="72" t="str">
        <f t="shared" si="224"/>
        <v/>
      </c>
      <c r="J508" s="72" t="str">
        <f t="shared" si="225"/>
        <v/>
      </c>
      <c r="K508" s="76" t="str">
        <f t="shared" si="226"/>
        <v/>
      </c>
      <c r="L508" s="134" t="str">
        <f t="shared" si="227"/>
        <v/>
      </c>
      <c r="M508" s="134" t="str">
        <f t="shared" si="228"/>
        <v/>
      </c>
      <c r="N508" s="67"/>
      <c r="O508" s="71"/>
      <c r="P508" s="71"/>
      <c r="Q508" s="71"/>
      <c r="R508" s="71"/>
      <c r="S508" s="148"/>
      <c r="T508" s="71"/>
      <c r="U508" s="71"/>
      <c r="V508" s="71"/>
      <c r="W508" s="71"/>
      <c r="X508" s="77" t="str">
        <f t="shared" si="215"/>
        <v/>
      </c>
      <c r="Y508" s="26" t="str">
        <f t="shared" si="229"/>
        <v/>
      </c>
      <c r="Z508" s="26" t="str">
        <f t="shared" si="230"/>
        <v/>
      </c>
      <c r="AA508" s="77" t="str">
        <f t="shared" si="231"/>
        <v/>
      </c>
      <c r="AB508" s="26" t="str">
        <f t="shared" si="232"/>
        <v/>
      </c>
      <c r="AC508" s="26" t="str">
        <f t="shared" si="233"/>
        <v/>
      </c>
      <c r="AD508" s="26" t="str">
        <f t="shared" si="212"/>
        <v/>
      </c>
      <c r="AE508" s="26" t="str">
        <f t="shared" si="234"/>
        <v/>
      </c>
      <c r="AF508" s="26" t="str">
        <f t="shared" si="235"/>
        <v/>
      </c>
      <c r="AG508" s="26" t="str">
        <f>IF(OR(Z508&lt;&gt;TRUE,AB508&lt;&gt;TRUE,,ISBLANK(U508)),"",IF(INDEX(codeperskat,MATCH(P508,libperskat,0))=20,IF(OR(U508&lt;'Nomenklatur komplett'!W$4,U508&gt;'Nomenklatur komplett'!X$4),FALSE,TRUE),""))</f>
        <v/>
      </c>
      <c r="AH508" s="26" t="str">
        <f t="shared" si="213"/>
        <v/>
      </c>
      <c r="AI508" s="26" t="str">
        <f t="shared" si="214"/>
        <v/>
      </c>
      <c r="AJ508" s="26" t="str">
        <f t="shared" si="236"/>
        <v/>
      </c>
      <c r="AK508" s="72" t="str">
        <f t="shared" si="237"/>
        <v/>
      </c>
      <c r="AL508" s="26" t="str">
        <f t="shared" si="238"/>
        <v/>
      </c>
    </row>
    <row r="509" spans="1:38" x14ac:dyDescent="0.2">
      <c r="A509" s="129" t="str">
        <f t="shared" si="216"/>
        <v/>
      </c>
      <c r="B509" s="129" t="str">
        <f t="shared" si="217"/>
        <v/>
      </c>
      <c r="C509" s="78" t="str">
        <f t="shared" si="218"/>
        <v/>
      </c>
      <c r="D509" s="72" t="str">
        <f t="shared" si="219"/>
        <v/>
      </c>
      <c r="E509" s="72" t="str">
        <f t="shared" si="220"/>
        <v/>
      </c>
      <c r="F509" s="79" t="str">
        <f t="shared" si="221"/>
        <v/>
      </c>
      <c r="G509" s="73" t="str">
        <f t="shared" si="222"/>
        <v/>
      </c>
      <c r="H509" s="72" t="str">
        <f t="shared" si="223"/>
        <v/>
      </c>
      <c r="I509" s="72" t="str">
        <f t="shared" si="224"/>
        <v/>
      </c>
      <c r="J509" s="72" t="str">
        <f t="shared" si="225"/>
        <v/>
      </c>
      <c r="K509" s="76" t="str">
        <f t="shared" si="226"/>
        <v/>
      </c>
      <c r="L509" s="134" t="str">
        <f t="shared" si="227"/>
        <v/>
      </c>
      <c r="M509" s="134" t="str">
        <f t="shared" si="228"/>
        <v/>
      </c>
      <c r="N509" s="67"/>
      <c r="O509" s="71"/>
      <c r="P509" s="71"/>
      <c r="Q509" s="71"/>
      <c r="R509" s="71"/>
      <c r="S509" s="148"/>
      <c r="T509" s="71"/>
      <c r="U509" s="71"/>
      <c r="V509" s="71"/>
      <c r="W509" s="71"/>
      <c r="X509" s="77" t="str">
        <f t="shared" si="215"/>
        <v/>
      </c>
      <c r="Y509" s="26" t="str">
        <f t="shared" si="229"/>
        <v/>
      </c>
      <c r="Z509" s="26" t="str">
        <f t="shared" si="230"/>
        <v/>
      </c>
      <c r="AA509" s="77" t="str">
        <f t="shared" si="231"/>
        <v/>
      </c>
      <c r="AB509" s="26" t="str">
        <f t="shared" si="232"/>
        <v/>
      </c>
      <c r="AC509" s="26" t="str">
        <f t="shared" si="233"/>
        <v/>
      </c>
      <c r="AD509" s="26" t="str">
        <f t="shared" si="212"/>
        <v/>
      </c>
      <c r="AE509" s="26" t="str">
        <f t="shared" si="234"/>
        <v/>
      </c>
      <c r="AF509" s="26" t="str">
        <f t="shared" si="235"/>
        <v/>
      </c>
      <c r="AG509" s="26" t="str">
        <f>IF(OR(Z509&lt;&gt;TRUE,AB509&lt;&gt;TRUE,,ISBLANK(U509)),"",IF(INDEX(codeperskat,MATCH(P509,libperskat,0))=20,IF(OR(U509&lt;'Nomenklatur komplett'!W$4,U509&gt;'Nomenklatur komplett'!X$4),FALSE,TRUE),""))</f>
        <v/>
      </c>
      <c r="AH509" s="26" t="str">
        <f t="shared" si="213"/>
        <v/>
      </c>
      <c r="AI509" s="26" t="str">
        <f t="shared" si="214"/>
        <v/>
      </c>
      <c r="AJ509" s="26" t="str">
        <f t="shared" si="236"/>
        <v/>
      </c>
      <c r="AK509" s="72" t="str">
        <f t="shared" si="237"/>
        <v/>
      </c>
      <c r="AL509" s="26" t="str">
        <f t="shared" si="238"/>
        <v/>
      </c>
    </row>
    <row r="510" spans="1:38" x14ac:dyDescent="0.2">
      <c r="A510" s="129" t="str">
        <f t="shared" si="216"/>
        <v/>
      </c>
      <c r="B510" s="129" t="str">
        <f t="shared" si="217"/>
        <v/>
      </c>
      <c r="C510" s="78" t="str">
        <f t="shared" si="218"/>
        <v/>
      </c>
      <c r="D510" s="72" t="str">
        <f t="shared" si="219"/>
        <v/>
      </c>
      <c r="E510" s="72" t="str">
        <f t="shared" si="220"/>
        <v/>
      </c>
      <c r="F510" s="79" t="str">
        <f t="shared" si="221"/>
        <v/>
      </c>
      <c r="G510" s="73" t="str">
        <f t="shared" si="222"/>
        <v/>
      </c>
      <c r="H510" s="72" t="str">
        <f t="shared" si="223"/>
        <v/>
      </c>
      <c r="I510" s="72" t="str">
        <f t="shared" si="224"/>
        <v/>
      </c>
      <c r="J510" s="72" t="str">
        <f t="shared" si="225"/>
        <v/>
      </c>
      <c r="K510" s="76" t="str">
        <f t="shared" si="226"/>
        <v/>
      </c>
      <c r="L510" s="134" t="str">
        <f t="shared" si="227"/>
        <v/>
      </c>
      <c r="M510" s="134" t="str">
        <f t="shared" si="228"/>
        <v/>
      </c>
      <c r="N510" s="67"/>
      <c r="O510" s="71"/>
      <c r="P510" s="71"/>
      <c r="Q510" s="71"/>
      <c r="R510" s="71"/>
      <c r="S510" s="148"/>
      <c r="T510" s="71"/>
      <c r="U510" s="71"/>
      <c r="V510" s="71"/>
      <c r="W510" s="71"/>
      <c r="X510" s="77" t="str">
        <f t="shared" si="215"/>
        <v/>
      </c>
      <c r="Y510" s="26" t="str">
        <f t="shared" si="229"/>
        <v/>
      </c>
      <c r="Z510" s="26" t="str">
        <f t="shared" si="230"/>
        <v/>
      </c>
      <c r="AA510" s="77" t="str">
        <f t="shared" si="231"/>
        <v/>
      </c>
      <c r="AB510" s="26" t="str">
        <f t="shared" si="232"/>
        <v/>
      </c>
      <c r="AC510" s="26" t="str">
        <f t="shared" si="233"/>
        <v/>
      </c>
      <c r="AD510" s="26" t="str">
        <f t="shared" si="212"/>
        <v/>
      </c>
      <c r="AE510" s="26" t="str">
        <f t="shared" si="234"/>
        <v/>
      </c>
      <c r="AF510" s="26" t="str">
        <f t="shared" si="235"/>
        <v/>
      </c>
      <c r="AG510" s="26" t="str">
        <f>IF(OR(Z510&lt;&gt;TRUE,AB510&lt;&gt;TRUE,,ISBLANK(U510)),"",IF(INDEX(codeperskat,MATCH(P510,libperskat,0))=20,IF(OR(U510&lt;'Nomenklatur komplett'!W$4,U510&gt;'Nomenklatur komplett'!X$4),FALSE,TRUE),""))</f>
        <v/>
      </c>
      <c r="AH510" s="26" t="str">
        <f t="shared" si="213"/>
        <v/>
      </c>
      <c r="AI510" s="26" t="str">
        <f t="shared" si="214"/>
        <v/>
      </c>
      <c r="AJ510" s="26" t="str">
        <f t="shared" si="236"/>
        <v/>
      </c>
      <c r="AK510" s="72" t="str">
        <f t="shared" si="237"/>
        <v/>
      </c>
      <c r="AL510" s="26" t="str">
        <f t="shared" si="238"/>
        <v/>
      </c>
    </row>
    <row r="511" spans="1:38" x14ac:dyDescent="0.2">
      <c r="A511" s="129" t="str">
        <f t="shared" si="216"/>
        <v/>
      </c>
      <c r="B511" s="129" t="str">
        <f t="shared" si="217"/>
        <v/>
      </c>
      <c r="C511" s="78" t="str">
        <f t="shared" si="218"/>
        <v/>
      </c>
      <c r="D511" s="72" t="str">
        <f t="shared" si="219"/>
        <v/>
      </c>
      <c r="E511" s="72" t="str">
        <f t="shared" si="220"/>
        <v/>
      </c>
      <c r="F511" s="79" t="str">
        <f t="shared" si="221"/>
        <v/>
      </c>
      <c r="G511" s="73" t="str">
        <f t="shared" si="222"/>
        <v/>
      </c>
      <c r="H511" s="72" t="str">
        <f t="shared" si="223"/>
        <v/>
      </c>
      <c r="I511" s="72" t="str">
        <f t="shared" si="224"/>
        <v/>
      </c>
      <c r="J511" s="72" t="str">
        <f t="shared" si="225"/>
        <v/>
      </c>
      <c r="K511" s="76" t="str">
        <f t="shared" si="226"/>
        <v/>
      </c>
      <c r="L511" s="134" t="str">
        <f t="shared" si="227"/>
        <v/>
      </c>
      <c r="M511" s="134" t="str">
        <f t="shared" si="228"/>
        <v/>
      </c>
      <c r="N511" s="67"/>
      <c r="O511" s="71"/>
      <c r="P511" s="71"/>
      <c r="Q511" s="71"/>
      <c r="R511" s="71"/>
      <c r="S511" s="148"/>
      <c r="T511" s="71"/>
      <c r="U511" s="71"/>
      <c r="V511" s="71"/>
      <c r="W511" s="71"/>
      <c r="X511" s="77" t="str">
        <f t="shared" si="215"/>
        <v/>
      </c>
      <c r="Y511" s="26" t="str">
        <f t="shared" si="229"/>
        <v/>
      </c>
      <c r="Z511" s="26" t="str">
        <f t="shared" si="230"/>
        <v/>
      </c>
      <c r="AA511" s="77" t="str">
        <f t="shared" si="231"/>
        <v/>
      </c>
      <c r="AB511" s="26" t="str">
        <f t="shared" si="232"/>
        <v/>
      </c>
      <c r="AC511" s="26" t="str">
        <f t="shared" si="233"/>
        <v/>
      </c>
      <c r="AD511" s="26" t="str">
        <f t="shared" si="212"/>
        <v/>
      </c>
      <c r="AE511" s="26" t="str">
        <f t="shared" si="234"/>
        <v/>
      </c>
      <c r="AF511" s="26" t="str">
        <f t="shared" si="235"/>
        <v/>
      </c>
      <c r="AG511" s="26" t="str">
        <f>IF(OR(Z511&lt;&gt;TRUE,AB511&lt;&gt;TRUE,,ISBLANK(U511)),"",IF(INDEX(codeperskat,MATCH(P511,libperskat,0))=20,IF(OR(U511&lt;'Nomenklatur komplett'!W$4,U511&gt;'Nomenklatur komplett'!X$4),FALSE,TRUE),""))</f>
        <v/>
      </c>
      <c r="AH511" s="26" t="str">
        <f t="shared" si="213"/>
        <v/>
      </c>
      <c r="AI511" s="26" t="str">
        <f t="shared" si="214"/>
        <v/>
      </c>
      <c r="AJ511" s="26" t="str">
        <f t="shared" si="236"/>
        <v/>
      </c>
      <c r="AK511" s="72" t="str">
        <f t="shared" si="237"/>
        <v/>
      </c>
      <c r="AL511" s="26" t="str">
        <f t="shared" si="238"/>
        <v/>
      </c>
    </row>
    <row r="512" spans="1:38" x14ac:dyDescent="0.2">
      <c r="A512" s="129" t="str">
        <f t="shared" si="216"/>
        <v/>
      </c>
      <c r="B512" s="129" t="str">
        <f t="shared" si="217"/>
        <v/>
      </c>
      <c r="C512" s="78" t="str">
        <f t="shared" si="218"/>
        <v/>
      </c>
      <c r="D512" s="72" t="str">
        <f t="shared" si="219"/>
        <v/>
      </c>
      <c r="E512" s="72" t="str">
        <f t="shared" si="220"/>
        <v/>
      </c>
      <c r="F512" s="79" t="str">
        <f t="shared" si="221"/>
        <v/>
      </c>
      <c r="G512" s="73" t="str">
        <f t="shared" si="222"/>
        <v/>
      </c>
      <c r="H512" s="72" t="str">
        <f t="shared" si="223"/>
        <v/>
      </c>
      <c r="I512" s="72" t="str">
        <f t="shared" si="224"/>
        <v/>
      </c>
      <c r="J512" s="72" t="str">
        <f t="shared" si="225"/>
        <v/>
      </c>
      <c r="K512" s="76" t="str">
        <f t="shared" si="226"/>
        <v/>
      </c>
      <c r="L512" s="134" t="str">
        <f t="shared" si="227"/>
        <v/>
      </c>
      <c r="M512" s="134" t="str">
        <f t="shared" si="228"/>
        <v/>
      </c>
      <c r="N512" s="67"/>
      <c r="O512" s="71"/>
      <c r="P512" s="71"/>
      <c r="Q512" s="71"/>
      <c r="R512" s="71"/>
      <c r="S512" s="148"/>
      <c r="T512" s="71"/>
      <c r="U512" s="71"/>
      <c r="V512" s="71"/>
      <c r="W512" s="71"/>
      <c r="X512" s="77" t="str">
        <f t="shared" si="215"/>
        <v/>
      </c>
      <c r="Y512" s="26" t="str">
        <f t="shared" si="229"/>
        <v/>
      </c>
      <c r="Z512" s="26" t="str">
        <f t="shared" si="230"/>
        <v/>
      </c>
      <c r="AA512" s="77" t="str">
        <f t="shared" si="231"/>
        <v/>
      </c>
      <c r="AB512" s="26" t="str">
        <f t="shared" si="232"/>
        <v/>
      </c>
      <c r="AC512" s="26" t="str">
        <f t="shared" si="233"/>
        <v/>
      </c>
      <c r="AD512" s="26" t="str">
        <f t="shared" si="212"/>
        <v/>
      </c>
      <c r="AE512" s="26" t="str">
        <f t="shared" si="234"/>
        <v/>
      </c>
      <c r="AF512" s="26" t="str">
        <f t="shared" si="235"/>
        <v/>
      </c>
      <c r="AG512" s="26" t="str">
        <f>IF(OR(Z512&lt;&gt;TRUE,AB512&lt;&gt;TRUE,,ISBLANK(U512)),"",IF(INDEX(codeperskat,MATCH(P512,libperskat,0))=20,IF(OR(U512&lt;'Nomenklatur komplett'!W$4,U512&gt;'Nomenklatur komplett'!X$4),FALSE,TRUE),""))</f>
        <v/>
      </c>
      <c r="AH512" s="26" t="str">
        <f t="shared" si="213"/>
        <v/>
      </c>
      <c r="AI512" s="26" t="str">
        <f t="shared" si="214"/>
        <v/>
      </c>
      <c r="AJ512" s="26" t="str">
        <f t="shared" si="236"/>
        <v/>
      </c>
      <c r="AK512" s="72" t="str">
        <f t="shared" si="237"/>
        <v/>
      </c>
      <c r="AL512" s="26" t="str">
        <f t="shared" si="238"/>
        <v/>
      </c>
    </row>
    <row r="513" spans="1:38" x14ac:dyDescent="0.2">
      <c r="A513" s="129" t="str">
        <f t="shared" si="216"/>
        <v/>
      </c>
      <c r="B513" s="129" t="str">
        <f t="shared" si="217"/>
        <v/>
      </c>
      <c r="C513" s="78" t="str">
        <f t="shared" si="218"/>
        <v/>
      </c>
      <c r="D513" s="72" t="str">
        <f t="shared" si="219"/>
        <v/>
      </c>
      <c r="E513" s="72" t="str">
        <f t="shared" si="220"/>
        <v/>
      </c>
      <c r="F513" s="79" t="str">
        <f t="shared" si="221"/>
        <v/>
      </c>
      <c r="G513" s="73" t="str">
        <f t="shared" si="222"/>
        <v/>
      </c>
      <c r="H513" s="72" t="str">
        <f t="shared" si="223"/>
        <v/>
      </c>
      <c r="I513" s="72" t="str">
        <f t="shared" si="224"/>
        <v/>
      </c>
      <c r="J513" s="72" t="str">
        <f t="shared" si="225"/>
        <v/>
      </c>
      <c r="K513" s="76" t="str">
        <f t="shared" si="226"/>
        <v/>
      </c>
      <c r="L513" s="134" t="str">
        <f t="shared" si="227"/>
        <v/>
      </c>
      <c r="M513" s="134" t="str">
        <f t="shared" si="228"/>
        <v/>
      </c>
      <c r="N513" s="67"/>
      <c r="O513" s="71"/>
      <c r="P513" s="71"/>
      <c r="Q513" s="71"/>
      <c r="R513" s="71"/>
      <c r="S513" s="148"/>
      <c r="T513" s="71"/>
      <c r="U513" s="71"/>
      <c r="V513" s="71"/>
      <c r="W513" s="71"/>
      <c r="X513" s="77" t="str">
        <f t="shared" si="215"/>
        <v/>
      </c>
      <c r="Y513" s="26" t="str">
        <f t="shared" si="229"/>
        <v/>
      </c>
      <c r="Z513" s="26" t="str">
        <f t="shared" si="230"/>
        <v/>
      </c>
      <c r="AA513" s="77" t="str">
        <f t="shared" si="231"/>
        <v/>
      </c>
      <c r="AB513" s="26" t="str">
        <f t="shared" si="232"/>
        <v/>
      </c>
      <c r="AC513" s="26" t="str">
        <f t="shared" si="233"/>
        <v/>
      </c>
      <c r="AD513" s="26" t="str">
        <f t="shared" si="212"/>
        <v/>
      </c>
      <c r="AE513" s="26" t="str">
        <f t="shared" si="234"/>
        <v/>
      </c>
      <c r="AF513" s="26" t="str">
        <f t="shared" si="235"/>
        <v/>
      </c>
      <c r="AG513" s="26" t="str">
        <f>IF(OR(Z513&lt;&gt;TRUE,AB513&lt;&gt;TRUE,,ISBLANK(U513)),"",IF(INDEX(codeperskat,MATCH(P513,libperskat,0))=20,IF(OR(U513&lt;'Nomenklatur komplett'!W$4,U513&gt;'Nomenklatur komplett'!X$4),FALSE,TRUE),""))</f>
        <v/>
      </c>
      <c r="AH513" s="26" t="str">
        <f t="shared" si="213"/>
        <v/>
      </c>
      <c r="AI513" s="26" t="str">
        <f t="shared" si="214"/>
        <v/>
      </c>
      <c r="AJ513" s="26" t="str">
        <f t="shared" si="236"/>
        <v/>
      </c>
      <c r="AK513" s="72" t="str">
        <f t="shared" si="237"/>
        <v/>
      </c>
      <c r="AL513" s="26" t="str">
        <f t="shared" si="238"/>
        <v/>
      </c>
    </row>
    <row r="514" spans="1:38" x14ac:dyDescent="0.2">
      <c r="A514" s="129" t="str">
        <f t="shared" si="216"/>
        <v/>
      </c>
      <c r="B514" s="129" t="str">
        <f t="shared" si="217"/>
        <v/>
      </c>
      <c r="C514" s="78" t="str">
        <f t="shared" si="218"/>
        <v/>
      </c>
      <c r="D514" s="72" t="str">
        <f t="shared" si="219"/>
        <v/>
      </c>
      <c r="E514" s="72" t="str">
        <f t="shared" si="220"/>
        <v/>
      </c>
      <c r="F514" s="79" t="str">
        <f t="shared" si="221"/>
        <v/>
      </c>
      <c r="G514" s="73" t="str">
        <f t="shared" si="222"/>
        <v/>
      </c>
      <c r="H514" s="72" t="str">
        <f t="shared" si="223"/>
        <v/>
      </c>
      <c r="I514" s="72" t="str">
        <f t="shared" si="224"/>
        <v/>
      </c>
      <c r="J514" s="72" t="str">
        <f t="shared" si="225"/>
        <v/>
      </c>
      <c r="K514" s="76" t="str">
        <f t="shared" si="226"/>
        <v/>
      </c>
      <c r="L514" s="134" t="str">
        <f t="shared" si="227"/>
        <v/>
      </c>
      <c r="M514" s="134" t="str">
        <f t="shared" si="228"/>
        <v/>
      </c>
      <c r="N514" s="67"/>
      <c r="O514" s="71"/>
      <c r="P514" s="71"/>
      <c r="Q514" s="71"/>
      <c r="R514" s="71"/>
      <c r="S514" s="148"/>
      <c r="T514" s="71"/>
      <c r="U514" s="71"/>
      <c r="V514" s="71"/>
      <c r="W514" s="71"/>
      <c r="X514" s="77" t="str">
        <f t="shared" si="215"/>
        <v/>
      </c>
      <c r="Y514" s="26" t="str">
        <f t="shared" si="229"/>
        <v/>
      </c>
      <c r="Z514" s="26" t="str">
        <f t="shared" si="230"/>
        <v/>
      </c>
      <c r="AA514" s="77" t="str">
        <f t="shared" si="231"/>
        <v/>
      </c>
      <c r="AB514" s="26" t="str">
        <f t="shared" si="232"/>
        <v/>
      </c>
      <c r="AC514" s="26" t="str">
        <f t="shared" si="233"/>
        <v/>
      </c>
      <c r="AD514" s="26" t="str">
        <f t="shared" si="212"/>
        <v/>
      </c>
      <c r="AE514" s="26" t="str">
        <f t="shared" si="234"/>
        <v/>
      </c>
      <c r="AF514" s="26" t="str">
        <f t="shared" si="235"/>
        <v/>
      </c>
      <c r="AG514" s="26" t="str">
        <f>IF(OR(Z514&lt;&gt;TRUE,AB514&lt;&gt;TRUE,,ISBLANK(U514)),"",IF(INDEX(codeperskat,MATCH(P514,libperskat,0))=20,IF(OR(U514&lt;'Nomenklatur komplett'!W$4,U514&gt;'Nomenklatur komplett'!X$4),FALSE,TRUE),""))</f>
        <v/>
      </c>
      <c r="AH514" s="26" t="str">
        <f t="shared" si="213"/>
        <v/>
      </c>
      <c r="AI514" s="26" t="str">
        <f t="shared" si="214"/>
        <v/>
      </c>
      <c r="AJ514" s="26" t="str">
        <f t="shared" si="236"/>
        <v/>
      </c>
      <c r="AK514" s="72" t="str">
        <f t="shared" si="237"/>
        <v/>
      </c>
      <c r="AL514" s="26" t="str">
        <f t="shared" si="238"/>
        <v/>
      </c>
    </row>
    <row r="515" spans="1:38" x14ac:dyDescent="0.2">
      <c r="A515" s="129" t="str">
        <f t="shared" si="216"/>
        <v/>
      </c>
      <c r="B515" s="129" t="str">
        <f t="shared" si="217"/>
        <v/>
      </c>
      <c r="C515" s="78" t="str">
        <f t="shared" si="218"/>
        <v/>
      </c>
      <c r="D515" s="72" t="str">
        <f t="shared" si="219"/>
        <v/>
      </c>
      <c r="E515" s="72" t="str">
        <f t="shared" si="220"/>
        <v/>
      </c>
      <c r="F515" s="79" t="str">
        <f t="shared" si="221"/>
        <v/>
      </c>
      <c r="G515" s="73" t="str">
        <f t="shared" si="222"/>
        <v/>
      </c>
      <c r="H515" s="72" t="str">
        <f t="shared" si="223"/>
        <v/>
      </c>
      <c r="I515" s="72" t="str">
        <f t="shared" si="224"/>
        <v/>
      </c>
      <c r="J515" s="72" t="str">
        <f t="shared" si="225"/>
        <v/>
      </c>
      <c r="K515" s="76" t="str">
        <f t="shared" si="226"/>
        <v/>
      </c>
      <c r="L515" s="134" t="str">
        <f t="shared" si="227"/>
        <v/>
      </c>
      <c r="M515" s="134" t="str">
        <f t="shared" si="228"/>
        <v/>
      </c>
      <c r="N515" s="67"/>
      <c r="O515" s="71"/>
      <c r="P515" s="71"/>
      <c r="Q515" s="71"/>
      <c r="R515" s="71"/>
      <c r="S515" s="148"/>
      <c r="T515" s="71"/>
      <c r="U515" s="71"/>
      <c r="V515" s="71"/>
      <c r="W515" s="71"/>
      <c r="X515" s="77" t="str">
        <f t="shared" si="215"/>
        <v/>
      </c>
      <c r="Y515" s="26" t="str">
        <f t="shared" si="229"/>
        <v/>
      </c>
      <c r="Z515" s="26" t="str">
        <f t="shared" si="230"/>
        <v/>
      </c>
      <c r="AA515" s="77" t="str">
        <f t="shared" si="231"/>
        <v/>
      </c>
      <c r="AB515" s="26" t="str">
        <f t="shared" si="232"/>
        <v/>
      </c>
      <c r="AC515" s="26" t="str">
        <f t="shared" si="233"/>
        <v/>
      </c>
      <c r="AD515" s="26" t="str">
        <f t="shared" si="212"/>
        <v/>
      </c>
      <c r="AE515" s="26" t="str">
        <f t="shared" si="234"/>
        <v/>
      </c>
      <c r="AF515" s="26" t="str">
        <f t="shared" si="235"/>
        <v/>
      </c>
      <c r="AG515" s="26" t="str">
        <f>IF(OR(Z515&lt;&gt;TRUE,AB515&lt;&gt;TRUE,,ISBLANK(U515)),"",IF(INDEX(codeperskat,MATCH(P515,libperskat,0))=20,IF(OR(U515&lt;'Nomenklatur komplett'!W$4,U515&gt;'Nomenklatur komplett'!X$4),FALSE,TRUE),""))</f>
        <v/>
      </c>
      <c r="AH515" s="26" t="str">
        <f t="shared" si="213"/>
        <v/>
      </c>
      <c r="AI515" s="26" t="str">
        <f t="shared" si="214"/>
        <v/>
      </c>
      <c r="AJ515" s="26" t="str">
        <f t="shared" si="236"/>
        <v/>
      </c>
      <c r="AK515" s="72" t="str">
        <f t="shared" si="237"/>
        <v/>
      </c>
      <c r="AL515" s="26" t="str">
        <f t="shared" si="238"/>
        <v/>
      </c>
    </row>
    <row r="516" spans="1:38" x14ac:dyDescent="0.2">
      <c r="A516" s="129" t="str">
        <f t="shared" si="216"/>
        <v/>
      </c>
      <c r="B516" s="129" t="str">
        <f t="shared" si="217"/>
        <v/>
      </c>
      <c r="C516" s="78" t="str">
        <f t="shared" si="218"/>
        <v/>
      </c>
      <c r="D516" s="72" t="str">
        <f t="shared" si="219"/>
        <v/>
      </c>
      <c r="E516" s="72" t="str">
        <f t="shared" si="220"/>
        <v/>
      </c>
      <c r="F516" s="79" t="str">
        <f t="shared" si="221"/>
        <v/>
      </c>
      <c r="G516" s="73" t="str">
        <f t="shared" si="222"/>
        <v/>
      </c>
      <c r="H516" s="72" t="str">
        <f t="shared" si="223"/>
        <v/>
      </c>
      <c r="I516" s="72" t="str">
        <f t="shared" si="224"/>
        <v/>
      </c>
      <c r="J516" s="72" t="str">
        <f t="shared" si="225"/>
        <v/>
      </c>
      <c r="K516" s="76" t="str">
        <f t="shared" si="226"/>
        <v/>
      </c>
      <c r="L516" s="134" t="str">
        <f t="shared" si="227"/>
        <v/>
      </c>
      <c r="M516" s="134" t="str">
        <f t="shared" si="228"/>
        <v/>
      </c>
      <c r="N516" s="67"/>
      <c r="O516" s="71"/>
      <c r="P516" s="71"/>
      <c r="Q516" s="71"/>
      <c r="R516" s="71"/>
      <c r="S516" s="148"/>
      <c r="T516" s="71"/>
      <c r="U516" s="71"/>
      <c r="V516" s="71"/>
      <c r="W516" s="71"/>
      <c r="X516" s="77" t="str">
        <f t="shared" si="215"/>
        <v/>
      </c>
      <c r="Y516" s="26" t="str">
        <f t="shared" si="229"/>
        <v/>
      </c>
      <c r="Z516" s="26" t="str">
        <f t="shared" si="230"/>
        <v/>
      </c>
      <c r="AA516" s="77" t="str">
        <f t="shared" si="231"/>
        <v/>
      </c>
      <c r="AB516" s="26" t="str">
        <f t="shared" si="232"/>
        <v/>
      </c>
      <c r="AC516" s="26" t="str">
        <f t="shared" si="233"/>
        <v/>
      </c>
      <c r="AD516" s="26" t="str">
        <f t="shared" si="212"/>
        <v/>
      </c>
      <c r="AE516" s="26" t="str">
        <f t="shared" si="234"/>
        <v/>
      </c>
      <c r="AF516" s="26" t="str">
        <f t="shared" si="235"/>
        <v/>
      </c>
      <c r="AG516" s="26" t="str">
        <f>IF(OR(Z516&lt;&gt;TRUE,AB516&lt;&gt;TRUE,,ISBLANK(U516)),"",IF(INDEX(codeperskat,MATCH(P516,libperskat,0))=20,IF(OR(U516&lt;'Nomenklatur komplett'!W$4,U516&gt;'Nomenklatur komplett'!X$4),FALSE,TRUE),""))</f>
        <v/>
      </c>
      <c r="AH516" s="26" t="str">
        <f t="shared" si="213"/>
        <v/>
      </c>
      <c r="AI516" s="26" t="str">
        <f t="shared" si="214"/>
        <v/>
      </c>
      <c r="AJ516" s="26" t="str">
        <f t="shared" si="236"/>
        <v/>
      </c>
      <c r="AK516" s="72" t="str">
        <f t="shared" si="237"/>
        <v/>
      </c>
      <c r="AL516" s="26" t="str">
        <f t="shared" si="238"/>
        <v/>
      </c>
    </row>
    <row r="517" spans="1:38" x14ac:dyDescent="0.2">
      <c r="A517" s="129" t="str">
        <f t="shared" si="216"/>
        <v/>
      </c>
      <c r="B517" s="129" t="str">
        <f t="shared" si="217"/>
        <v/>
      </c>
      <c r="C517" s="78" t="str">
        <f t="shared" si="218"/>
        <v/>
      </c>
      <c r="D517" s="72" t="str">
        <f t="shared" si="219"/>
        <v/>
      </c>
      <c r="E517" s="72" t="str">
        <f t="shared" si="220"/>
        <v/>
      </c>
      <c r="F517" s="79" t="str">
        <f t="shared" si="221"/>
        <v/>
      </c>
      <c r="G517" s="73" t="str">
        <f t="shared" si="222"/>
        <v/>
      </c>
      <c r="H517" s="72" t="str">
        <f t="shared" si="223"/>
        <v/>
      </c>
      <c r="I517" s="72" t="str">
        <f t="shared" si="224"/>
        <v/>
      </c>
      <c r="J517" s="72" t="str">
        <f t="shared" si="225"/>
        <v/>
      </c>
      <c r="K517" s="76" t="str">
        <f t="shared" si="226"/>
        <v/>
      </c>
      <c r="L517" s="134" t="str">
        <f t="shared" si="227"/>
        <v/>
      </c>
      <c r="M517" s="134" t="str">
        <f t="shared" si="228"/>
        <v/>
      </c>
      <c r="N517" s="67"/>
      <c r="O517" s="71"/>
      <c r="P517" s="71"/>
      <c r="Q517" s="71"/>
      <c r="R517" s="71"/>
      <c r="S517" s="148"/>
      <c r="T517" s="71"/>
      <c r="U517" s="71"/>
      <c r="V517" s="71"/>
      <c r="W517" s="71"/>
      <c r="X517" s="77" t="str">
        <f t="shared" si="215"/>
        <v/>
      </c>
      <c r="Y517" s="26" t="str">
        <f t="shared" si="229"/>
        <v/>
      </c>
      <c r="Z517" s="26" t="str">
        <f t="shared" si="230"/>
        <v/>
      </c>
      <c r="AA517" s="77" t="str">
        <f t="shared" si="231"/>
        <v/>
      </c>
      <c r="AB517" s="26" t="str">
        <f t="shared" si="232"/>
        <v/>
      </c>
      <c r="AC517" s="26" t="str">
        <f t="shared" si="233"/>
        <v/>
      </c>
      <c r="AD517" s="26" t="str">
        <f t="shared" si="212"/>
        <v/>
      </c>
      <c r="AE517" s="26" t="str">
        <f t="shared" si="234"/>
        <v/>
      </c>
      <c r="AF517" s="26" t="str">
        <f t="shared" si="235"/>
        <v/>
      </c>
      <c r="AG517" s="26" t="str">
        <f>IF(OR(Z517&lt;&gt;TRUE,AB517&lt;&gt;TRUE,,ISBLANK(U517)),"",IF(INDEX(codeperskat,MATCH(P517,libperskat,0))=20,IF(OR(U517&lt;'Nomenklatur komplett'!W$4,U517&gt;'Nomenklatur komplett'!X$4),FALSE,TRUE),""))</f>
        <v/>
      </c>
      <c r="AH517" s="26" t="str">
        <f t="shared" si="213"/>
        <v/>
      </c>
      <c r="AI517" s="26" t="str">
        <f t="shared" si="214"/>
        <v/>
      </c>
      <c r="AJ517" s="26" t="str">
        <f t="shared" si="236"/>
        <v/>
      </c>
      <c r="AK517" s="72" t="str">
        <f t="shared" si="237"/>
        <v/>
      </c>
      <c r="AL517" s="26" t="str">
        <f t="shared" si="238"/>
        <v/>
      </c>
    </row>
    <row r="518" spans="1:38" x14ac:dyDescent="0.2">
      <c r="A518" s="129" t="str">
        <f t="shared" si="216"/>
        <v/>
      </c>
      <c r="B518" s="129" t="str">
        <f t="shared" si="217"/>
        <v/>
      </c>
      <c r="C518" s="78" t="str">
        <f t="shared" si="218"/>
        <v/>
      </c>
      <c r="D518" s="72" t="str">
        <f t="shared" si="219"/>
        <v/>
      </c>
      <c r="E518" s="72" t="str">
        <f t="shared" si="220"/>
        <v/>
      </c>
      <c r="F518" s="79" t="str">
        <f t="shared" si="221"/>
        <v/>
      </c>
      <c r="G518" s="73" t="str">
        <f t="shared" si="222"/>
        <v/>
      </c>
      <c r="H518" s="72" t="str">
        <f t="shared" si="223"/>
        <v/>
      </c>
      <c r="I518" s="72" t="str">
        <f t="shared" si="224"/>
        <v/>
      </c>
      <c r="J518" s="72" t="str">
        <f t="shared" si="225"/>
        <v/>
      </c>
      <c r="K518" s="76" t="str">
        <f t="shared" si="226"/>
        <v/>
      </c>
      <c r="L518" s="134" t="str">
        <f t="shared" si="227"/>
        <v/>
      </c>
      <c r="M518" s="134" t="str">
        <f t="shared" si="228"/>
        <v/>
      </c>
      <c r="N518" s="67"/>
      <c r="O518" s="71"/>
      <c r="P518" s="71"/>
      <c r="Q518" s="71"/>
      <c r="R518" s="71"/>
      <c r="S518" s="148"/>
      <c r="T518" s="71"/>
      <c r="U518" s="71"/>
      <c r="V518" s="71"/>
      <c r="W518" s="71"/>
      <c r="X518" s="77" t="str">
        <f t="shared" si="215"/>
        <v/>
      </c>
      <c r="Y518" s="26" t="str">
        <f t="shared" si="229"/>
        <v/>
      </c>
      <c r="Z518" s="26" t="str">
        <f t="shared" si="230"/>
        <v/>
      </c>
      <c r="AA518" s="77" t="str">
        <f t="shared" si="231"/>
        <v/>
      </c>
      <c r="AB518" s="26" t="str">
        <f t="shared" si="232"/>
        <v/>
      </c>
      <c r="AC518" s="26" t="str">
        <f t="shared" si="233"/>
        <v/>
      </c>
      <c r="AD518" s="26" t="str">
        <f t="shared" si="212"/>
        <v/>
      </c>
      <c r="AE518" s="26" t="str">
        <f t="shared" si="234"/>
        <v/>
      </c>
      <c r="AF518" s="26" t="str">
        <f t="shared" si="235"/>
        <v/>
      </c>
      <c r="AG518" s="26" t="str">
        <f>IF(OR(Z518&lt;&gt;TRUE,AB518&lt;&gt;TRUE,,ISBLANK(U518)),"",IF(INDEX(codeperskat,MATCH(P518,libperskat,0))=20,IF(OR(U518&lt;'Nomenklatur komplett'!W$4,U518&gt;'Nomenklatur komplett'!X$4),FALSE,TRUE),""))</f>
        <v/>
      </c>
      <c r="AH518" s="26" t="str">
        <f t="shared" si="213"/>
        <v/>
      </c>
      <c r="AI518" s="26" t="str">
        <f t="shared" si="214"/>
        <v/>
      </c>
      <c r="AJ518" s="26" t="str">
        <f t="shared" si="236"/>
        <v/>
      </c>
      <c r="AK518" s="72" t="str">
        <f t="shared" si="237"/>
        <v/>
      </c>
      <c r="AL518" s="26" t="str">
        <f t="shared" si="238"/>
        <v/>
      </c>
    </row>
    <row r="519" spans="1:38" x14ac:dyDescent="0.2">
      <c r="A519" s="129" t="str">
        <f t="shared" si="216"/>
        <v/>
      </c>
      <c r="B519" s="129" t="str">
        <f t="shared" si="217"/>
        <v/>
      </c>
      <c r="C519" s="78" t="str">
        <f t="shared" si="218"/>
        <v/>
      </c>
      <c r="D519" s="72" t="str">
        <f t="shared" si="219"/>
        <v/>
      </c>
      <c r="E519" s="72" t="str">
        <f t="shared" si="220"/>
        <v/>
      </c>
      <c r="F519" s="79" t="str">
        <f t="shared" si="221"/>
        <v/>
      </c>
      <c r="G519" s="73" t="str">
        <f t="shared" si="222"/>
        <v/>
      </c>
      <c r="H519" s="72" t="str">
        <f t="shared" si="223"/>
        <v/>
      </c>
      <c r="I519" s="72" t="str">
        <f t="shared" si="224"/>
        <v/>
      </c>
      <c r="J519" s="72" t="str">
        <f t="shared" si="225"/>
        <v/>
      </c>
      <c r="K519" s="76" t="str">
        <f t="shared" si="226"/>
        <v/>
      </c>
      <c r="L519" s="134" t="str">
        <f t="shared" si="227"/>
        <v/>
      </c>
      <c r="M519" s="134" t="str">
        <f t="shared" si="228"/>
        <v/>
      </c>
      <c r="N519" s="67"/>
      <c r="O519" s="71"/>
      <c r="P519" s="71"/>
      <c r="Q519" s="71"/>
      <c r="R519" s="71"/>
      <c r="S519" s="148"/>
      <c r="T519" s="71"/>
      <c r="U519" s="71"/>
      <c r="V519" s="71"/>
      <c r="W519" s="71"/>
      <c r="X519" s="77" t="str">
        <f t="shared" si="215"/>
        <v/>
      </c>
      <c r="Y519" s="26" t="str">
        <f t="shared" si="229"/>
        <v/>
      </c>
      <c r="Z519" s="26" t="str">
        <f t="shared" si="230"/>
        <v/>
      </c>
      <c r="AA519" s="77" t="str">
        <f t="shared" si="231"/>
        <v/>
      </c>
      <c r="AB519" s="26" t="str">
        <f t="shared" si="232"/>
        <v/>
      </c>
      <c r="AC519" s="26" t="str">
        <f t="shared" si="233"/>
        <v/>
      </c>
      <c r="AD519" s="26" t="str">
        <f t="shared" si="212"/>
        <v/>
      </c>
      <c r="AE519" s="26" t="str">
        <f t="shared" si="234"/>
        <v/>
      </c>
      <c r="AF519" s="26" t="str">
        <f t="shared" si="235"/>
        <v/>
      </c>
      <c r="AG519" s="26" t="str">
        <f>IF(OR(Z519&lt;&gt;TRUE,AB519&lt;&gt;TRUE,,ISBLANK(U519)),"",IF(INDEX(codeperskat,MATCH(P519,libperskat,0))=20,IF(OR(U519&lt;'Nomenklatur komplett'!W$4,U519&gt;'Nomenklatur komplett'!X$4),FALSE,TRUE),""))</f>
        <v/>
      </c>
      <c r="AH519" s="26" t="str">
        <f t="shared" si="213"/>
        <v/>
      </c>
      <c r="AI519" s="26" t="str">
        <f t="shared" si="214"/>
        <v/>
      </c>
      <c r="AJ519" s="26" t="str">
        <f t="shared" si="236"/>
        <v/>
      </c>
      <c r="AK519" s="72" t="str">
        <f t="shared" si="237"/>
        <v/>
      </c>
      <c r="AL519" s="26" t="str">
        <f t="shared" si="238"/>
        <v/>
      </c>
    </row>
    <row r="520" spans="1:38" x14ac:dyDescent="0.2">
      <c r="A520" s="129" t="str">
        <f t="shared" si="216"/>
        <v/>
      </c>
      <c r="B520" s="129" t="str">
        <f t="shared" si="217"/>
        <v/>
      </c>
      <c r="C520" s="78" t="str">
        <f t="shared" si="218"/>
        <v/>
      </c>
      <c r="D520" s="72" t="str">
        <f t="shared" si="219"/>
        <v/>
      </c>
      <c r="E520" s="72" t="str">
        <f t="shared" si="220"/>
        <v/>
      </c>
      <c r="F520" s="79" t="str">
        <f t="shared" si="221"/>
        <v/>
      </c>
      <c r="G520" s="73" t="str">
        <f t="shared" si="222"/>
        <v/>
      </c>
      <c r="H520" s="72" t="str">
        <f t="shared" si="223"/>
        <v/>
      </c>
      <c r="I520" s="72" t="str">
        <f t="shared" si="224"/>
        <v/>
      </c>
      <c r="J520" s="72" t="str">
        <f t="shared" si="225"/>
        <v/>
      </c>
      <c r="K520" s="76" t="str">
        <f t="shared" si="226"/>
        <v/>
      </c>
      <c r="L520" s="134" t="str">
        <f t="shared" si="227"/>
        <v/>
      </c>
      <c r="M520" s="134" t="str">
        <f t="shared" si="228"/>
        <v/>
      </c>
      <c r="N520" s="67"/>
      <c r="O520" s="71"/>
      <c r="P520" s="71"/>
      <c r="Q520" s="71"/>
      <c r="R520" s="71"/>
      <c r="S520" s="148"/>
      <c r="T520" s="71"/>
      <c r="U520" s="71"/>
      <c r="V520" s="71"/>
      <c r="W520" s="71"/>
      <c r="X520" s="77" t="str">
        <f t="shared" si="215"/>
        <v/>
      </c>
      <c r="Y520" s="26" t="str">
        <f t="shared" si="229"/>
        <v/>
      </c>
      <c r="Z520" s="26" t="str">
        <f t="shared" si="230"/>
        <v/>
      </c>
      <c r="AA520" s="77" t="str">
        <f t="shared" si="231"/>
        <v/>
      </c>
      <c r="AB520" s="26" t="str">
        <f t="shared" si="232"/>
        <v/>
      </c>
      <c r="AC520" s="26" t="str">
        <f t="shared" si="233"/>
        <v/>
      </c>
      <c r="AD520" s="26" t="str">
        <f t="shared" si="212"/>
        <v/>
      </c>
      <c r="AE520" s="26" t="str">
        <f t="shared" si="234"/>
        <v/>
      </c>
      <c r="AF520" s="26" t="str">
        <f t="shared" si="235"/>
        <v/>
      </c>
      <c r="AG520" s="26" t="str">
        <f>IF(OR(Z520&lt;&gt;TRUE,AB520&lt;&gt;TRUE,,ISBLANK(U520)),"",IF(INDEX(codeperskat,MATCH(P520,libperskat,0))=20,IF(OR(U520&lt;'Nomenklatur komplett'!W$4,U520&gt;'Nomenklatur komplett'!X$4),FALSE,TRUE),""))</f>
        <v/>
      </c>
      <c r="AH520" s="26" t="str">
        <f t="shared" si="213"/>
        <v/>
      </c>
      <c r="AI520" s="26" t="str">
        <f t="shared" si="214"/>
        <v/>
      </c>
      <c r="AJ520" s="26" t="str">
        <f t="shared" si="236"/>
        <v/>
      </c>
      <c r="AK520" s="72" t="str">
        <f t="shared" si="237"/>
        <v/>
      </c>
      <c r="AL520" s="26" t="str">
        <f t="shared" si="238"/>
        <v/>
      </c>
    </row>
    <row r="521" spans="1:38" x14ac:dyDescent="0.2">
      <c r="A521" s="129" t="str">
        <f t="shared" si="216"/>
        <v/>
      </c>
      <c r="B521" s="129" t="str">
        <f t="shared" si="217"/>
        <v/>
      </c>
      <c r="C521" s="78" t="str">
        <f t="shared" si="218"/>
        <v/>
      </c>
      <c r="D521" s="72" t="str">
        <f t="shared" si="219"/>
        <v/>
      </c>
      <c r="E521" s="72" t="str">
        <f t="shared" si="220"/>
        <v/>
      </c>
      <c r="F521" s="79" t="str">
        <f t="shared" si="221"/>
        <v/>
      </c>
      <c r="G521" s="73" t="str">
        <f t="shared" si="222"/>
        <v/>
      </c>
      <c r="H521" s="72" t="str">
        <f t="shared" si="223"/>
        <v/>
      </c>
      <c r="I521" s="72" t="str">
        <f t="shared" si="224"/>
        <v/>
      </c>
      <c r="J521" s="72" t="str">
        <f t="shared" si="225"/>
        <v/>
      </c>
      <c r="K521" s="76" t="str">
        <f t="shared" si="226"/>
        <v/>
      </c>
      <c r="L521" s="134" t="str">
        <f t="shared" si="227"/>
        <v/>
      </c>
      <c r="M521" s="134" t="str">
        <f t="shared" si="228"/>
        <v/>
      </c>
      <c r="N521" s="67"/>
      <c r="O521" s="71"/>
      <c r="P521" s="71"/>
      <c r="Q521" s="71"/>
      <c r="R521" s="71"/>
      <c r="S521" s="148"/>
      <c r="T521" s="71"/>
      <c r="U521" s="71"/>
      <c r="V521" s="71"/>
      <c r="W521" s="71"/>
      <c r="X521" s="77" t="str">
        <f t="shared" si="215"/>
        <v/>
      </c>
      <c r="Y521" s="26" t="str">
        <f t="shared" si="229"/>
        <v/>
      </c>
      <c r="Z521" s="26" t="str">
        <f t="shared" si="230"/>
        <v/>
      </c>
      <c r="AA521" s="77" t="str">
        <f t="shared" si="231"/>
        <v/>
      </c>
      <c r="AB521" s="26" t="str">
        <f t="shared" si="232"/>
        <v/>
      </c>
      <c r="AC521" s="26" t="str">
        <f t="shared" si="233"/>
        <v/>
      </c>
      <c r="AD521" s="26" t="str">
        <f t="shared" si="212"/>
        <v/>
      </c>
      <c r="AE521" s="26" t="str">
        <f t="shared" si="234"/>
        <v/>
      </c>
      <c r="AF521" s="26" t="str">
        <f t="shared" si="235"/>
        <v/>
      </c>
      <c r="AG521" s="26" t="str">
        <f>IF(OR(Z521&lt;&gt;TRUE,AB521&lt;&gt;TRUE,,ISBLANK(U521)),"",IF(INDEX(codeperskat,MATCH(P521,libperskat,0))=20,IF(OR(U521&lt;'Nomenklatur komplett'!W$4,U521&gt;'Nomenklatur komplett'!X$4),FALSE,TRUE),""))</f>
        <v/>
      </c>
      <c r="AH521" s="26" t="str">
        <f t="shared" si="213"/>
        <v/>
      </c>
      <c r="AI521" s="26" t="str">
        <f t="shared" si="214"/>
        <v/>
      </c>
      <c r="AJ521" s="26" t="str">
        <f t="shared" si="236"/>
        <v/>
      </c>
      <c r="AK521" s="72" t="str">
        <f t="shared" si="237"/>
        <v/>
      </c>
      <c r="AL521" s="26" t="str">
        <f t="shared" si="238"/>
        <v/>
      </c>
    </row>
    <row r="522" spans="1:38" x14ac:dyDescent="0.2">
      <c r="A522" s="129" t="str">
        <f t="shared" si="216"/>
        <v/>
      </c>
      <c r="B522" s="129" t="str">
        <f t="shared" si="217"/>
        <v/>
      </c>
      <c r="C522" s="78" t="str">
        <f t="shared" si="218"/>
        <v/>
      </c>
      <c r="D522" s="72" t="str">
        <f t="shared" si="219"/>
        <v/>
      </c>
      <c r="E522" s="72" t="str">
        <f t="shared" si="220"/>
        <v/>
      </c>
      <c r="F522" s="79" t="str">
        <f t="shared" si="221"/>
        <v/>
      </c>
      <c r="G522" s="73" t="str">
        <f t="shared" si="222"/>
        <v/>
      </c>
      <c r="H522" s="72" t="str">
        <f t="shared" si="223"/>
        <v/>
      </c>
      <c r="I522" s="72" t="str">
        <f t="shared" si="224"/>
        <v/>
      </c>
      <c r="J522" s="72" t="str">
        <f t="shared" si="225"/>
        <v/>
      </c>
      <c r="K522" s="76" t="str">
        <f t="shared" si="226"/>
        <v/>
      </c>
      <c r="L522" s="134" t="str">
        <f t="shared" si="227"/>
        <v/>
      </c>
      <c r="M522" s="134" t="str">
        <f t="shared" si="228"/>
        <v/>
      </c>
      <c r="N522" s="67"/>
      <c r="O522" s="71"/>
      <c r="P522" s="71"/>
      <c r="Q522" s="71"/>
      <c r="R522" s="71"/>
      <c r="S522" s="148"/>
      <c r="T522" s="71"/>
      <c r="U522" s="71"/>
      <c r="V522" s="71"/>
      <c r="W522" s="71"/>
      <c r="X522" s="77" t="str">
        <f t="shared" si="215"/>
        <v/>
      </c>
      <c r="Y522" s="26" t="str">
        <f t="shared" si="229"/>
        <v/>
      </c>
      <c r="Z522" s="26" t="str">
        <f t="shared" si="230"/>
        <v/>
      </c>
      <c r="AA522" s="77" t="str">
        <f t="shared" si="231"/>
        <v/>
      </c>
      <c r="AB522" s="26" t="str">
        <f t="shared" si="232"/>
        <v/>
      </c>
      <c r="AC522" s="26" t="str">
        <f t="shared" si="233"/>
        <v/>
      </c>
      <c r="AD522" s="26" t="str">
        <f t="shared" si="212"/>
        <v/>
      </c>
      <c r="AE522" s="26" t="str">
        <f t="shared" si="234"/>
        <v/>
      </c>
      <c r="AF522" s="26" t="str">
        <f t="shared" si="235"/>
        <v/>
      </c>
      <c r="AG522" s="26" t="str">
        <f>IF(OR(Z522&lt;&gt;TRUE,AB522&lt;&gt;TRUE,,ISBLANK(U522)),"",IF(INDEX(codeperskat,MATCH(P522,libperskat,0))=20,IF(OR(U522&lt;'Nomenklatur komplett'!W$4,U522&gt;'Nomenklatur komplett'!X$4),FALSE,TRUE),""))</f>
        <v/>
      </c>
      <c r="AH522" s="26" t="str">
        <f t="shared" si="213"/>
        <v/>
      </c>
      <c r="AI522" s="26" t="str">
        <f t="shared" si="214"/>
        <v/>
      </c>
      <c r="AJ522" s="26" t="str">
        <f t="shared" si="236"/>
        <v/>
      </c>
      <c r="AK522" s="72" t="str">
        <f t="shared" si="237"/>
        <v/>
      </c>
      <c r="AL522" s="26" t="str">
        <f t="shared" si="238"/>
        <v/>
      </c>
    </row>
    <row r="523" spans="1:38" x14ac:dyDescent="0.2">
      <c r="A523" s="129" t="str">
        <f t="shared" si="216"/>
        <v/>
      </c>
      <c r="B523" s="129" t="str">
        <f t="shared" si="217"/>
        <v/>
      </c>
      <c r="C523" s="78" t="str">
        <f t="shared" si="218"/>
        <v/>
      </c>
      <c r="D523" s="72" t="str">
        <f t="shared" si="219"/>
        <v/>
      </c>
      <c r="E523" s="72" t="str">
        <f t="shared" si="220"/>
        <v/>
      </c>
      <c r="F523" s="79" t="str">
        <f t="shared" si="221"/>
        <v/>
      </c>
      <c r="G523" s="73" t="str">
        <f t="shared" si="222"/>
        <v/>
      </c>
      <c r="H523" s="72" t="str">
        <f t="shared" si="223"/>
        <v/>
      </c>
      <c r="I523" s="72" t="str">
        <f t="shared" si="224"/>
        <v/>
      </c>
      <c r="J523" s="72" t="str">
        <f t="shared" si="225"/>
        <v/>
      </c>
      <c r="K523" s="76" t="str">
        <f t="shared" si="226"/>
        <v/>
      </c>
      <c r="L523" s="134" t="str">
        <f t="shared" si="227"/>
        <v/>
      </c>
      <c r="M523" s="134" t="str">
        <f t="shared" si="228"/>
        <v/>
      </c>
      <c r="N523" s="67"/>
      <c r="O523" s="71"/>
      <c r="P523" s="71"/>
      <c r="Q523" s="71"/>
      <c r="R523" s="71"/>
      <c r="S523" s="148"/>
      <c r="T523" s="71"/>
      <c r="U523" s="71"/>
      <c r="V523" s="71"/>
      <c r="W523" s="71"/>
      <c r="X523" s="77" t="str">
        <f t="shared" si="215"/>
        <v/>
      </c>
      <c r="Y523" s="26" t="str">
        <f t="shared" si="229"/>
        <v/>
      </c>
      <c r="Z523" s="26" t="str">
        <f t="shared" si="230"/>
        <v/>
      </c>
      <c r="AA523" s="77" t="str">
        <f t="shared" si="231"/>
        <v/>
      </c>
      <c r="AB523" s="26" t="str">
        <f t="shared" si="232"/>
        <v/>
      </c>
      <c r="AC523" s="26" t="str">
        <f t="shared" si="233"/>
        <v/>
      </c>
      <c r="AD523" s="26" t="str">
        <f t="shared" si="212"/>
        <v/>
      </c>
      <c r="AE523" s="26" t="str">
        <f t="shared" si="234"/>
        <v/>
      </c>
      <c r="AF523" s="26" t="str">
        <f t="shared" si="235"/>
        <v/>
      </c>
      <c r="AG523" s="26" t="str">
        <f>IF(OR(Z523&lt;&gt;TRUE,AB523&lt;&gt;TRUE,,ISBLANK(U523)),"",IF(INDEX(codeperskat,MATCH(P523,libperskat,0))=20,IF(OR(U523&lt;'Nomenklatur komplett'!W$4,U523&gt;'Nomenklatur komplett'!X$4),FALSE,TRUE),""))</f>
        <v/>
      </c>
      <c r="AH523" s="26" t="str">
        <f t="shared" si="213"/>
        <v/>
      </c>
      <c r="AI523" s="26" t="str">
        <f t="shared" si="214"/>
        <v/>
      </c>
      <c r="AJ523" s="26" t="str">
        <f t="shared" si="236"/>
        <v/>
      </c>
      <c r="AK523" s="72" t="str">
        <f t="shared" si="237"/>
        <v/>
      </c>
      <c r="AL523" s="26" t="str">
        <f t="shared" si="238"/>
        <v/>
      </c>
    </row>
    <row r="524" spans="1:38" x14ac:dyDescent="0.2">
      <c r="A524" s="129" t="str">
        <f t="shared" si="216"/>
        <v/>
      </c>
      <c r="B524" s="129" t="str">
        <f t="shared" si="217"/>
        <v/>
      </c>
      <c r="C524" s="78" t="str">
        <f t="shared" si="218"/>
        <v/>
      </c>
      <c r="D524" s="72" t="str">
        <f t="shared" si="219"/>
        <v/>
      </c>
      <c r="E524" s="72" t="str">
        <f t="shared" si="220"/>
        <v/>
      </c>
      <c r="F524" s="79" t="str">
        <f t="shared" si="221"/>
        <v/>
      </c>
      <c r="G524" s="73" t="str">
        <f t="shared" si="222"/>
        <v/>
      </c>
      <c r="H524" s="72" t="str">
        <f t="shared" si="223"/>
        <v/>
      </c>
      <c r="I524" s="72" t="str">
        <f t="shared" si="224"/>
        <v/>
      </c>
      <c r="J524" s="72" t="str">
        <f t="shared" si="225"/>
        <v/>
      </c>
      <c r="K524" s="76" t="str">
        <f t="shared" si="226"/>
        <v/>
      </c>
      <c r="L524" s="134" t="str">
        <f t="shared" si="227"/>
        <v/>
      </c>
      <c r="M524" s="134" t="str">
        <f t="shared" si="228"/>
        <v/>
      </c>
      <c r="N524" s="67"/>
      <c r="O524" s="71"/>
      <c r="P524" s="71"/>
      <c r="Q524" s="71"/>
      <c r="R524" s="71"/>
      <c r="S524" s="148"/>
      <c r="T524" s="71"/>
      <c r="U524" s="71"/>
      <c r="V524" s="71"/>
      <c r="W524" s="71"/>
      <c r="X524" s="77" t="str">
        <f t="shared" si="215"/>
        <v/>
      </c>
      <c r="Y524" s="26" t="str">
        <f t="shared" si="229"/>
        <v/>
      </c>
      <c r="Z524" s="26" t="str">
        <f t="shared" si="230"/>
        <v/>
      </c>
      <c r="AA524" s="77" t="str">
        <f t="shared" si="231"/>
        <v/>
      </c>
      <c r="AB524" s="26" t="str">
        <f t="shared" si="232"/>
        <v/>
      </c>
      <c r="AC524" s="26" t="str">
        <f t="shared" si="233"/>
        <v/>
      </c>
      <c r="AD524" s="26" t="str">
        <f t="shared" ref="AD524:AD587" si="239">IF(ISBLANK(V524),"",IF(OR(ISNA(MATCH(V524,libschartkla,0)),V524="-",INDEX(codeschartkla,MATCH(V524,libschartkla,0))=0),FALSE,TRUE))</f>
        <v/>
      </c>
      <c r="AE524" s="26" t="str">
        <f t="shared" si="234"/>
        <v/>
      </c>
      <c r="AF524" s="26" t="str">
        <f t="shared" si="235"/>
        <v/>
      </c>
      <c r="AG524" s="26" t="str">
        <f>IF(OR(Z524&lt;&gt;TRUE,AB524&lt;&gt;TRUE,,ISBLANK(U524)),"",IF(INDEX(codeperskat,MATCH(P524,libperskat,0))=20,IF(OR(U524&lt;'Nomenklatur komplett'!W$4,U524&gt;'Nomenklatur komplett'!X$4),FALSE,TRUE),""))</f>
        <v/>
      </c>
      <c r="AH524" s="26"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6"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6" t="str">
        <f t="shared" si="236"/>
        <v/>
      </c>
      <c r="AK524" s="72" t="str">
        <f t="shared" si="237"/>
        <v/>
      </c>
      <c r="AL524" s="26" t="str">
        <f t="shared" si="238"/>
        <v/>
      </c>
    </row>
    <row r="525" spans="1:38" x14ac:dyDescent="0.2">
      <c r="A525" s="129" t="str">
        <f t="shared" si="216"/>
        <v/>
      </c>
      <c r="B525" s="129" t="str">
        <f t="shared" si="217"/>
        <v/>
      </c>
      <c r="C525" s="78" t="str">
        <f t="shared" si="218"/>
        <v/>
      </c>
      <c r="D525" s="72" t="str">
        <f t="shared" si="219"/>
        <v/>
      </c>
      <c r="E525" s="72" t="str">
        <f t="shared" si="220"/>
        <v/>
      </c>
      <c r="F525" s="79" t="str">
        <f t="shared" si="221"/>
        <v/>
      </c>
      <c r="G525" s="73" t="str">
        <f t="shared" si="222"/>
        <v/>
      </c>
      <c r="H525" s="72" t="str">
        <f t="shared" si="223"/>
        <v/>
      </c>
      <c r="I525" s="72" t="str">
        <f t="shared" si="224"/>
        <v/>
      </c>
      <c r="J525" s="72" t="str">
        <f t="shared" si="225"/>
        <v/>
      </c>
      <c r="K525" s="76" t="str">
        <f t="shared" si="226"/>
        <v/>
      </c>
      <c r="L525" s="134" t="str">
        <f t="shared" si="227"/>
        <v/>
      </c>
      <c r="M525" s="134" t="str">
        <f t="shared" si="228"/>
        <v/>
      </c>
      <c r="N525" s="67"/>
      <c r="O525" s="71"/>
      <c r="P525" s="71"/>
      <c r="Q525" s="71"/>
      <c r="R525" s="71"/>
      <c r="S525" s="148"/>
      <c r="T525" s="71"/>
      <c r="U525" s="71"/>
      <c r="V525" s="71"/>
      <c r="W525" s="71"/>
      <c r="X525" s="77" t="str">
        <f t="shared" ref="X525:X588" si="242">IF(K525="","",NOT(COUNTIF($K$12:$K$611,$K525)&gt;1))</f>
        <v/>
      </c>
      <c r="Y525" s="26" t="str">
        <f t="shared" si="229"/>
        <v/>
      </c>
      <c r="Z525" s="26" t="str">
        <f t="shared" si="230"/>
        <v/>
      </c>
      <c r="AA525" s="77" t="str">
        <f t="shared" si="231"/>
        <v/>
      </c>
      <c r="AB525" s="26" t="str">
        <f t="shared" si="232"/>
        <v/>
      </c>
      <c r="AC525" s="26" t="str">
        <f t="shared" si="233"/>
        <v/>
      </c>
      <c r="AD525" s="26" t="str">
        <f t="shared" si="239"/>
        <v/>
      </c>
      <c r="AE525" s="26" t="str">
        <f t="shared" si="234"/>
        <v/>
      </c>
      <c r="AF525" s="26" t="str">
        <f t="shared" si="235"/>
        <v/>
      </c>
      <c r="AG525" s="26" t="str">
        <f>IF(OR(Z525&lt;&gt;TRUE,AB525&lt;&gt;TRUE,,ISBLANK(U525)),"",IF(INDEX(codeperskat,MATCH(P525,libperskat,0))=20,IF(OR(U525&lt;'Nomenklatur komplett'!W$4,U525&gt;'Nomenklatur komplett'!X$4),FALSE,TRUE),""))</f>
        <v/>
      </c>
      <c r="AH525" s="26" t="str">
        <f t="shared" si="240"/>
        <v/>
      </c>
      <c r="AI525" s="26" t="str">
        <f t="shared" si="241"/>
        <v/>
      </c>
      <c r="AJ525" s="26" t="str">
        <f t="shared" si="236"/>
        <v/>
      </c>
      <c r="AK525" s="72" t="str">
        <f t="shared" si="237"/>
        <v/>
      </c>
      <c r="AL525" s="26" t="str">
        <f t="shared" si="238"/>
        <v/>
      </c>
    </row>
    <row r="526" spans="1:38" x14ac:dyDescent="0.2">
      <c r="A526" s="129" t="str">
        <f t="shared" si="216"/>
        <v/>
      </c>
      <c r="B526" s="129" t="str">
        <f t="shared" si="217"/>
        <v/>
      </c>
      <c r="C526" s="78" t="str">
        <f t="shared" si="218"/>
        <v/>
      </c>
      <c r="D526" s="72" t="str">
        <f t="shared" si="219"/>
        <v/>
      </c>
      <c r="E526" s="72" t="str">
        <f t="shared" si="220"/>
        <v/>
      </c>
      <c r="F526" s="79" t="str">
        <f t="shared" si="221"/>
        <v/>
      </c>
      <c r="G526" s="73" t="str">
        <f t="shared" si="222"/>
        <v/>
      </c>
      <c r="H526" s="72" t="str">
        <f t="shared" si="223"/>
        <v/>
      </c>
      <c r="I526" s="72" t="str">
        <f t="shared" si="224"/>
        <v/>
      </c>
      <c r="J526" s="72" t="str">
        <f t="shared" si="225"/>
        <v/>
      </c>
      <c r="K526" s="76" t="str">
        <f t="shared" si="226"/>
        <v/>
      </c>
      <c r="L526" s="134" t="str">
        <f t="shared" si="227"/>
        <v/>
      </c>
      <c r="M526" s="134" t="str">
        <f t="shared" si="228"/>
        <v/>
      </c>
      <c r="N526" s="67"/>
      <c r="O526" s="71"/>
      <c r="P526" s="71"/>
      <c r="Q526" s="71"/>
      <c r="R526" s="71"/>
      <c r="S526" s="148"/>
      <c r="T526" s="71"/>
      <c r="U526" s="71"/>
      <c r="V526" s="71"/>
      <c r="W526" s="71"/>
      <c r="X526" s="77" t="str">
        <f t="shared" si="242"/>
        <v/>
      </c>
      <c r="Y526" s="26" t="str">
        <f t="shared" si="229"/>
        <v/>
      </c>
      <c r="Z526" s="26" t="str">
        <f t="shared" si="230"/>
        <v/>
      </c>
      <c r="AA526" s="77" t="str">
        <f t="shared" si="231"/>
        <v/>
      </c>
      <c r="AB526" s="26" t="str">
        <f t="shared" si="232"/>
        <v/>
      </c>
      <c r="AC526" s="26" t="str">
        <f t="shared" si="233"/>
        <v/>
      </c>
      <c r="AD526" s="26" t="str">
        <f t="shared" si="239"/>
        <v/>
      </c>
      <c r="AE526" s="26" t="str">
        <f t="shared" si="234"/>
        <v/>
      </c>
      <c r="AF526" s="26" t="str">
        <f t="shared" si="235"/>
        <v/>
      </c>
      <c r="AG526" s="26" t="str">
        <f>IF(OR(Z526&lt;&gt;TRUE,AB526&lt;&gt;TRUE,,ISBLANK(U526)),"",IF(INDEX(codeperskat,MATCH(P526,libperskat,0))=20,IF(OR(U526&lt;'Nomenklatur komplett'!W$4,U526&gt;'Nomenklatur komplett'!X$4),FALSE,TRUE),""))</f>
        <v/>
      </c>
      <c r="AH526" s="26" t="str">
        <f t="shared" si="240"/>
        <v/>
      </c>
      <c r="AI526" s="26" t="str">
        <f t="shared" si="241"/>
        <v/>
      </c>
      <c r="AJ526" s="26" t="str">
        <f t="shared" si="236"/>
        <v/>
      </c>
      <c r="AK526" s="72" t="str">
        <f t="shared" si="237"/>
        <v/>
      </c>
      <c r="AL526" s="26" t="str">
        <f t="shared" si="238"/>
        <v/>
      </c>
    </row>
    <row r="527" spans="1:38" x14ac:dyDescent="0.2">
      <c r="A527" s="129" t="str">
        <f t="shared" si="216"/>
        <v/>
      </c>
      <c r="B527" s="129" t="str">
        <f t="shared" si="217"/>
        <v/>
      </c>
      <c r="C527" s="78" t="str">
        <f t="shared" si="218"/>
        <v/>
      </c>
      <c r="D527" s="72" t="str">
        <f t="shared" si="219"/>
        <v/>
      </c>
      <c r="E527" s="72" t="str">
        <f t="shared" si="220"/>
        <v/>
      </c>
      <c r="F527" s="79" t="str">
        <f t="shared" si="221"/>
        <v/>
      </c>
      <c r="G527" s="73" t="str">
        <f t="shared" si="222"/>
        <v/>
      </c>
      <c r="H527" s="72" t="str">
        <f t="shared" si="223"/>
        <v/>
      </c>
      <c r="I527" s="72" t="str">
        <f t="shared" si="224"/>
        <v/>
      </c>
      <c r="J527" s="72" t="str">
        <f t="shared" si="225"/>
        <v/>
      </c>
      <c r="K527" s="76" t="str">
        <f t="shared" si="226"/>
        <v/>
      </c>
      <c r="L527" s="134" t="str">
        <f t="shared" si="227"/>
        <v/>
      </c>
      <c r="M527" s="134" t="str">
        <f t="shared" si="228"/>
        <v/>
      </c>
      <c r="N527" s="67"/>
      <c r="O527" s="71"/>
      <c r="P527" s="71"/>
      <c r="Q527" s="71"/>
      <c r="R527" s="71"/>
      <c r="S527" s="148"/>
      <c r="T527" s="71"/>
      <c r="U527" s="71"/>
      <c r="V527" s="71"/>
      <c r="W527" s="71"/>
      <c r="X527" s="77" t="str">
        <f t="shared" si="242"/>
        <v/>
      </c>
      <c r="Y527" s="26" t="str">
        <f t="shared" si="229"/>
        <v/>
      </c>
      <c r="Z527" s="26" t="str">
        <f t="shared" si="230"/>
        <v/>
      </c>
      <c r="AA527" s="77" t="str">
        <f t="shared" si="231"/>
        <v/>
      </c>
      <c r="AB527" s="26" t="str">
        <f t="shared" si="232"/>
        <v/>
      </c>
      <c r="AC527" s="26" t="str">
        <f t="shared" si="233"/>
        <v/>
      </c>
      <c r="AD527" s="26" t="str">
        <f t="shared" si="239"/>
        <v/>
      </c>
      <c r="AE527" s="26" t="str">
        <f t="shared" si="234"/>
        <v/>
      </c>
      <c r="AF527" s="26" t="str">
        <f t="shared" si="235"/>
        <v/>
      </c>
      <c r="AG527" s="26" t="str">
        <f>IF(OR(Z527&lt;&gt;TRUE,AB527&lt;&gt;TRUE,,ISBLANK(U527)),"",IF(INDEX(codeperskat,MATCH(P527,libperskat,0))=20,IF(OR(U527&lt;'Nomenklatur komplett'!W$4,U527&gt;'Nomenklatur komplett'!X$4),FALSE,TRUE),""))</f>
        <v/>
      </c>
      <c r="AH527" s="26" t="str">
        <f t="shared" si="240"/>
        <v/>
      </c>
      <c r="AI527" s="26" t="str">
        <f t="shared" si="241"/>
        <v/>
      </c>
      <c r="AJ527" s="26" t="str">
        <f t="shared" si="236"/>
        <v/>
      </c>
      <c r="AK527" s="72" t="str">
        <f t="shared" si="237"/>
        <v/>
      </c>
      <c r="AL527" s="26" t="str">
        <f t="shared" si="238"/>
        <v/>
      </c>
    </row>
    <row r="528" spans="1:38" x14ac:dyDescent="0.2">
      <c r="A528" s="129" t="str">
        <f t="shared" si="216"/>
        <v/>
      </c>
      <c r="B528" s="129" t="str">
        <f t="shared" si="217"/>
        <v/>
      </c>
      <c r="C528" s="78" t="str">
        <f t="shared" si="218"/>
        <v/>
      </c>
      <c r="D528" s="72" t="str">
        <f t="shared" si="219"/>
        <v/>
      </c>
      <c r="E528" s="72" t="str">
        <f t="shared" si="220"/>
        <v/>
      </c>
      <c r="F528" s="79" t="str">
        <f t="shared" si="221"/>
        <v/>
      </c>
      <c r="G528" s="73" t="str">
        <f t="shared" si="222"/>
        <v/>
      </c>
      <c r="H528" s="72" t="str">
        <f t="shared" si="223"/>
        <v/>
      </c>
      <c r="I528" s="72" t="str">
        <f t="shared" si="224"/>
        <v/>
      </c>
      <c r="J528" s="72" t="str">
        <f t="shared" si="225"/>
        <v/>
      </c>
      <c r="K528" s="76" t="str">
        <f t="shared" si="226"/>
        <v/>
      </c>
      <c r="L528" s="134" t="str">
        <f t="shared" si="227"/>
        <v/>
      </c>
      <c r="M528" s="134" t="str">
        <f t="shared" si="228"/>
        <v/>
      </c>
      <c r="N528" s="67"/>
      <c r="O528" s="71"/>
      <c r="P528" s="71"/>
      <c r="Q528" s="71"/>
      <c r="R528" s="71"/>
      <c r="S528" s="148"/>
      <c r="T528" s="71"/>
      <c r="U528" s="71"/>
      <c r="V528" s="71"/>
      <c r="W528" s="71"/>
      <c r="X528" s="77" t="str">
        <f t="shared" si="242"/>
        <v/>
      </c>
      <c r="Y528" s="26" t="str">
        <f t="shared" si="229"/>
        <v/>
      </c>
      <c r="Z528" s="26" t="str">
        <f t="shared" si="230"/>
        <v/>
      </c>
      <c r="AA528" s="77" t="str">
        <f t="shared" si="231"/>
        <v/>
      </c>
      <c r="AB528" s="26" t="str">
        <f t="shared" si="232"/>
        <v/>
      </c>
      <c r="AC528" s="26" t="str">
        <f t="shared" si="233"/>
        <v/>
      </c>
      <c r="AD528" s="26" t="str">
        <f t="shared" si="239"/>
        <v/>
      </c>
      <c r="AE528" s="26" t="str">
        <f t="shared" si="234"/>
        <v/>
      </c>
      <c r="AF528" s="26" t="str">
        <f t="shared" si="235"/>
        <v/>
      </c>
      <c r="AG528" s="26" t="str">
        <f>IF(OR(Z528&lt;&gt;TRUE,AB528&lt;&gt;TRUE,,ISBLANK(U528)),"",IF(INDEX(codeperskat,MATCH(P528,libperskat,0))=20,IF(OR(U528&lt;'Nomenklatur komplett'!W$4,U528&gt;'Nomenklatur komplett'!X$4),FALSE,TRUE),""))</f>
        <v/>
      </c>
      <c r="AH528" s="26" t="str">
        <f t="shared" si="240"/>
        <v/>
      </c>
      <c r="AI528" s="26" t="str">
        <f t="shared" si="241"/>
        <v/>
      </c>
      <c r="AJ528" s="26" t="str">
        <f t="shared" si="236"/>
        <v/>
      </c>
      <c r="AK528" s="72" t="str">
        <f t="shared" si="237"/>
        <v/>
      </c>
      <c r="AL528" s="26" t="str">
        <f t="shared" si="238"/>
        <v/>
      </c>
    </row>
    <row r="529" spans="1:38" x14ac:dyDescent="0.2">
      <c r="A529" s="129" t="str">
        <f t="shared" si="216"/>
        <v/>
      </c>
      <c r="B529" s="129" t="str">
        <f t="shared" si="217"/>
        <v/>
      </c>
      <c r="C529" s="78" t="str">
        <f t="shared" si="218"/>
        <v/>
      </c>
      <c r="D529" s="72" t="str">
        <f t="shared" si="219"/>
        <v/>
      </c>
      <c r="E529" s="72" t="str">
        <f t="shared" si="220"/>
        <v/>
      </c>
      <c r="F529" s="79" t="str">
        <f t="shared" si="221"/>
        <v/>
      </c>
      <c r="G529" s="73" t="str">
        <f t="shared" si="222"/>
        <v/>
      </c>
      <c r="H529" s="72" t="str">
        <f t="shared" si="223"/>
        <v/>
      </c>
      <c r="I529" s="72" t="str">
        <f t="shared" si="224"/>
        <v/>
      </c>
      <c r="J529" s="72" t="str">
        <f t="shared" si="225"/>
        <v/>
      </c>
      <c r="K529" s="76" t="str">
        <f t="shared" si="226"/>
        <v/>
      </c>
      <c r="L529" s="134" t="str">
        <f t="shared" si="227"/>
        <v/>
      </c>
      <c r="M529" s="134" t="str">
        <f t="shared" si="228"/>
        <v/>
      </c>
      <c r="N529" s="67"/>
      <c r="O529" s="71"/>
      <c r="P529" s="71"/>
      <c r="Q529" s="71"/>
      <c r="R529" s="71"/>
      <c r="S529" s="148"/>
      <c r="T529" s="71"/>
      <c r="U529" s="71"/>
      <c r="V529" s="71"/>
      <c r="W529" s="71"/>
      <c r="X529" s="77" t="str">
        <f t="shared" si="242"/>
        <v/>
      </c>
      <c r="Y529" s="26" t="str">
        <f t="shared" si="229"/>
        <v/>
      </c>
      <c r="Z529" s="26" t="str">
        <f t="shared" si="230"/>
        <v/>
      </c>
      <c r="AA529" s="77" t="str">
        <f t="shared" si="231"/>
        <v/>
      </c>
      <c r="AB529" s="26" t="str">
        <f t="shared" si="232"/>
        <v/>
      </c>
      <c r="AC529" s="26" t="str">
        <f t="shared" si="233"/>
        <v/>
      </c>
      <c r="AD529" s="26" t="str">
        <f t="shared" si="239"/>
        <v/>
      </c>
      <c r="AE529" s="26" t="str">
        <f t="shared" si="234"/>
        <v/>
      </c>
      <c r="AF529" s="26" t="str">
        <f t="shared" si="235"/>
        <v/>
      </c>
      <c r="AG529" s="26" t="str">
        <f>IF(OR(Z529&lt;&gt;TRUE,AB529&lt;&gt;TRUE,,ISBLANK(U529)),"",IF(INDEX(codeperskat,MATCH(P529,libperskat,0))=20,IF(OR(U529&lt;'Nomenklatur komplett'!W$4,U529&gt;'Nomenklatur komplett'!X$4),FALSE,TRUE),""))</f>
        <v/>
      </c>
      <c r="AH529" s="26" t="str">
        <f t="shared" si="240"/>
        <v/>
      </c>
      <c r="AI529" s="26" t="str">
        <f t="shared" si="241"/>
        <v/>
      </c>
      <c r="AJ529" s="26" t="str">
        <f t="shared" si="236"/>
        <v/>
      </c>
      <c r="AK529" s="72" t="str">
        <f t="shared" si="237"/>
        <v/>
      </c>
      <c r="AL529" s="26" t="str">
        <f t="shared" si="238"/>
        <v/>
      </c>
    </row>
    <row r="530" spans="1:38" x14ac:dyDescent="0.2">
      <c r="A530" s="129" t="str">
        <f t="shared" si="216"/>
        <v/>
      </c>
      <c r="B530" s="129" t="str">
        <f t="shared" si="217"/>
        <v/>
      </c>
      <c r="C530" s="78" t="str">
        <f t="shared" si="218"/>
        <v/>
      </c>
      <c r="D530" s="72" t="str">
        <f t="shared" si="219"/>
        <v/>
      </c>
      <c r="E530" s="72" t="str">
        <f t="shared" si="220"/>
        <v/>
      </c>
      <c r="F530" s="79" t="str">
        <f t="shared" si="221"/>
        <v/>
      </c>
      <c r="G530" s="73" t="str">
        <f t="shared" si="222"/>
        <v/>
      </c>
      <c r="H530" s="72" t="str">
        <f t="shared" si="223"/>
        <v/>
      </c>
      <c r="I530" s="72" t="str">
        <f t="shared" si="224"/>
        <v/>
      </c>
      <c r="J530" s="72" t="str">
        <f t="shared" si="225"/>
        <v/>
      </c>
      <c r="K530" s="76" t="str">
        <f t="shared" si="226"/>
        <v/>
      </c>
      <c r="L530" s="134" t="str">
        <f t="shared" si="227"/>
        <v/>
      </c>
      <c r="M530" s="134" t="str">
        <f t="shared" si="228"/>
        <v/>
      </c>
      <c r="N530" s="67"/>
      <c r="O530" s="71"/>
      <c r="P530" s="71"/>
      <c r="Q530" s="71"/>
      <c r="R530" s="71"/>
      <c r="S530" s="148"/>
      <c r="T530" s="71"/>
      <c r="U530" s="71"/>
      <c r="V530" s="71"/>
      <c r="W530" s="71"/>
      <c r="X530" s="77" t="str">
        <f t="shared" si="242"/>
        <v/>
      </c>
      <c r="Y530" s="26" t="str">
        <f t="shared" si="229"/>
        <v/>
      </c>
      <c r="Z530" s="26" t="str">
        <f t="shared" si="230"/>
        <v/>
      </c>
      <c r="AA530" s="77" t="str">
        <f t="shared" si="231"/>
        <v/>
      </c>
      <c r="AB530" s="26" t="str">
        <f t="shared" si="232"/>
        <v/>
      </c>
      <c r="AC530" s="26" t="str">
        <f t="shared" si="233"/>
        <v/>
      </c>
      <c r="AD530" s="26" t="str">
        <f t="shared" si="239"/>
        <v/>
      </c>
      <c r="AE530" s="26" t="str">
        <f t="shared" si="234"/>
        <v/>
      </c>
      <c r="AF530" s="26" t="str">
        <f t="shared" si="235"/>
        <v/>
      </c>
      <c r="AG530" s="26" t="str">
        <f>IF(OR(Z530&lt;&gt;TRUE,AB530&lt;&gt;TRUE,,ISBLANK(U530)),"",IF(INDEX(codeperskat,MATCH(P530,libperskat,0))=20,IF(OR(U530&lt;'Nomenklatur komplett'!W$4,U530&gt;'Nomenklatur komplett'!X$4),FALSE,TRUE),""))</f>
        <v/>
      </c>
      <c r="AH530" s="26" t="str">
        <f t="shared" si="240"/>
        <v/>
      </c>
      <c r="AI530" s="26" t="str">
        <f t="shared" si="241"/>
        <v/>
      </c>
      <c r="AJ530" s="26" t="str">
        <f t="shared" si="236"/>
        <v/>
      </c>
      <c r="AK530" s="72" t="str">
        <f t="shared" si="237"/>
        <v/>
      </c>
      <c r="AL530" s="26" t="str">
        <f t="shared" si="238"/>
        <v/>
      </c>
    </row>
    <row r="531" spans="1:38" x14ac:dyDescent="0.2">
      <c r="A531" s="129" t="str">
        <f t="shared" si="216"/>
        <v/>
      </c>
      <c r="B531" s="129" t="str">
        <f t="shared" si="217"/>
        <v/>
      </c>
      <c r="C531" s="78" t="str">
        <f t="shared" si="218"/>
        <v/>
      </c>
      <c r="D531" s="72" t="str">
        <f t="shared" si="219"/>
        <v/>
      </c>
      <c r="E531" s="72" t="str">
        <f t="shared" si="220"/>
        <v/>
      </c>
      <c r="F531" s="79" t="str">
        <f t="shared" si="221"/>
        <v/>
      </c>
      <c r="G531" s="73" t="str">
        <f t="shared" si="222"/>
        <v/>
      </c>
      <c r="H531" s="72" t="str">
        <f t="shared" si="223"/>
        <v/>
      </c>
      <c r="I531" s="72" t="str">
        <f t="shared" si="224"/>
        <v/>
      </c>
      <c r="J531" s="72" t="str">
        <f t="shared" si="225"/>
        <v/>
      </c>
      <c r="K531" s="76" t="str">
        <f t="shared" si="226"/>
        <v/>
      </c>
      <c r="L531" s="134" t="str">
        <f t="shared" si="227"/>
        <v/>
      </c>
      <c r="M531" s="134" t="str">
        <f t="shared" si="228"/>
        <v/>
      </c>
      <c r="N531" s="67"/>
      <c r="O531" s="71"/>
      <c r="P531" s="71"/>
      <c r="Q531" s="71"/>
      <c r="R531" s="71"/>
      <c r="S531" s="148"/>
      <c r="T531" s="71"/>
      <c r="U531" s="71"/>
      <c r="V531" s="71"/>
      <c r="W531" s="71"/>
      <c r="X531" s="77" t="str">
        <f t="shared" si="242"/>
        <v/>
      </c>
      <c r="Y531" s="26" t="str">
        <f t="shared" si="229"/>
        <v/>
      </c>
      <c r="Z531" s="26" t="str">
        <f t="shared" si="230"/>
        <v/>
      </c>
      <c r="AA531" s="77" t="str">
        <f t="shared" si="231"/>
        <v/>
      </c>
      <c r="AB531" s="26" t="str">
        <f t="shared" si="232"/>
        <v/>
      </c>
      <c r="AC531" s="26" t="str">
        <f t="shared" si="233"/>
        <v/>
      </c>
      <c r="AD531" s="26" t="str">
        <f t="shared" si="239"/>
        <v/>
      </c>
      <c r="AE531" s="26" t="str">
        <f t="shared" si="234"/>
        <v/>
      </c>
      <c r="AF531" s="26" t="str">
        <f t="shared" si="235"/>
        <v/>
      </c>
      <c r="AG531" s="26" t="str">
        <f>IF(OR(Z531&lt;&gt;TRUE,AB531&lt;&gt;TRUE,,ISBLANK(U531)),"",IF(INDEX(codeperskat,MATCH(P531,libperskat,0))=20,IF(OR(U531&lt;'Nomenklatur komplett'!W$4,U531&gt;'Nomenklatur komplett'!X$4),FALSE,TRUE),""))</f>
        <v/>
      </c>
      <c r="AH531" s="26" t="str">
        <f t="shared" si="240"/>
        <v/>
      </c>
      <c r="AI531" s="26" t="str">
        <f t="shared" si="241"/>
        <v/>
      </c>
      <c r="AJ531" s="26" t="str">
        <f t="shared" si="236"/>
        <v/>
      </c>
      <c r="AK531" s="72" t="str">
        <f t="shared" si="237"/>
        <v/>
      </c>
      <c r="AL531" s="26" t="str">
        <f t="shared" si="238"/>
        <v/>
      </c>
    </row>
    <row r="532" spans="1:38" x14ac:dyDescent="0.2">
      <c r="A532" s="129" t="str">
        <f t="shared" si="216"/>
        <v/>
      </c>
      <c r="B532" s="129" t="str">
        <f t="shared" si="217"/>
        <v/>
      </c>
      <c r="C532" s="78" t="str">
        <f t="shared" si="218"/>
        <v/>
      </c>
      <c r="D532" s="72" t="str">
        <f t="shared" si="219"/>
        <v/>
      </c>
      <c r="E532" s="72" t="str">
        <f t="shared" si="220"/>
        <v/>
      </c>
      <c r="F532" s="79" t="str">
        <f t="shared" si="221"/>
        <v/>
      </c>
      <c r="G532" s="73" t="str">
        <f t="shared" si="222"/>
        <v/>
      </c>
      <c r="H532" s="72" t="str">
        <f t="shared" si="223"/>
        <v/>
      </c>
      <c r="I532" s="72" t="str">
        <f t="shared" si="224"/>
        <v/>
      </c>
      <c r="J532" s="72" t="str">
        <f t="shared" si="225"/>
        <v/>
      </c>
      <c r="K532" s="76" t="str">
        <f t="shared" si="226"/>
        <v/>
      </c>
      <c r="L532" s="134" t="str">
        <f t="shared" si="227"/>
        <v/>
      </c>
      <c r="M532" s="134" t="str">
        <f t="shared" si="228"/>
        <v/>
      </c>
      <c r="N532" s="67"/>
      <c r="O532" s="71"/>
      <c r="P532" s="71"/>
      <c r="Q532" s="71"/>
      <c r="R532" s="71"/>
      <c r="S532" s="148"/>
      <c r="T532" s="71"/>
      <c r="U532" s="71"/>
      <c r="V532" s="71"/>
      <c r="W532" s="71"/>
      <c r="X532" s="77" t="str">
        <f t="shared" si="242"/>
        <v/>
      </c>
      <c r="Y532" s="26" t="str">
        <f t="shared" si="229"/>
        <v/>
      </c>
      <c r="Z532" s="26" t="str">
        <f t="shared" si="230"/>
        <v/>
      </c>
      <c r="AA532" s="77" t="str">
        <f t="shared" si="231"/>
        <v/>
      </c>
      <c r="AB532" s="26" t="str">
        <f t="shared" si="232"/>
        <v/>
      </c>
      <c r="AC532" s="26" t="str">
        <f t="shared" si="233"/>
        <v/>
      </c>
      <c r="AD532" s="26" t="str">
        <f t="shared" si="239"/>
        <v/>
      </c>
      <c r="AE532" s="26" t="str">
        <f t="shared" si="234"/>
        <v/>
      </c>
      <c r="AF532" s="26" t="str">
        <f t="shared" si="235"/>
        <v/>
      </c>
      <c r="AG532" s="26" t="str">
        <f>IF(OR(Z532&lt;&gt;TRUE,AB532&lt;&gt;TRUE,,ISBLANK(U532)),"",IF(INDEX(codeperskat,MATCH(P532,libperskat,0))=20,IF(OR(U532&lt;'Nomenklatur komplett'!W$4,U532&gt;'Nomenklatur komplett'!X$4),FALSE,TRUE),""))</f>
        <v/>
      </c>
      <c r="AH532" s="26" t="str">
        <f t="shared" si="240"/>
        <v/>
      </c>
      <c r="AI532" s="26" t="str">
        <f t="shared" si="241"/>
        <v/>
      </c>
      <c r="AJ532" s="26" t="str">
        <f t="shared" si="236"/>
        <v/>
      </c>
      <c r="AK532" s="72" t="str">
        <f t="shared" si="237"/>
        <v/>
      </c>
      <c r="AL532" s="26" t="str">
        <f t="shared" si="238"/>
        <v/>
      </c>
    </row>
    <row r="533" spans="1:38" x14ac:dyDescent="0.2">
      <c r="A533" s="129" t="str">
        <f t="shared" si="216"/>
        <v/>
      </c>
      <c r="B533" s="129" t="str">
        <f t="shared" si="217"/>
        <v/>
      </c>
      <c r="C533" s="78" t="str">
        <f t="shared" si="218"/>
        <v/>
      </c>
      <c r="D533" s="72" t="str">
        <f t="shared" si="219"/>
        <v/>
      </c>
      <c r="E533" s="72" t="str">
        <f t="shared" si="220"/>
        <v/>
      </c>
      <c r="F533" s="79" t="str">
        <f t="shared" si="221"/>
        <v/>
      </c>
      <c r="G533" s="73" t="str">
        <f t="shared" si="222"/>
        <v/>
      </c>
      <c r="H533" s="72" t="str">
        <f t="shared" si="223"/>
        <v/>
      </c>
      <c r="I533" s="72" t="str">
        <f t="shared" si="224"/>
        <v/>
      </c>
      <c r="J533" s="72" t="str">
        <f t="shared" si="225"/>
        <v/>
      </c>
      <c r="K533" s="76" t="str">
        <f t="shared" si="226"/>
        <v/>
      </c>
      <c r="L533" s="134" t="str">
        <f t="shared" si="227"/>
        <v/>
      </c>
      <c r="M533" s="134" t="str">
        <f t="shared" si="228"/>
        <v/>
      </c>
      <c r="N533" s="67"/>
      <c r="O533" s="71"/>
      <c r="P533" s="71"/>
      <c r="Q533" s="71"/>
      <c r="R533" s="71"/>
      <c r="S533" s="148"/>
      <c r="T533" s="71"/>
      <c r="U533" s="71"/>
      <c r="V533" s="71"/>
      <c r="W533" s="71"/>
      <c r="X533" s="77" t="str">
        <f t="shared" si="242"/>
        <v/>
      </c>
      <c r="Y533" s="26" t="str">
        <f t="shared" si="229"/>
        <v/>
      </c>
      <c r="Z533" s="26" t="str">
        <f t="shared" si="230"/>
        <v/>
      </c>
      <c r="AA533" s="77" t="str">
        <f t="shared" si="231"/>
        <v/>
      </c>
      <c r="AB533" s="26" t="str">
        <f t="shared" si="232"/>
        <v/>
      </c>
      <c r="AC533" s="26" t="str">
        <f t="shared" si="233"/>
        <v/>
      </c>
      <c r="AD533" s="26" t="str">
        <f t="shared" si="239"/>
        <v/>
      </c>
      <c r="AE533" s="26" t="str">
        <f t="shared" si="234"/>
        <v/>
      </c>
      <c r="AF533" s="26" t="str">
        <f t="shared" si="235"/>
        <v/>
      </c>
      <c r="AG533" s="26" t="str">
        <f>IF(OR(Z533&lt;&gt;TRUE,AB533&lt;&gt;TRUE,,ISBLANK(U533)),"",IF(INDEX(codeperskat,MATCH(P533,libperskat,0))=20,IF(OR(U533&lt;'Nomenklatur komplett'!W$4,U533&gt;'Nomenklatur komplett'!X$4),FALSE,TRUE),""))</f>
        <v/>
      </c>
      <c r="AH533" s="26" t="str">
        <f t="shared" si="240"/>
        <v/>
      </c>
      <c r="AI533" s="26" t="str">
        <f t="shared" si="241"/>
        <v/>
      </c>
      <c r="AJ533" s="26" t="str">
        <f t="shared" si="236"/>
        <v/>
      </c>
      <c r="AK533" s="72" t="str">
        <f t="shared" si="237"/>
        <v/>
      </c>
      <c r="AL533" s="26" t="str">
        <f t="shared" si="238"/>
        <v/>
      </c>
    </row>
    <row r="534" spans="1:38" x14ac:dyDescent="0.2">
      <c r="A534" s="129" t="str">
        <f t="shared" si="216"/>
        <v/>
      </c>
      <c r="B534" s="129" t="str">
        <f t="shared" si="217"/>
        <v/>
      </c>
      <c r="C534" s="78" t="str">
        <f t="shared" si="218"/>
        <v/>
      </c>
      <c r="D534" s="72" t="str">
        <f t="shared" si="219"/>
        <v/>
      </c>
      <c r="E534" s="72" t="str">
        <f t="shared" si="220"/>
        <v/>
      </c>
      <c r="F534" s="79" t="str">
        <f t="shared" si="221"/>
        <v/>
      </c>
      <c r="G534" s="73" t="str">
        <f t="shared" si="222"/>
        <v/>
      </c>
      <c r="H534" s="72" t="str">
        <f t="shared" si="223"/>
        <v/>
      </c>
      <c r="I534" s="72" t="str">
        <f t="shared" si="224"/>
        <v/>
      </c>
      <c r="J534" s="72" t="str">
        <f t="shared" si="225"/>
        <v/>
      </c>
      <c r="K534" s="76" t="str">
        <f t="shared" si="226"/>
        <v/>
      </c>
      <c r="L534" s="134" t="str">
        <f t="shared" si="227"/>
        <v/>
      </c>
      <c r="M534" s="134" t="str">
        <f t="shared" si="228"/>
        <v/>
      </c>
      <c r="N534" s="67"/>
      <c r="O534" s="71"/>
      <c r="P534" s="71"/>
      <c r="Q534" s="71"/>
      <c r="R534" s="71"/>
      <c r="S534" s="148"/>
      <c r="T534" s="71"/>
      <c r="U534" s="71"/>
      <c r="V534" s="71"/>
      <c r="W534" s="71"/>
      <c r="X534" s="77" t="str">
        <f t="shared" si="242"/>
        <v/>
      </c>
      <c r="Y534" s="26" t="str">
        <f t="shared" si="229"/>
        <v/>
      </c>
      <c r="Z534" s="26" t="str">
        <f t="shared" si="230"/>
        <v/>
      </c>
      <c r="AA534" s="77" t="str">
        <f t="shared" si="231"/>
        <v/>
      </c>
      <c r="AB534" s="26" t="str">
        <f t="shared" si="232"/>
        <v/>
      </c>
      <c r="AC534" s="26" t="str">
        <f t="shared" si="233"/>
        <v/>
      </c>
      <c r="AD534" s="26" t="str">
        <f t="shared" si="239"/>
        <v/>
      </c>
      <c r="AE534" s="26" t="str">
        <f t="shared" si="234"/>
        <v/>
      </c>
      <c r="AF534" s="26" t="str">
        <f t="shared" si="235"/>
        <v/>
      </c>
      <c r="AG534" s="26" t="str">
        <f>IF(OR(Z534&lt;&gt;TRUE,AB534&lt;&gt;TRUE,,ISBLANK(U534)),"",IF(INDEX(codeperskat,MATCH(P534,libperskat,0))=20,IF(OR(U534&lt;'Nomenklatur komplett'!W$4,U534&gt;'Nomenklatur komplett'!X$4),FALSE,TRUE),""))</f>
        <v/>
      </c>
      <c r="AH534" s="26" t="str">
        <f t="shared" si="240"/>
        <v/>
      </c>
      <c r="AI534" s="26" t="str">
        <f t="shared" si="241"/>
        <v/>
      </c>
      <c r="AJ534" s="26" t="str">
        <f t="shared" si="236"/>
        <v/>
      </c>
      <c r="AK534" s="72" t="str">
        <f t="shared" si="237"/>
        <v/>
      </c>
      <c r="AL534" s="26" t="str">
        <f t="shared" si="238"/>
        <v/>
      </c>
    </row>
    <row r="535" spans="1:38" x14ac:dyDescent="0.2">
      <c r="A535" s="129" t="str">
        <f t="shared" si="216"/>
        <v/>
      </c>
      <c r="B535" s="129" t="str">
        <f t="shared" si="217"/>
        <v/>
      </c>
      <c r="C535" s="78" t="str">
        <f t="shared" si="218"/>
        <v/>
      </c>
      <c r="D535" s="72" t="str">
        <f t="shared" si="219"/>
        <v/>
      </c>
      <c r="E535" s="72" t="str">
        <f t="shared" si="220"/>
        <v/>
      </c>
      <c r="F535" s="79" t="str">
        <f t="shared" si="221"/>
        <v/>
      </c>
      <c r="G535" s="73" t="str">
        <f t="shared" si="222"/>
        <v/>
      </c>
      <c r="H535" s="72" t="str">
        <f t="shared" si="223"/>
        <v/>
      </c>
      <c r="I535" s="72" t="str">
        <f t="shared" si="224"/>
        <v/>
      </c>
      <c r="J535" s="72" t="str">
        <f t="shared" si="225"/>
        <v/>
      </c>
      <c r="K535" s="76" t="str">
        <f t="shared" si="226"/>
        <v/>
      </c>
      <c r="L535" s="134" t="str">
        <f t="shared" si="227"/>
        <v/>
      </c>
      <c r="M535" s="134" t="str">
        <f t="shared" si="228"/>
        <v/>
      </c>
      <c r="N535" s="67"/>
      <c r="O535" s="71"/>
      <c r="P535" s="71"/>
      <c r="Q535" s="71"/>
      <c r="R535" s="71"/>
      <c r="S535" s="148"/>
      <c r="T535" s="71"/>
      <c r="U535" s="71"/>
      <c r="V535" s="71"/>
      <c r="W535" s="71"/>
      <c r="X535" s="77" t="str">
        <f t="shared" si="242"/>
        <v/>
      </c>
      <c r="Y535" s="26" t="str">
        <f t="shared" si="229"/>
        <v/>
      </c>
      <c r="Z535" s="26" t="str">
        <f t="shared" si="230"/>
        <v/>
      </c>
      <c r="AA535" s="77" t="str">
        <f t="shared" si="231"/>
        <v/>
      </c>
      <c r="AB535" s="26" t="str">
        <f t="shared" si="232"/>
        <v/>
      </c>
      <c r="AC535" s="26" t="str">
        <f t="shared" si="233"/>
        <v/>
      </c>
      <c r="AD535" s="26" t="str">
        <f t="shared" si="239"/>
        <v/>
      </c>
      <c r="AE535" s="26" t="str">
        <f t="shared" si="234"/>
        <v/>
      </c>
      <c r="AF535" s="26" t="str">
        <f t="shared" si="235"/>
        <v/>
      </c>
      <c r="AG535" s="26" t="str">
        <f>IF(OR(Z535&lt;&gt;TRUE,AB535&lt;&gt;TRUE,,ISBLANK(U535)),"",IF(INDEX(codeperskat,MATCH(P535,libperskat,0))=20,IF(OR(U535&lt;'Nomenklatur komplett'!W$4,U535&gt;'Nomenklatur komplett'!X$4),FALSE,TRUE),""))</f>
        <v/>
      </c>
      <c r="AH535" s="26" t="str">
        <f t="shared" si="240"/>
        <v/>
      </c>
      <c r="AI535" s="26" t="str">
        <f t="shared" si="241"/>
        <v/>
      </c>
      <c r="AJ535" s="26" t="str">
        <f t="shared" si="236"/>
        <v/>
      </c>
      <c r="AK535" s="72" t="str">
        <f t="shared" si="237"/>
        <v/>
      </c>
      <c r="AL535" s="26" t="str">
        <f t="shared" si="238"/>
        <v/>
      </c>
    </row>
    <row r="536" spans="1:38" x14ac:dyDescent="0.2">
      <c r="A536" s="129" t="str">
        <f t="shared" si="216"/>
        <v/>
      </c>
      <c r="B536" s="129" t="str">
        <f t="shared" si="217"/>
        <v/>
      </c>
      <c r="C536" s="78" t="str">
        <f t="shared" si="218"/>
        <v/>
      </c>
      <c r="D536" s="72" t="str">
        <f t="shared" si="219"/>
        <v/>
      </c>
      <c r="E536" s="72" t="str">
        <f t="shared" si="220"/>
        <v/>
      </c>
      <c r="F536" s="79" t="str">
        <f t="shared" si="221"/>
        <v/>
      </c>
      <c r="G536" s="73" t="str">
        <f t="shared" si="222"/>
        <v/>
      </c>
      <c r="H536" s="72" t="str">
        <f t="shared" si="223"/>
        <v/>
      </c>
      <c r="I536" s="72" t="str">
        <f t="shared" si="224"/>
        <v/>
      </c>
      <c r="J536" s="72" t="str">
        <f t="shared" si="225"/>
        <v/>
      </c>
      <c r="K536" s="76" t="str">
        <f t="shared" si="226"/>
        <v/>
      </c>
      <c r="L536" s="134" t="str">
        <f t="shared" si="227"/>
        <v/>
      </c>
      <c r="M536" s="134" t="str">
        <f t="shared" si="228"/>
        <v/>
      </c>
      <c r="N536" s="67"/>
      <c r="O536" s="71"/>
      <c r="P536" s="71"/>
      <c r="Q536" s="71"/>
      <c r="R536" s="71"/>
      <c r="S536" s="148"/>
      <c r="T536" s="71"/>
      <c r="U536" s="71"/>
      <c r="V536" s="71"/>
      <c r="W536" s="71"/>
      <c r="X536" s="77" t="str">
        <f t="shared" si="242"/>
        <v/>
      </c>
      <c r="Y536" s="26" t="str">
        <f t="shared" si="229"/>
        <v/>
      </c>
      <c r="Z536" s="26" t="str">
        <f t="shared" si="230"/>
        <v/>
      </c>
      <c r="AA536" s="77" t="str">
        <f t="shared" si="231"/>
        <v/>
      </c>
      <c r="AB536" s="26" t="str">
        <f t="shared" si="232"/>
        <v/>
      </c>
      <c r="AC536" s="26" t="str">
        <f t="shared" si="233"/>
        <v/>
      </c>
      <c r="AD536" s="26" t="str">
        <f t="shared" si="239"/>
        <v/>
      </c>
      <c r="AE536" s="26" t="str">
        <f t="shared" si="234"/>
        <v/>
      </c>
      <c r="AF536" s="26" t="str">
        <f t="shared" si="235"/>
        <v/>
      </c>
      <c r="AG536" s="26" t="str">
        <f>IF(OR(Z536&lt;&gt;TRUE,AB536&lt;&gt;TRUE,,ISBLANK(U536)),"",IF(INDEX(codeperskat,MATCH(P536,libperskat,0))=20,IF(OR(U536&lt;'Nomenklatur komplett'!W$4,U536&gt;'Nomenklatur komplett'!X$4),FALSE,TRUE),""))</f>
        <v/>
      </c>
      <c r="AH536" s="26" t="str">
        <f t="shared" si="240"/>
        <v/>
      </c>
      <c r="AI536" s="26" t="str">
        <f t="shared" si="241"/>
        <v/>
      </c>
      <c r="AJ536" s="26" t="str">
        <f t="shared" si="236"/>
        <v/>
      </c>
      <c r="AK536" s="72" t="str">
        <f t="shared" si="237"/>
        <v/>
      </c>
      <c r="AL536" s="26" t="str">
        <f t="shared" si="238"/>
        <v/>
      </c>
    </row>
    <row r="537" spans="1:38" x14ac:dyDescent="0.2">
      <c r="A537" s="129" t="str">
        <f t="shared" si="216"/>
        <v/>
      </c>
      <c r="B537" s="129" t="str">
        <f t="shared" si="217"/>
        <v/>
      </c>
      <c r="C537" s="78" t="str">
        <f t="shared" si="218"/>
        <v/>
      </c>
      <c r="D537" s="72" t="str">
        <f t="shared" si="219"/>
        <v/>
      </c>
      <c r="E537" s="72" t="str">
        <f t="shared" si="220"/>
        <v/>
      </c>
      <c r="F537" s="79" t="str">
        <f t="shared" si="221"/>
        <v/>
      </c>
      <c r="G537" s="73" t="str">
        <f t="shared" si="222"/>
        <v/>
      </c>
      <c r="H537" s="72" t="str">
        <f t="shared" si="223"/>
        <v/>
      </c>
      <c r="I537" s="72" t="str">
        <f t="shared" si="224"/>
        <v/>
      </c>
      <c r="J537" s="72" t="str">
        <f t="shared" si="225"/>
        <v/>
      </c>
      <c r="K537" s="76" t="str">
        <f t="shared" si="226"/>
        <v/>
      </c>
      <c r="L537" s="134" t="str">
        <f t="shared" si="227"/>
        <v/>
      </c>
      <c r="M537" s="134" t="str">
        <f t="shared" si="228"/>
        <v/>
      </c>
      <c r="N537" s="67"/>
      <c r="O537" s="71"/>
      <c r="P537" s="71"/>
      <c r="Q537" s="71"/>
      <c r="R537" s="71"/>
      <c r="S537" s="148"/>
      <c r="T537" s="71"/>
      <c r="U537" s="71"/>
      <c r="V537" s="71"/>
      <c r="W537" s="71"/>
      <c r="X537" s="77" t="str">
        <f t="shared" si="242"/>
        <v/>
      </c>
      <c r="Y537" s="26" t="str">
        <f t="shared" si="229"/>
        <v/>
      </c>
      <c r="Z537" s="26" t="str">
        <f t="shared" si="230"/>
        <v/>
      </c>
      <c r="AA537" s="77" t="str">
        <f t="shared" si="231"/>
        <v/>
      </c>
      <c r="AB537" s="26" t="str">
        <f t="shared" si="232"/>
        <v/>
      </c>
      <c r="AC537" s="26" t="str">
        <f t="shared" si="233"/>
        <v/>
      </c>
      <c r="AD537" s="26" t="str">
        <f t="shared" si="239"/>
        <v/>
      </c>
      <c r="AE537" s="26" t="str">
        <f t="shared" si="234"/>
        <v/>
      </c>
      <c r="AF537" s="26" t="str">
        <f t="shared" si="235"/>
        <v/>
      </c>
      <c r="AG537" s="26" t="str">
        <f>IF(OR(Z537&lt;&gt;TRUE,AB537&lt;&gt;TRUE,,ISBLANK(U537)),"",IF(INDEX(codeperskat,MATCH(P537,libperskat,0))=20,IF(OR(U537&lt;'Nomenklatur komplett'!W$4,U537&gt;'Nomenklatur komplett'!X$4),FALSE,TRUE),""))</f>
        <v/>
      </c>
      <c r="AH537" s="26" t="str">
        <f t="shared" si="240"/>
        <v/>
      </c>
      <c r="AI537" s="26" t="str">
        <f t="shared" si="241"/>
        <v/>
      </c>
      <c r="AJ537" s="26" t="str">
        <f t="shared" si="236"/>
        <v/>
      </c>
      <c r="AK537" s="72" t="str">
        <f t="shared" si="237"/>
        <v/>
      </c>
      <c r="AL537" s="26" t="str">
        <f t="shared" si="238"/>
        <v/>
      </c>
    </row>
    <row r="538" spans="1:38" x14ac:dyDescent="0.2">
      <c r="A538" s="129" t="str">
        <f t="shared" si="216"/>
        <v/>
      </c>
      <c r="B538" s="129" t="str">
        <f t="shared" si="217"/>
        <v/>
      </c>
      <c r="C538" s="78" t="str">
        <f t="shared" si="218"/>
        <v/>
      </c>
      <c r="D538" s="72" t="str">
        <f t="shared" si="219"/>
        <v/>
      </c>
      <c r="E538" s="72" t="str">
        <f t="shared" si="220"/>
        <v/>
      </c>
      <c r="F538" s="79" t="str">
        <f t="shared" si="221"/>
        <v/>
      </c>
      <c r="G538" s="73" t="str">
        <f t="shared" si="222"/>
        <v/>
      </c>
      <c r="H538" s="72" t="str">
        <f t="shared" si="223"/>
        <v/>
      </c>
      <c r="I538" s="72" t="str">
        <f t="shared" si="224"/>
        <v/>
      </c>
      <c r="J538" s="72" t="str">
        <f t="shared" si="225"/>
        <v/>
      </c>
      <c r="K538" s="76" t="str">
        <f t="shared" si="226"/>
        <v/>
      </c>
      <c r="L538" s="134" t="str">
        <f t="shared" si="227"/>
        <v/>
      </c>
      <c r="M538" s="134" t="str">
        <f t="shared" si="228"/>
        <v/>
      </c>
      <c r="N538" s="67"/>
      <c r="O538" s="71"/>
      <c r="P538" s="71"/>
      <c r="Q538" s="71"/>
      <c r="R538" s="71"/>
      <c r="S538" s="148"/>
      <c r="T538" s="71"/>
      <c r="U538" s="71"/>
      <c r="V538" s="71"/>
      <c r="W538" s="71"/>
      <c r="X538" s="77" t="str">
        <f t="shared" si="242"/>
        <v/>
      </c>
      <c r="Y538" s="26" t="str">
        <f t="shared" si="229"/>
        <v/>
      </c>
      <c r="Z538" s="26" t="str">
        <f t="shared" si="230"/>
        <v/>
      </c>
      <c r="AA538" s="77" t="str">
        <f t="shared" si="231"/>
        <v/>
      </c>
      <c r="AB538" s="26" t="str">
        <f t="shared" si="232"/>
        <v/>
      </c>
      <c r="AC538" s="26" t="str">
        <f t="shared" si="233"/>
        <v/>
      </c>
      <c r="AD538" s="26" t="str">
        <f t="shared" si="239"/>
        <v/>
      </c>
      <c r="AE538" s="26" t="str">
        <f t="shared" si="234"/>
        <v/>
      </c>
      <c r="AF538" s="26" t="str">
        <f t="shared" si="235"/>
        <v/>
      </c>
      <c r="AG538" s="26" t="str">
        <f>IF(OR(Z538&lt;&gt;TRUE,AB538&lt;&gt;TRUE,,ISBLANK(U538)),"",IF(INDEX(codeperskat,MATCH(P538,libperskat,0))=20,IF(OR(U538&lt;'Nomenklatur komplett'!W$4,U538&gt;'Nomenklatur komplett'!X$4),FALSE,TRUE),""))</f>
        <v/>
      </c>
      <c r="AH538" s="26" t="str">
        <f t="shared" si="240"/>
        <v/>
      </c>
      <c r="AI538" s="26" t="str">
        <f t="shared" si="241"/>
        <v/>
      </c>
      <c r="AJ538" s="26" t="str">
        <f t="shared" si="236"/>
        <v/>
      </c>
      <c r="AK538" s="72" t="str">
        <f t="shared" si="237"/>
        <v/>
      </c>
      <c r="AL538" s="26" t="str">
        <f t="shared" si="238"/>
        <v/>
      </c>
    </row>
    <row r="539" spans="1:38" x14ac:dyDescent="0.2">
      <c r="A539" s="129" t="str">
        <f t="shared" si="216"/>
        <v/>
      </c>
      <c r="B539" s="129" t="str">
        <f t="shared" si="217"/>
        <v/>
      </c>
      <c r="C539" s="78" t="str">
        <f t="shared" si="218"/>
        <v/>
      </c>
      <c r="D539" s="72" t="str">
        <f t="shared" si="219"/>
        <v/>
      </c>
      <c r="E539" s="72" t="str">
        <f t="shared" si="220"/>
        <v/>
      </c>
      <c r="F539" s="79" t="str">
        <f t="shared" si="221"/>
        <v/>
      </c>
      <c r="G539" s="73" t="str">
        <f t="shared" si="222"/>
        <v/>
      </c>
      <c r="H539" s="72" t="str">
        <f t="shared" si="223"/>
        <v/>
      </c>
      <c r="I539" s="72" t="str">
        <f t="shared" si="224"/>
        <v/>
      </c>
      <c r="J539" s="72" t="str">
        <f t="shared" si="225"/>
        <v/>
      </c>
      <c r="K539" s="76" t="str">
        <f t="shared" si="226"/>
        <v/>
      </c>
      <c r="L539" s="134" t="str">
        <f t="shared" si="227"/>
        <v/>
      </c>
      <c r="M539" s="134" t="str">
        <f t="shared" si="228"/>
        <v/>
      </c>
      <c r="N539" s="67"/>
      <c r="O539" s="71"/>
      <c r="P539" s="71"/>
      <c r="Q539" s="71"/>
      <c r="R539" s="71"/>
      <c r="S539" s="148"/>
      <c r="T539" s="71"/>
      <c r="U539" s="71"/>
      <c r="V539" s="71"/>
      <c r="W539" s="71"/>
      <c r="X539" s="77" t="str">
        <f t="shared" si="242"/>
        <v/>
      </c>
      <c r="Y539" s="26" t="str">
        <f t="shared" si="229"/>
        <v/>
      </c>
      <c r="Z539" s="26" t="str">
        <f t="shared" si="230"/>
        <v/>
      </c>
      <c r="AA539" s="77" t="str">
        <f t="shared" si="231"/>
        <v/>
      </c>
      <c r="AB539" s="26" t="str">
        <f t="shared" si="232"/>
        <v/>
      </c>
      <c r="AC539" s="26" t="str">
        <f t="shared" si="233"/>
        <v/>
      </c>
      <c r="AD539" s="26" t="str">
        <f t="shared" si="239"/>
        <v/>
      </c>
      <c r="AE539" s="26" t="str">
        <f t="shared" si="234"/>
        <v/>
      </c>
      <c r="AF539" s="26" t="str">
        <f t="shared" si="235"/>
        <v/>
      </c>
      <c r="AG539" s="26" t="str">
        <f>IF(OR(Z539&lt;&gt;TRUE,AB539&lt;&gt;TRUE,,ISBLANK(U539)),"",IF(INDEX(codeperskat,MATCH(P539,libperskat,0))=20,IF(OR(U539&lt;'Nomenklatur komplett'!W$4,U539&gt;'Nomenklatur komplett'!X$4),FALSE,TRUE),""))</f>
        <v/>
      </c>
      <c r="AH539" s="26" t="str">
        <f t="shared" si="240"/>
        <v/>
      </c>
      <c r="AI539" s="26" t="str">
        <f t="shared" si="241"/>
        <v/>
      </c>
      <c r="AJ539" s="26" t="str">
        <f t="shared" si="236"/>
        <v/>
      </c>
      <c r="AK539" s="72" t="str">
        <f t="shared" si="237"/>
        <v/>
      </c>
      <c r="AL539" s="26" t="str">
        <f t="shared" si="238"/>
        <v/>
      </c>
    </row>
    <row r="540" spans="1:38" x14ac:dyDescent="0.2">
      <c r="A540" s="129" t="str">
        <f t="shared" si="216"/>
        <v/>
      </c>
      <c r="B540" s="129" t="str">
        <f t="shared" si="217"/>
        <v/>
      </c>
      <c r="C540" s="78" t="str">
        <f t="shared" si="218"/>
        <v/>
      </c>
      <c r="D540" s="72" t="str">
        <f t="shared" si="219"/>
        <v/>
      </c>
      <c r="E540" s="72" t="str">
        <f t="shared" si="220"/>
        <v/>
      </c>
      <c r="F540" s="79" t="str">
        <f t="shared" si="221"/>
        <v/>
      </c>
      <c r="G540" s="73" t="str">
        <f t="shared" si="222"/>
        <v/>
      </c>
      <c r="H540" s="72" t="str">
        <f t="shared" si="223"/>
        <v/>
      </c>
      <c r="I540" s="72" t="str">
        <f t="shared" si="224"/>
        <v/>
      </c>
      <c r="J540" s="72" t="str">
        <f t="shared" si="225"/>
        <v/>
      </c>
      <c r="K540" s="76" t="str">
        <f t="shared" si="226"/>
        <v/>
      </c>
      <c r="L540" s="134" t="str">
        <f t="shared" si="227"/>
        <v/>
      </c>
      <c r="M540" s="134" t="str">
        <f t="shared" si="228"/>
        <v/>
      </c>
      <c r="N540" s="67"/>
      <c r="O540" s="71"/>
      <c r="P540" s="71"/>
      <c r="Q540" s="71"/>
      <c r="R540" s="71"/>
      <c r="S540" s="148"/>
      <c r="T540" s="71"/>
      <c r="U540" s="71"/>
      <c r="V540" s="71"/>
      <c r="W540" s="71"/>
      <c r="X540" s="77" t="str">
        <f t="shared" si="242"/>
        <v/>
      </c>
      <c r="Y540" s="26" t="str">
        <f t="shared" si="229"/>
        <v/>
      </c>
      <c r="Z540" s="26" t="str">
        <f t="shared" si="230"/>
        <v/>
      </c>
      <c r="AA540" s="77" t="str">
        <f t="shared" si="231"/>
        <v/>
      </c>
      <c r="AB540" s="26" t="str">
        <f t="shared" si="232"/>
        <v/>
      </c>
      <c r="AC540" s="26" t="str">
        <f t="shared" si="233"/>
        <v/>
      </c>
      <c r="AD540" s="26" t="str">
        <f t="shared" si="239"/>
        <v/>
      </c>
      <c r="AE540" s="26" t="str">
        <f t="shared" si="234"/>
        <v/>
      </c>
      <c r="AF540" s="26" t="str">
        <f t="shared" si="235"/>
        <v/>
      </c>
      <c r="AG540" s="26" t="str">
        <f>IF(OR(Z540&lt;&gt;TRUE,AB540&lt;&gt;TRUE,,ISBLANK(U540)),"",IF(INDEX(codeperskat,MATCH(P540,libperskat,0))=20,IF(OR(U540&lt;'Nomenklatur komplett'!W$4,U540&gt;'Nomenklatur komplett'!X$4),FALSE,TRUE),""))</f>
        <v/>
      </c>
      <c r="AH540" s="26" t="str">
        <f t="shared" si="240"/>
        <v/>
      </c>
      <c r="AI540" s="26" t="str">
        <f t="shared" si="241"/>
        <v/>
      </c>
      <c r="AJ540" s="26" t="str">
        <f t="shared" si="236"/>
        <v/>
      </c>
      <c r="AK540" s="72" t="str">
        <f t="shared" si="237"/>
        <v/>
      </c>
      <c r="AL540" s="26" t="str">
        <f t="shared" si="238"/>
        <v/>
      </c>
    </row>
    <row r="541" spans="1:38" x14ac:dyDescent="0.2">
      <c r="A541" s="129" t="str">
        <f t="shared" si="216"/>
        <v/>
      </c>
      <c r="B541" s="129" t="str">
        <f t="shared" si="217"/>
        <v/>
      </c>
      <c r="C541" s="78" t="str">
        <f t="shared" si="218"/>
        <v/>
      </c>
      <c r="D541" s="72" t="str">
        <f t="shared" si="219"/>
        <v/>
      </c>
      <c r="E541" s="72" t="str">
        <f t="shared" si="220"/>
        <v/>
      </c>
      <c r="F541" s="79" t="str">
        <f t="shared" si="221"/>
        <v/>
      </c>
      <c r="G541" s="73" t="str">
        <f t="shared" si="222"/>
        <v/>
      </c>
      <c r="H541" s="72" t="str">
        <f t="shared" si="223"/>
        <v/>
      </c>
      <c r="I541" s="72" t="str">
        <f t="shared" si="224"/>
        <v/>
      </c>
      <c r="J541" s="72" t="str">
        <f t="shared" si="225"/>
        <v/>
      </c>
      <c r="K541" s="76" t="str">
        <f t="shared" si="226"/>
        <v/>
      </c>
      <c r="L541" s="134" t="str">
        <f t="shared" si="227"/>
        <v/>
      </c>
      <c r="M541" s="134" t="str">
        <f t="shared" si="228"/>
        <v/>
      </c>
      <c r="N541" s="67"/>
      <c r="O541" s="71"/>
      <c r="P541" s="71"/>
      <c r="Q541" s="71"/>
      <c r="R541" s="71"/>
      <c r="S541" s="148"/>
      <c r="T541" s="71"/>
      <c r="U541" s="71"/>
      <c r="V541" s="71"/>
      <c r="W541" s="71"/>
      <c r="X541" s="77" t="str">
        <f t="shared" si="242"/>
        <v/>
      </c>
      <c r="Y541" s="26" t="str">
        <f t="shared" si="229"/>
        <v/>
      </c>
      <c r="Z541" s="26" t="str">
        <f t="shared" si="230"/>
        <v/>
      </c>
      <c r="AA541" s="77" t="str">
        <f t="shared" si="231"/>
        <v/>
      </c>
      <c r="AB541" s="26" t="str">
        <f t="shared" si="232"/>
        <v/>
      </c>
      <c r="AC541" s="26" t="str">
        <f t="shared" si="233"/>
        <v/>
      </c>
      <c r="AD541" s="26" t="str">
        <f t="shared" si="239"/>
        <v/>
      </c>
      <c r="AE541" s="26" t="str">
        <f t="shared" si="234"/>
        <v/>
      </c>
      <c r="AF541" s="26" t="str">
        <f t="shared" si="235"/>
        <v/>
      </c>
      <c r="AG541" s="26" t="str">
        <f>IF(OR(Z541&lt;&gt;TRUE,AB541&lt;&gt;TRUE,,ISBLANK(U541)),"",IF(INDEX(codeperskat,MATCH(P541,libperskat,0))=20,IF(OR(U541&lt;'Nomenklatur komplett'!W$4,U541&gt;'Nomenklatur komplett'!X$4),FALSE,TRUE),""))</f>
        <v/>
      </c>
      <c r="AH541" s="26" t="str">
        <f t="shared" si="240"/>
        <v/>
      </c>
      <c r="AI541" s="26" t="str">
        <f t="shared" si="241"/>
        <v/>
      </c>
      <c r="AJ541" s="26" t="str">
        <f t="shared" si="236"/>
        <v/>
      </c>
      <c r="AK541" s="72" t="str">
        <f t="shared" si="237"/>
        <v/>
      </c>
      <c r="AL541" s="26" t="str">
        <f t="shared" si="238"/>
        <v/>
      </c>
    </row>
    <row r="542" spans="1:38" x14ac:dyDescent="0.2">
      <c r="A542" s="129" t="str">
        <f t="shared" si="216"/>
        <v/>
      </c>
      <c r="B542" s="129" t="str">
        <f t="shared" si="217"/>
        <v/>
      </c>
      <c r="C542" s="78" t="str">
        <f t="shared" si="218"/>
        <v/>
      </c>
      <c r="D542" s="72" t="str">
        <f t="shared" si="219"/>
        <v/>
      </c>
      <c r="E542" s="72" t="str">
        <f t="shared" si="220"/>
        <v/>
      </c>
      <c r="F542" s="79" t="str">
        <f t="shared" si="221"/>
        <v/>
      </c>
      <c r="G542" s="73" t="str">
        <f t="shared" si="222"/>
        <v/>
      </c>
      <c r="H542" s="72" t="str">
        <f t="shared" si="223"/>
        <v/>
      </c>
      <c r="I542" s="72" t="str">
        <f t="shared" si="224"/>
        <v/>
      </c>
      <c r="J542" s="72" t="str">
        <f t="shared" si="225"/>
        <v/>
      </c>
      <c r="K542" s="76" t="str">
        <f t="shared" si="226"/>
        <v/>
      </c>
      <c r="L542" s="134" t="str">
        <f t="shared" si="227"/>
        <v/>
      </c>
      <c r="M542" s="134" t="str">
        <f t="shared" si="228"/>
        <v/>
      </c>
      <c r="N542" s="67"/>
      <c r="O542" s="71"/>
      <c r="P542" s="71"/>
      <c r="Q542" s="71"/>
      <c r="R542" s="71"/>
      <c r="S542" s="148"/>
      <c r="T542" s="71"/>
      <c r="U542" s="71"/>
      <c r="V542" s="71"/>
      <c r="W542" s="71"/>
      <c r="X542" s="77" t="str">
        <f t="shared" si="242"/>
        <v/>
      </c>
      <c r="Y542" s="26" t="str">
        <f t="shared" si="229"/>
        <v/>
      </c>
      <c r="Z542" s="26" t="str">
        <f t="shared" si="230"/>
        <v/>
      </c>
      <c r="AA542" s="77" t="str">
        <f t="shared" si="231"/>
        <v/>
      </c>
      <c r="AB542" s="26" t="str">
        <f t="shared" si="232"/>
        <v/>
      </c>
      <c r="AC542" s="26" t="str">
        <f t="shared" si="233"/>
        <v/>
      </c>
      <c r="AD542" s="26" t="str">
        <f t="shared" si="239"/>
        <v/>
      </c>
      <c r="AE542" s="26" t="str">
        <f t="shared" si="234"/>
        <v/>
      </c>
      <c r="AF542" s="26" t="str">
        <f t="shared" si="235"/>
        <v/>
      </c>
      <c r="AG542" s="26" t="str">
        <f>IF(OR(Z542&lt;&gt;TRUE,AB542&lt;&gt;TRUE,,ISBLANK(U542)),"",IF(INDEX(codeperskat,MATCH(P542,libperskat,0))=20,IF(OR(U542&lt;'Nomenklatur komplett'!W$4,U542&gt;'Nomenklatur komplett'!X$4),FALSE,TRUE),""))</f>
        <v/>
      </c>
      <c r="AH542" s="26" t="str">
        <f t="shared" si="240"/>
        <v/>
      </c>
      <c r="AI542" s="26" t="str">
        <f t="shared" si="241"/>
        <v/>
      </c>
      <c r="AJ542" s="26" t="str">
        <f t="shared" si="236"/>
        <v/>
      </c>
      <c r="AK542" s="72" t="str">
        <f t="shared" si="237"/>
        <v/>
      </c>
      <c r="AL542" s="26" t="str">
        <f t="shared" si="238"/>
        <v/>
      </c>
    </row>
    <row r="543" spans="1:38" x14ac:dyDescent="0.2">
      <c r="A543" s="129" t="str">
        <f t="shared" si="216"/>
        <v/>
      </c>
      <c r="B543" s="129" t="str">
        <f t="shared" si="217"/>
        <v/>
      </c>
      <c r="C543" s="78" t="str">
        <f t="shared" si="218"/>
        <v/>
      </c>
      <c r="D543" s="72" t="str">
        <f t="shared" si="219"/>
        <v/>
      </c>
      <c r="E543" s="72" t="str">
        <f t="shared" si="220"/>
        <v/>
      </c>
      <c r="F543" s="79" t="str">
        <f t="shared" si="221"/>
        <v/>
      </c>
      <c r="G543" s="73" t="str">
        <f t="shared" si="222"/>
        <v/>
      </c>
      <c r="H543" s="72" t="str">
        <f t="shared" si="223"/>
        <v/>
      </c>
      <c r="I543" s="72" t="str">
        <f t="shared" si="224"/>
        <v/>
      </c>
      <c r="J543" s="72" t="str">
        <f t="shared" si="225"/>
        <v/>
      </c>
      <c r="K543" s="76" t="str">
        <f t="shared" si="226"/>
        <v/>
      </c>
      <c r="L543" s="134" t="str">
        <f t="shared" si="227"/>
        <v/>
      </c>
      <c r="M543" s="134" t="str">
        <f t="shared" si="228"/>
        <v/>
      </c>
      <c r="N543" s="67"/>
      <c r="O543" s="71"/>
      <c r="P543" s="71"/>
      <c r="Q543" s="71"/>
      <c r="R543" s="71"/>
      <c r="S543" s="148"/>
      <c r="T543" s="71"/>
      <c r="U543" s="71"/>
      <c r="V543" s="71"/>
      <c r="W543" s="71"/>
      <c r="X543" s="77" t="str">
        <f t="shared" si="242"/>
        <v/>
      </c>
      <c r="Y543" s="26" t="str">
        <f t="shared" si="229"/>
        <v/>
      </c>
      <c r="Z543" s="26" t="str">
        <f t="shared" si="230"/>
        <v/>
      </c>
      <c r="AA543" s="77" t="str">
        <f t="shared" si="231"/>
        <v/>
      </c>
      <c r="AB543" s="26" t="str">
        <f t="shared" si="232"/>
        <v/>
      </c>
      <c r="AC543" s="26" t="str">
        <f t="shared" si="233"/>
        <v/>
      </c>
      <c r="AD543" s="26" t="str">
        <f t="shared" si="239"/>
        <v/>
      </c>
      <c r="AE543" s="26" t="str">
        <f t="shared" si="234"/>
        <v/>
      </c>
      <c r="AF543" s="26" t="str">
        <f t="shared" si="235"/>
        <v/>
      </c>
      <c r="AG543" s="26" t="str">
        <f>IF(OR(Z543&lt;&gt;TRUE,AB543&lt;&gt;TRUE,,ISBLANK(U543)),"",IF(INDEX(codeperskat,MATCH(P543,libperskat,0))=20,IF(OR(U543&lt;'Nomenklatur komplett'!W$4,U543&gt;'Nomenklatur komplett'!X$4),FALSE,TRUE),""))</f>
        <v/>
      </c>
      <c r="AH543" s="26" t="str">
        <f t="shared" si="240"/>
        <v/>
      </c>
      <c r="AI543" s="26" t="str">
        <f t="shared" si="241"/>
        <v/>
      </c>
      <c r="AJ543" s="26" t="str">
        <f t="shared" si="236"/>
        <v/>
      </c>
      <c r="AK543" s="72" t="str">
        <f t="shared" si="237"/>
        <v/>
      </c>
      <c r="AL543" s="26" t="str">
        <f t="shared" si="238"/>
        <v/>
      </c>
    </row>
    <row r="544" spans="1:38" x14ac:dyDescent="0.2">
      <c r="A544" s="129" t="str">
        <f t="shared" si="216"/>
        <v/>
      </c>
      <c r="B544" s="129" t="str">
        <f t="shared" si="217"/>
        <v/>
      </c>
      <c r="C544" s="78" t="str">
        <f t="shared" si="218"/>
        <v/>
      </c>
      <c r="D544" s="72" t="str">
        <f t="shared" si="219"/>
        <v/>
      </c>
      <c r="E544" s="72" t="str">
        <f t="shared" si="220"/>
        <v/>
      </c>
      <c r="F544" s="79" t="str">
        <f t="shared" si="221"/>
        <v/>
      </c>
      <c r="G544" s="73" t="str">
        <f t="shared" si="222"/>
        <v/>
      </c>
      <c r="H544" s="72" t="str">
        <f t="shared" si="223"/>
        <v/>
      </c>
      <c r="I544" s="72" t="str">
        <f t="shared" si="224"/>
        <v/>
      </c>
      <c r="J544" s="72" t="str">
        <f t="shared" si="225"/>
        <v/>
      </c>
      <c r="K544" s="76" t="str">
        <f t="shared" si="226"/>
        <v/>
      </c>
      <c r="L544" s="134" t="str">
        <f t="shared" si="227"/>
        <v/>
      </c>
      <c r="M544" s="134" t="str">
        <f t="shared" si="228"/>
        <v/>
      </c>
      <c r="N544" s="67"/>
      <c r="O544" s="71"/>
      <c r="P544" s="71"/>
      <c r="Q544" s="71"/>
      <c r="R544" s="71"/>
      <c r="S544" s="148"/>
      <c r="T544" s="71"/>
      <c r="U544" s="71"/>
      <c r="V544" s="71"/>
      <c r="W544" s="71"/>
      <c r="X544" s="77" t="str">
        <f t="shared" si="242"/>
        <v/>
      </c>
      <c r="Y544" s="26" t="str">
        <f t="shared" si="229"/>
        <v/>
      </c>
      <c r="Z544" s="26" t="str">
        <f t="shared" si="230"/>
        <v/>
      </c>
      <c r="AA544" s="77" t="str">
        <f t="shared" si="231"/>
        <v/>
      </c>
      <c r="AB544" s="26" t="str">
        <f t="shared" si="232"/>
        <v/>
      </c>
      <c r="AC544" s="26" t="str">
        <f t="shared" si="233"/>
        <v/>
      </c>
      <c r="AD544" s="26" t="str">
        <f t="shared" si="239"/>
        <v/>
      </c>
      <c r="AE544" s="26" t="str">
        <f t="shared" si="234"/>
        <v/>
      </c>
      <c r="AF544" s="26" t="str">
        <f t="shared" si="235"/>
        <v/>
      </c>
      <c r="AG544" s="26" t="str">
        <f>IF(OR(Z544&lt;&gt;TRUE,AB544&lt;&gt;TRUE,,ISBLANK(U544)),"",IF(INDEX(codeperskat,MATCH(P544,libperskat,0))=20,IF(OR(U544&lt;'Nomenklatur komplett'!W$4,U544&gt;'Nomenklatur komplett'!X$4),FALSE,TRUE),""))</f>
        <v/>
      </c>
      <c r="AH544" s="26" t="str">
        <f t="shared" si="240"/>
        <v/>
      </c>
      <c r="AI544" s="26" t="str">
        <f t="shared" si="241"/>
        <v/>
      </c>
      <c r="AJ544" s="26" t="str">
        <f t="shared" si="236"/>
        <v/>
      </c>
      <c r="AK544" s="72" t="str">
        <f t="shared" si="237"/>
        <v/>
      </c>
      <c r="AL544" s="26" t="str">
        <f t="shared" si="238"/>
        <v/>
      </c>
    </row>
    <row r="545" spans="1:38" x14ac:dyDescent="0.2">
      <c r="A545" s="129" t="str">
        <f t="shared" si="216"/>
        <v/>
      </c>
      <c r="B545" s="129" t="str">
        <f t="shared" si="217"/>
        <v/>
      </c>
      <c r="C545" s="78" t="str">
        <f t="shared" si="218"/>
        <v/>
      </c>
      <c r="D545" s="72" t="str">
        <f t="shared" si="219"/>
        <v/>
      </c>
      <c r="E545" s="72" t="str">
        <f t="shared" si="220"/>
        <v/>
      </c>
      <c r="F545" s="79" t="str">
        <f t="shared" si="221"/>
        <v/>
      </c>
      <c r="G545" s="73" t="str">
        <f t="shared" si="222"/>
        <v/>
      </c>
      <c r="H545" s="72" t="str">
        <f t="shared" si="223"/>
        <v/>
      </c>
      <c r="I545" s="72" t="str">
        <f t="shared" si="224"/>
        <v/>
      </c>
      <c r="J545" s="72" t="str">
        <f t="shared" si="225"/>
        <v/>
      </c>
      <c r="K545" s="76" t="str">
        <f t="shared" si="226"/>
        <v/>
      </c>
      <c r="L545" s="134" t="str">
        <f t="shared" si="227"/>
        <v/>
      </c>
      <c r="M545" s="134" t="str">
        <f t="shared" si="228"/>
        <v/>
      </c>
      <c r="N545" s="67"/>
      <c r="O545" s="71"/>
      <c r="P545" s="71"/>
      <c r="Q545" s="71"/>
      <c r="R545" s="71"/>
      <c r="S545" s="148"/>
      <c r="T545" s="71"/>
      <c r="U545" s="71"/>
      <c r="V545" s="71"/>
      <c r="W545" s="71"/>
      <c r="X545" s="77" t="str">
        <f t="shared" si="242"/>
        <v/>
      </c>
      <c r="Y545" s="26" t="str">
        <f t="shared" si="229"/>
        <v/>
      </c>
      <c r="Z545" s="26" t="str">
        <f t="shared" si="230"/>
        <v/>
      </c>
      <c r="AA545" s="77" t="str">
        <f t="shared" si="231"/>
        <v/>
      </c>
      <c r="AB545" s="26" t="str">
        <f t="shared" si="232"/>
        <v/>
      </c>
      <c r="AC545" s="26" t="str">
        <f t="shared" si="233"/>
        <v/>
      </c>
      <c r="AD545" s="26" t="str">
        <f t="shared" si="239"/>
        <v/>
      </c>
      <c r="AE545" s="26" t="str">
        <f t="shared" si="234"/>
        <v/>
      </c>
      <c r="AF545" s="26" t="str">
        <f t="shared" si="235"/>
        <v/>
      </c>
      <c r="AG545" s="26" t="str">
        <f>IF(OR(Z545&lt;&gt;TRUE,AB545&lt;&gt;TRUE,,ISBLANK(U545)),"",IF(INDEX(codeperskat,MATCH(P545,libperskat,0))=20,IF(OR(U545&lt;'Nomenklatur komplett'!W$4,U545&gt;'Nomenklatur komplett'!X$4),FALSE,TRUE),""))</f>
        <v/>
      </c>
      <c r="AH545" s="26" t="str">
        <f t="shared" si="240"/>
        <v/>
      </c>
      <c r="AI545" s="26" t="str">
        <f t="shared" si="241"/>
        <v/>
      </c>
      <c r="AJ545" s="26" t="str">
        <f t="shared" si="236"/>
        <v/>
      </c>
      <c r="AK545" s="72" t="str">
        <f t="shared" si="237"/>
        <v/>
      </c>
      <c r="AL545" s="26" t="str">
        <f t="shared" si="238"/>
        <v/>
      </c>
    </row>
    <row r="546" spans="1:38" x14ac:dyDescent="0.2">
      <c r="A546" s="129" t="str">
        <f t="shared" si="216"/>
        <v/>
      </c>
      <c r="B546" s="129" t="str">
        <f t="shared" si="217"/>
        <v/>
      </c>
      <c r="C546" s="78" t="str">
        <f t="shared" si="218"/>
        <v/>
      </c>
      <c r="D546" s="72" t="str">
        <f t="shared" si="219"/>
        <v/>
      </c>
      <c r="E546" s="72" t="str">
        <f t="shared" si="220"/>
        <v/>
      </c>
      <c r="F546" s="79" t="str">
        <f t="shared" si="221"/>
        <v/>
      </c>
      <c r="G546" s="73" t="str">
        <f t="shared" si="222"/>
        <v/>
      </c>
      <c r="H546" s="72" t="str">
        <f t="shared" si="223"/>
        <v/>
      </c>
      <c r="I546" s="72" t="str">
        <f t="shared" si="224"/>
        <v/>
      </c>
      <c r="J546" s="72" t="str">
        <f t="shared" si="225"/>
        <v/>
      </c>
      <c r="K546" s="76" t="str">
        <f t="shared" si="226"/>
        <v/>
      </c>
      <c r="L546" s="134" t="str">
        <f t="shared" si="227"/>
        <v/>
      </c>
      <c r="M546" s="134" t="str">
        <f t="shared" si="228"/>
        <v/>
      </c>
      <c r="N546" s="67"/>
      <c r="O546" s="71"/>
      <c r="P546" s="71"/>
      <c r="Q546" s="71"/>
      <c r="R546" s="71"/>
      <c r="S546" s="148"/>
      <c r="T546" s="71"/>
      <c r="U546" s="71"/>
      <c r="V546" s="71"/>
      <c r="W546" s="71"/>
      <c r="X546" s="77" t="str">
        <f t="shared" si="242"/>
        <v/>
      </c>
      <c r="Y546" s="26" t="str">
        <f t="shared" si="229"/>
        <v/>
      </c>
      <c r="Z546" s="26" t="str">
        <f t="shared" si="230"/>
        <v/>
      </c>
      <c r="AA546" s="77" t="str">
        <f t="shared" si="231"/>
        <v/>
      </c>
      <c r="AB546" s="26" t="str">
        <f t="shared" si="232"/>
        <v/>
      </c>
      <c r="AC546" s="26" t="str">
        <f t="shared" si="233"/>
        <v/>
      </c>
      <c r="AD546" s="26" t="str">
        <f t="shared" si="239"/>
        <v/>
      </c>
      <c r="AE546" s="26" t="str">
        <f t="shared" si="234"/>
        <v/>
      </c>
      <c r="AF546" s="26" t="str">
        <f t="shared" si="235"/>
        <v/>
      </c>
      <c r="AG546" s="26" t="str">
        <f>IF(OR(Z546&lt;&gt;TRUE,AB546&lt;&gt;TRUE,,ISBLANK(U546)),"",IF(INDEX(codeperskat,MATCH(P546,libperskat,0))=20,IF(OR(U546&lt;'Nomenklatur komplett'!W$4,U546&gt;'Nomenklatur komplett'!X$4),FALSE,TRUE),""))</f>
        <v/>
      </c>
      <c r="AH546" s="26" t="str">
        <f t="shared" si="240"/>
        <v/>
      </c>
      <c r="AI546" s="26" t="str">
        <f t="shared" si="241"/>
        <v/>
      </c>
      <c r="AJ546" s="26" t="str">
        <f t="shared" si="236"/>
        <v/>
      </c>
      <c r="AK546" s="72" t="str">
        <f t="shared" si="237"/>
        <v/>
      </c>
      <c r="AL546" s="26" t="str">
        <f t="shared" si="238"/>
        <v/>
      </c>
    </row>
    <row r="547" spans="1:38" x14ac:dyDescent="0.2">
      <c r="A547" s="129" t="str">
        <f t="shared" si="216"/>
        <v/>
      </c>
      <c r="B547" s="129" t="str">
        <f t="shared" si="217"/>
        <v/>
      </c>
      <c r="C547" s="78" t="str">
        <f t="shared" si="218"/>
        <v/>
      </c>
      <c r="D547" s="72" t="str">
        <f t="shared" si="219"/>
        <v/>
      </c>
      <c r="E547" s="72" t="str">
        <f t="shared" si="220"/>
        <v/>
      </c>
      <c r="F547" s="79" t="str">
        <f t="shared" si="221"/>
        <v/>
      </c>
      <c r="G547" s="73" t="str">
        <f t="shared" si="222"/>
        <v/>
      </c>
      <c r="H547" s="72" t="str">
        <f t="shared" si="223"/>
        <v/>
      </c>
      <c r="I547" s="72" t="str">
        <f t="shared" si="224"/>
        <v/>
      </c>
      <c r="J547" s="72" t="str">
        <f t="shared" si="225"/>
        <v/>
      </c>
      <c r="K547" s="76" t="str">
        <f t="shared" si="226"/>
        <v/>
      </c>
      <c r="L547" s="134" t="str">
        <f t="shared" si="227"/>
        <v/>
      </c>
      <c r="M547" s="134" t="str">
        <f t="shared" si="228"/>
        <v/>
      </c>
      <c r="N547" s="67"/>
      <c r="O547" s="71"/>
      <c r="P547" s="71"/>
      <c r="Q547" s="71"/>
      <c r="R547" s="71"/>
      <c r="S547" s="148"/>
      <c r="T547" s="71"/>
      <c r="U547" s="71"/>
      <c r="V547" s="71"/>
      <c r="W547" s="71"/>
      <c r="X547" s="77" t="str">
        <f t="shared" si="242"/>
        <v/>
      </c>
      <c r="Y547" s="26" t="str">
        <f t="shared" si="229"/>
        <v/>
      </c>
      <c r="Z547" s="26" t="str">
        <f t="shared" si="230"/>
        <v/>
      </c>
      <c r="AA547" s="77" t="str">
        <f t="shared" si="231"/>
        <v/>
      </c>
      <c r="AB547" s="26" t="str">
        <f t="shared" si="232"/>
        <v/>
      </c>
      <c r="AC547" s="26" t="str">
        <f t="shared" si="233"/>
        <v/>
      </c>
      <c r="AD547" s="26" t="str">
        <f t="shared" si="239"/>
        <v/>
      </c>
      <c r="AE547" s="26" t="str">
        <f t="shared" si="234"/>
        <v/>
      </c>
      <c r="AF547" s="26" t="str">
        <f t="shared" si="235"/>
        <v/>
      </c>
      <c r="AG547" s="26" t="str">
        <f>IF(OR(Z547&lt;&gt;TRUE,AB547&lt;&gt;TRUE,,ISBLANK(U547)),"",IF(INDEX(codeperskat,MATCH(P547,libperskat,0))=20,IF(OR(U547&lt;'Nomenklatur komplett'!W$4,U547&gt;'Nomenklatur komplett'!X$4),FALSE,TRUE),""))</f>
        <v/>
      </c>
      <c r="AH547" s="26" t="str">
        <f t="shared" si="240"/>
        <v/>
      </c>
      <c r="AI547" s="26" t="str">
        <f t="shared" si="241"/>
        <v/>
      </c>
      <c r="AJ547" s="26" t="str">
        <f t="shared" si="236"/>
        <v/>
      </c>
      <c r="AK547" s="72" t="str">
        <f t="shared" si="237"/>
        <v/>
      </c>
      <c r="AL547" s="26" t="str">
        <f t="shared" si="238"/>
        <v/>
      </c>
    </row>
    <row r="548" spans="1:38" x14ac:dyDescent="0.2">
      <c r="A548" s="129" t="str">
        <f t="shared" si="216"/>
        <v/>
      </c>
      <c r="B548" s="129" t="str">
        <f t="shared" si="217"/>
        <v/>
      </c>
      <c r="C548" s="78" t="str">
        <f t="shared" si="218"/>
        <v/>
      </c>
      <c r="D548" s="72" t="str">
        <f t="shared" si="219"/>
        <v/>
      </c>
      <c r="E548" s="72" t="str">
        <f t="shared" si="220"/>
        <v/>
      </c>
      <c r="F548" s="79" t="str">
        <f t="shared" si="221"/>
        <v/>
      </c>
      <c r="G548" s="73" t="str">
        <f t="shared" si="222"/>
        <v/>
      </c>
      <c r="H548" s="72" t="str">
        <f t="shared" si="223"/>
        <v/>
      </c>
      <c r="I548" s="72" t="str">
        <f t="shared" si="224"/>
        <v/>
      </c>
      <c r="J548" s="72" t="str">
        <f t="shared" si="225"/>
        <v/>
      </c>
      <c r="K548" s="76" t="str">
        <f t="shared" si="226"/>
        <v/>
      </c>
      <c r="L548" s="134" t="str">
        <f t="shared" si="227"/>
        <v/>
      </c>
      <c r="M548" s="134" t="str">
        <f t="shared" si="228"/>
        <v/>
      </c>
      <c r="N548" s="67"/>
      <c r="O548" s="71"/>
      <c r="P548" s="71"/>
      <c r="Q548" s="71"/>
      <c r="R548" s="71"/>
      <c r="S548" s="148"/>
      <c r="T548" s="71"/>
      <c r="U548" s="71"/>
      <c r="V548" s="71"/>
      <c r="W548" s="71"/>
      <c r="X548" s="77" t="str">
        <f t="shared" si="242"/>
        <v/>
      </c>
      <c r="Y548" s="26" t="str">
        <f t="shared" si="229"/>
        <v/>
      </c>
      <c r="Z548" s="26" t="str">
        <f t="shared" si="230"/>
        <v/>
      </c>
      <c r="AA548" s="77" t="str">
        <f t="shared" si="231"/>
        <v/>
      </c>
      <c r="AB548" s="26" t="str">
        <f t="shared" si="232"/>
        <v/>
      </c>
      <c r="AC548" s="26" t="str">
        <f t="shared" si="233"/>
        <v/>
      </c>
      <c r="AD548" s="26" t="str">
        <f t="shared" si="239"/>
        <v/>
      </c>
      <c r="AE548" s="26" t="str">
        <f t="shared" si="234"/>
        <v/>
      </c>
      <c r="AF548" s="26" t="str">
        <f t="shared" si="235"/>
        <v/>
      </c>
      <c r="AG548" s="26" t="str">
        <f>IF(OR(Z548&lt;&gt;TRUE,AB548&lt;&gt;TRUE,,ISBLANK(U548)),"",IF(INDEX(codeperskat,MATCH(P548,libperskat,0))=20,IF(OR(U548&lt;'Nomenklatur komplett'!W$4,U548&gt;'Nomenklatur komplett'!X$4),FALSE,TRUE),""))</f>
        <v/>
      </c>
      <c r="AH548" s="26" t="str">
        <f t="shared" si="240"/>
        <v/>
      </c>
      <c r="AI548" s="26" t="str">
        <f t="shared" si="241"/>
        <v/>
      </c>
      <c r="AJ548" s="26" t="str">
        <f t="shared" si="236"/>
        <v/>
      </c>
      <c r="AK548" s="72" t="str">
        <f t="shared" si="237"/>
        <v/>
      </c>
      <c r="AL548" s="26" t="str">
        <f t="shared" si="238"/>
        <v/>
      </c>
    </row>
    <row r="549" spans="1:38" x14ac:dyDescent="0.2">
      <c r="A549" s="129" t="str">
        <f t="shared" si="216"/>
        <v/>
      </c>
      <c r="B549" s="129" t="str">
        <f t="shared" si="217"/>
        <v/>
      </c>
      <c r="C549" s="78" t="str">
        <f t="shared" si="218"/>
        <v/>
      </c>
      <c r="D549" s="72" t="str">
        <f t="shared" si="219"/>
        <v/>
      </c>
      <c r="E549" s="72" t="str">
        <f t="shared" si="220"/>
        <v/>
      </c>
      <c r="F549" s="79" t="str">
        <f t="shared" si="221"/>
        <v/>
      </c>
      <c r="G549" s="73" t="str">
        <f t="shared" si="222"/>
        <v/>
      </c>
      <c r="H549" s="72" t="str">
        <f t="shared" si="223"/>
        <v/>
      </c>
      <c r="I549" s="72" t="str">
        <f t="shared" si="224"/>
        <v/>
      </c>
      <c r="J549" s="72" t="str">
        <f t="shared" si="225"/>
        <v/>
      </c>
      <c r="K549" s="76" t="str">
        <f t="shared" si="226"/>
        <v/>
      </c>
      <c r="L549" s="134" t="str">
        <f t="shared" si="227"/>
        <v/>
      </c>
      <c r="M549" s="134" t="str">
        <f t="shared" si="228"/>
        <v/>
      </c>
      <c r="N549" s="67"/>
      <c r="O549" s="71"/>
      <c r="P549" s="71"/>
      <c r="Q549" s="71"/>
      <c r="R549" s="71"/>
      <c r="S549" s="148"/>
      <c r="T549" s="71"/>
      <c r="U549" s="71"/>
      <c r="V549" s="71"/>
      <c r="W549" s="71"/>
      <c r="X549" s="77" t="str">
        <f t="shared" si="242"/>
        <v/>
      </c>
      <c r="Y549" s="26" t="str">
        <f t="shared" si="229"/>
        <v/>
      </c>
      <c r="Z549" s="26" t="str">
        <f t="shared" si="230"/>
        <v/>
      </c>
      <c r="AA549" s="77" t="str">
        <f t="shared" si="231"/>
        <v/>
      </c>
      <c r="AB549" s="26" t="str">
        <f t="shared" si="232"/>
        <v/>
      </c>
      <c r="AC549" s="26" t="str">
        <f t="shared" si="233"/>
        <v/>
      </c>
      <c r="AD549" s="26" t="str">
        <f t="shared" si="239"/>
        <v/>
      </c>
      <c r="AE549" s="26" t="str">
        <f t="shared" si="234"/>
        <v/>
      </c>
      <c r="AF549" s="26" t="str">
        <f t="shared" si="235"/>
        <v/>
      </c>
      <c r="AG549" s="26" t="str">
        <f>IF(OR(Z549&lt;&gt;TRUE,AB549&lt;&gt;TRUE,,ISBLANK(U549)),"",IF(INDEX(codeperskat,MATCH(P549,libperskat,0))=20,IF(OR(U549&lt;'Nomenklatur komplett'!W$4,U549&gt;'Nomenklatur komplett'!X$4),FALSE,TRUE),""))</f>
        <v/>
      </c>
      <c r="AH549" s="26" t="str">
        <f t="shared" si="240"/>
        <v/>
      </c>
      <c r="AI549" s="26" t="str">
        <f t="shared" si="241"/>
        <v/>
      </c>
      <c r="AJ549" s="26" t="str">
        <f t="shared" si="236"/>
        <v/>
      </c>
      <c r="AK549" s="72" t="str">
        <f t="shared" si="237"/>
        <v/>
      </c>
      <c r="AL549" s="26" t="str">
        <f t="shared" si="238"/>
        <v/>
      </c>
    </row>
    <row r="550" spans="1:38" x14ac:dyDescent="0.2">
      <c r="A550" s="129" t="str">
        <f t="shared" si="216"/>
        <v/>
      </c>
      <c r="B550" s="129" t="str">
        <f t="shared" si="217"/>
        <v/>
      </c>
      <c r="C550" s="78" t="str">
        <f t="shared" si="218"/>
        <v/>
      </c>
      <c r="D550" s="72" t="str">
        <f t="shared" si="219"/>
        <v/>
      </c>
      <c r="E550" s="72" t="str">
        <f t="shared" si="220"/>
        <v/>
      </c>
      <c r="F550" s="79" t="str">
        <f t="shared" si="221"/>
        <v/>
      </c>
      <c r="G550" s="73" t="str">
        <f t="shared" si="222"/>
        <v/>
      </c>
      <c r="H550" s="72" t="str">
        <f t="shared" si="223"/>
        <v/>
      </c>
      <c r="I550" s="72" t="str">
        <f t="shared" si="224"/>
        <v/>
      </c>
      <c r="J550" s="72" t="str">
        <f t="shared" si="225"/>
        <v/>
      </c>
      <c r="K550" s="76" t="str">
        <f t="shared" si="226"/>
        <v/>
      </c>
      <c r="L550" s="134" t="str">
        <f t="shared" si="227"/>
        <v/>
      </c>
      <c r="M550" s="134" t="str">
        <f t="shared" si="228"/>
        <v/>
      </c>
      <c r="N550" s="67"/>
      <c r="O550" s="71"/>
      <c r="P550" s="71"/>
      <c r="Q550" s="71"/>
      <c r="R550" s="71"/>
      <c r="S550" s="148"/>
      <c r="T550" s="71"/>
      <c r="U550" s="71"/>
      <c r="V550" s="71"/>
      <c r="W550" s="71"/>
      <c r="X550" s="77" t="str">
        <f t="shared" si="242"/>
        <v/>
      </c>
      <c r="Y550" s="26" t="str">
        <f t="shared" si="229"/>
        <v/>
      </c>
      <c r="Z550" s="26" t="str">
        <f t="shared" si="230"/>
        <v/>
      </c>
      <c r="AA550" s="77" t="str">
        <f t="shared" si="231"/>
        <v/>
      </c>
      <c r="AB550" s="26" t="str">
        <f t="shared" si="232"/>
        <v/>
      </c>
      <c r="AC550" s="26" t="str">
        <f t="shared" si="233"/>
        <v/>
      </c>
      <c r="AD550" s="26" t="str">
        <f t="shared" si="239"/>
        <v/>
      </c>
      <c r="AE550" s="26" t="str">
        <f t="shared" si="234"/>
        <v/>
      </c>
      <c r="AF550" s="26" t="str">
        <f t="shared" si="235"/>
        <v/>
      </c>
      <c r="AG550" s="26" t="str">
        <f>IF(OR(Z550&lt;&gt;TRUE,AB550&lt;&gt;TRUE,,ISBLANK(U550)),"",IF(INDEX(codeperskat,MATCH(P550,libperskat,0))=20,IF(OR(U550&lt;'Nomenklatur komplett'!W$4,U550&gt;'Nomenklatur komplett'!X$4),FALSE,TRUE),""))</f>
        <v/>
      </c>
      <c r="AH550" s="26" t="str">
        <f t="shared" si="240"/>
        <v/>
      </c>
      <c r="AI550" s="26" t="str">
        <f t="shared" si="241"/>
        <v/>
      </c>
      <c r="AJ550" s="26" t="str">
        <f t="shared" si="236"/>
        <v/>
      </c>
      <c r="AK550" s="72" t="str">
        <f t="shared" si="237"/>
        <v/>
      </c>
      <c r="AL550" s="26" t="str">
        <f t="shared" si="238"/>
        <v/>
      </c>
    </row>
    <row r="551" spans="1:38" x14ac:dyDescent="0.2">
      <c r="A551" s="129" t="str">
        <f t="shared" si="216"/>
        <v/>
      </c>
      <c r="B551" s="129" t="str">
        <f t="shared" si="217"/>
        <v/>
      </c>
      <c r="C551" s="78" t="str">
        <f t="shared" si="218"/>
        <v/>
      </c>
      <c r="D551" s="72" t="str">
        <f t="shared" si="219"/>
        <v/>
      </c>
      <c r="E551" s="72" t="str">
        <f t="shared" si="220"/>
        <v/>
      </c>
      <c r="F551" s="79" t="str">
        <f t="shared" si="221"/>
        <v/>
      </c>
      <c r="G551" s="73" t="str">
        <f t="shared" si="222"/>
        <v/>
      </c>
      <c r="H551" s="72" t="str">
        <f t="shared" si="223"/>
        <v/>
      </c>
      <c r="I551" s="72" t="str">
        <f t="shared" si="224"/>
        <v/>
      </c>
      <c r="J551" s="72" t="str">
        <f t="shared" si="225"/>
        <v/>
      </c>
      <c r="K551" s="76" t="str">
        <f t="shared" si="226"/>
        <v/>
      </c>
      <c r="L551" s="134" t="str">
        <f t="shared" si="227"/>
        <v/>
      </c>
      <c r="M551" s="134" t="str">
        <f t="shared" si="228"/>
        <v/>
      </c>
      <c r="N551" s="67"/>
      <c r="O551" s="71"/>
      <c r="P551" s="71"/>
      <c r="Q551" s="71"/>
      <c r="R551" s="71"/>
      <c r="S551" s="148"/>
      <c r="T551" s="71"/>
      <c r="U551" s="71"/>
      <c r="V551" s="71"/>
      <c r="W551" s="71"/>
      <c r="X551" s="77" t="str">
        <f t="shared" si="242"/>
        <v/>
      </c>
      <c r="Y551" s="26" t="str">
        <f t="shared" si="229"/>
        <v/>
      </c>
      <c r="Z551" s="26" t="str">
        <f t="shared" si="230"/>
        <v/>
      </c>
      <c r="AA551" s="77" t="str">
        <f t="shared" si="231"/>
        <v/>
      </c>
      <c r="AB551" s="26" t="str">
        <f t="shared" si="232"/>
        <v/>
      </c>
      <c r="AC551" s="26" t="str">
        <f t="shared" si="233"/>
        <v/>
      </c>
      <c r="AD551" s="26" t="str">
        <f t="shared" si="239"/>
        <v/>
      </c>
      <c r="AE551" s="26" t="str">
        <f t="shared" si="234"/>
        <v/>
      </c>
      <c r="AF551" s="26" t="str">
        <f t="shared" si="235"/>
        <v/>
      </c>
      <c r="AG551" s="26" t="str">
        <f>IF(OR(Z551&lt;&gt;TRUE,AB551&lt;&gt;TRUE,,ISBLANK(U551)),"",IF(INDEX(codeperskat,MATCH(P551,libperskat,0))=20,IF(OR(U551&lt;'Nomenklatur komplett'!W$4,U551&gt;'Nomenklatur komplett'!X$4),FALSE,TRUE),""))</f>
        <v/>
      </c>
      <c r="AH551" s="26" t="str">
        <f t="shared" si="240"/>
        <v/>
      </c>
      <c r="AI551" s="26" t="str">
        <f t="shared" si="241"/>
        <v/>
      </c>
      <c r="AJ551" s="26" t="str">
        <f t="shared" si="236"/>
        <v/>
      </c>
      <c r="AK551" s="72" t="str">
        <f t="shared" si="237"/>
        <v/>
      </c>
      <c r="AL551" s="26" t="str">
        <f t="shared" si="238"/>
        <v/>
      </c>
    </row>
    <row r="552" spans="1:38" x14ac:dyDescent="0.2">
      <c r="A552" s="129" t="str">
        <f t="shared" si="216"/>
        <v/>
      </c>
      <c r="B552" s="129" t="str">
        <f t="shared" si="217"/>
        <v/>
      </c>
      <c r="C552" s="78" t="str">
        <f t="shared" si="218"/>
        <v/>
      </c>
      <c r="D552" s="72" t="str">
        <f t="shared" si="219"/>
        <v/>
      </c>
      <c r="E552" s="72" t="str">
        <f t="shared" si="220"/>
        <v/>
      </c>
      <c r="F552" s="79" t="str">
        <f t="shared" si="221"/>
        <v/>
      </c>
      <c r="G552" s="73" t="str">
        <f t="shared" si="222"/>
        <v/>
      </c>
      <c r="H552" s="72" t="str">
        <f t="shared" si="223"/>
        <v/>
      </c>
      <c r="I552" s="72" t="str">
        <f t="shared" si="224"/>
        <v/>
      </c>
      <c r="J552" s="72" t="str">
        <f t="shared" si="225"/>
        <v/>
      </c>
      <c r="K552" s="76" t="str">
        <f t="shared" si="226"/>
        <v/>
      </c>
      <c r="L552" s="134" t="str">
        <f t="shared" si="227"/>
        <v/>
      </c>
      <c r="M552" s="134" t="str">
        <f t="shared" si="228"/>
        <v/>
      </c>
      <c r="N552" s="67"/>
      <c r="O552" s="71"/>
      <c r="P552" s="71"/>
      <c r="Q552" s="71"/>
      <c r="R552" s="71"/>
      <c r="S552" s="148"/>
      <c r="T552" s="71"/>
      <c r="U552" s="71"/>
      <c r="V552" s="71"/>
      <c r="W552" s="71"/>
      <c r="X552" s="77" t="str">
        <f t="shared" si="242"/>
        <v/>
      </c>
      <c r="Y552" s="26" t="str">
        <f t="shared" si="229"/>
        <v/>
      </c>
      <c r="Z552" s="26" t="str">
        <f t="shared" si="230"/>
        <v/>
      </c>
      <c r="AA552" s="77" t="str">
        <f t="shared" si="231"/>
        <v/>
      </c>
      <c r="AB552" s="26" t="str">
        <f t="shared" si="232"/>
        <v/>
      </c>
      <c r="AC552" s="26" t="str">
        <f t="shared" si="233"/>
        <v/>
      </c>
      <c r="AD552" s="26" t="str">
        <f t="shared" si="239"/>
        <v/>
      </c>
      <c r="AE552" s="26" t="str">
        <f t="shared" si="234"/>
        <v/>
      </c>
      <c r="AF552" s="26" t="str">
        <f t="shared" si="235"/>
        <v/>
      </c>
      <c r="AG552" s="26" t="str">
        <f>IF(OR(Z552&lt;&gt;TRUE,AB552&lt;&gt;TRUE,,ISBLANK(U552)),"",IF(INDEX(codeperskat,MATCH(P552,libperskat,0))=20,IF(OR(U552&lt;'Nomenklatur komplett'!W$4,U552&gt;'Nomenklatur komplett'!X$4),FALSE,TRUE),""))</f>
        <v/>
      </c>
      <c r="AH552" s="26" t="str">
        <f t="shared" si="240"/>
        <v/>
      </c>
      <c r="AI552" s="26" t="str">
        <f t="shared" si="241"/>
        <v/>
      </c>
      <c r="AJ552" s="26" t="str">
        <f t="shared" si="236"/>
        <v/>
      </c>
      <c r="AK552" s="72" t="str">
        <f t="shared" si="237"/>
        <v/>
      </c>
      <c r="AL552" s="26" t="str">
        <f t="shared" si="238"/>
        <v/>
      </c>
    </row>
    <row r="553" spans="1:38" x14ac:dyDescent="0.2">
      <c r="A553" s="129" t="str">
        <f t="shared" si="216"/>
        <v/>
      </c>
      <c r="B553" s="129" t="str">
        <f t="shared" si="217"/>
        <v/>
      </c>
      <c r="C553" s="78" t="str">
        <f t="shared" si="218"/>
        <v/>
      </c>
      <c r="D553" s="72" t="str">
        <f t="shared" si="219"/>
        <v/>
      </c>
      <c r="E553" s="72" t="str">
        <f t="shared" si="220"/>
        <v/>
      </c>
      <c r="F553" s="79" t="str">
        <f t="shared" si="221"/>
        <v/>
      </c>
      <c r="G553" s="73" t="str">
        <f t="shared" si="222"/>
        <v/>
      </c>
      <c r="H553" s="72" t="str">
        <f t="shared" si="223"/>
        <v/>
      </c>
      <c r="I553" s="72" t="str">
        <f t="shared" si="224"/>
        <v/>
      </c>
      <c r="J553" s="72" t="str">
        <f t="shared" si="225"/>
        <v/>
      </c>
      <c r="K553" s="76" t="str">
        <f t="shared" si="226"/>
        <v/>
      </c>
      <c r="L553" s="134" t="str">
        <f t="shared" si="227"/>
        <v/>
      </c>
      <c r="M553" s="134" t="str">
        <f t="shared" si="228"/>
        <v/>
      </c>
      <c r="N553" s="67"/>
      <c r="O553" s="71"/>
      <c r="P553" s="71"/>
      <c r="Q553" s="71"/>
      <c r="R553" s="71"/>
      <c r="S553" s="148"/>
      <c r="T553" s="71"/>
      <c r="U553" s="71"/>
      <c r="V553" s="71"/>
      <c r="W553" s="71"/>
      <c r="X553" s="77" t="str">
        <f t="shared" si="242"/>
        <v/>
      </c>
      <c r="Y553" s="26" t="str">
        <f t="shared" si="229"/>
        <v/>
      </c>
      <c r="Z553" s="26" t="str">
        <f t="shared" si="230"/>
        <v/>
      </c>
      <c r="AA553" s="77" t="str">
        <f t="shared" si="231"/>
        <v/>
      </c>
      <c r="AB553" s="26" t="str">
        <f t="shared" si="232"/>
        <v/>
      </c>
      <c r="AC553" s="26" t="str">
        <f t="shared" si="233"/>
        <v/>
      </c>
      <c r="AD553" s="26" t="str">
        <f t="shared" si="239"/>
        <v/>
      </c>
      <c r="AE553" s="26" t="str">
        <f t="shared" si="234"/>
        <v/>
      </c>
      <c r="AF553" s="26" t="str">
        <f t="shared" si="235"/>
        <v/>
      </c>
      <c r="AG553" s="26" t="str">
        <f>IF(OR(Z553&lt;&gt;TRUE,AB553&lt;&gt;TRUE,,ISBLANK(U553)),"",IF(INDEX(codeperskat,MATCH(P553,libperskat,0))=20,IF(OR(U553&lt;'Nomenklatur komplett'!W$4,U553&gt;'Nomenklatur komplett'!X$4),FALSE,TRUE),""))</f>
        <v/>
      </c>
      <c r="AH553" s="26" t="str">
        <f t="shared" si="240"/>
        <v/>
      </c>
      <c r="AI553" s="26" t="str">
        <f t="shared" si="241"/>
        <v/>
      </c>
      <c r="AJ553" s="26" t="str">
        <f t="shared" si="236"/>
        <v/>
      </c>
      <c r="AK553" s="72" t="str">
        <f t="shared" si="237"/>
        <v/>
      </c>
      <c r="AL553" s="26" t="str">
        <f t="shared" si="238"/>
        <v/>
      </c>
    </row>
    <row r="554" spans="1:38" x14ac:dyDescent="0.2">
      <c r="A554" s="129" t="str">
        <f t="shared" si="216"/>
        <v/>
      </c>
      <c r="B554" s="129" t="str">
        <f t="shared" si="217"/>
        <v/>
      </c>
      <c r="C554" s="78" t="str">
        <f t="shared" si="218"/>
        <v/>
      </c>
      <c r="D554" s="72" t="str">
        <f t="shared" si="219"/>
        <v/>
      </c>
      <c r="E554" s="72" t="str">
        <f t="shared" si="220"/>
        <v/>
      </c>
      <c r="F554" s="79" t="str">
        <f t="shared" si="221"/>
        <v/>
      </c>
      <c r="G554" s="73" t="str">
        <f t="shared" si="222"/>
        <v/>
      </c>
      <c r="H554" s="72" t="str">
        <f t="shared" si="223"/>
        <v/>
      </c>
      <c r="I554" s="72" t="str">
        <f t="shared" si="224"/>
        <v/>
      </c>
      <c r="J554" s="72" t="str">
        <f t="shared" si="225"/>
        <v/>
      </c>
      <c r="K554" s="76" t="str">
        <f t="shared" si="226"/>
        <v/>
      </c>
      <c r="L554" s="134" t="str">
        <f t="shared" si="227"/>
        <v/>
      </c>
      <c r="M554" s="134" t="str">
        <f t="shared" si="228"/>
        <v/>
      </c>
      <c r="N554" s="67"/>
      <c r="O554" s="71"/>
      <c r="P554" s="71"/>
      <c r="Q554" s="71"/>
      <c r="R554" s="71"/>
      <c r="S554" s="148"/>
      <c r="T554" s="71"/>
      <c r="U554" s="71"/>
      <c r="V554" s="71"/>
      <c r="W554" s="71"/>
      <c r="X554" s="77" t="str">
        <f t="shared" si="242"/>
        <v/>
      </c>
      <c r="Y554" s="26" t="str">
        <f t="shared" si="229"/>
        <v/>
      </c>
      <c r="Z554" s="26" t="str">
        <f t="shared" si="230"/>
        <v/>
      </c>
      <c r="AA554" s="77" t="str">
        <f t="shared" si="231"/>
        <v/>
      </c>
      <c r="AB554" s="26" t="str">
        <f t="shared" si="232"/>
        <v/>
      </c>
      <c r="AC554" s="26" t="str">
        <f t="shared" si="233"/>
        <v/>
      </c>
      <c r="AD554" s="26" t="str">
        <f t="shared" si="239"/>
        <v/>
      </c>
      <c r="AE554" s="26" t="str">
        <f t="shared" si="234"/>
        <v/>
      </c>
      <c r="AF554" s="26" t="str">
        <f t="shared" si="235"/>
        <v/>
      </c>
      <c r="AG554" s="26" t="str">
        <f>IF(OR(Z554&lt;&gt;TRUE,AB554&lt;&gt;TRUE,,ISBLANK(U554)),"",IF(INDEX(codeperskat,MATCH(P554,libperskat,0))=20,IF(OR(U554&lt;'Nomenklatur komplett'!W$4,U554&gt;'Nomenklatur komplett'!X$4),FALSE,TRUE),""))</f>
        <v/>
      </c>
      <c r="AH554" s="26" t="str">
        <f t="shared" si="240"/>
        <v/>
      </c>
      <c r="AI554" s="26" t="str">
        <f t="shared" si="241"/>
        <v/>
      </c>
      <c r="AJ554" s="26" t="str">
        <f t="shared" si="236"/>
        <v/>
      </c>
      <c r="AK554" s="72" t="str">
        <f t="shared" si="237"/>
        <v/>
      </c>
      <c r="AL554" s="26" t="str">
        <f t="shared" si="238"/>
        <v/>
      </c>
    </row>
    <row r="555" spans="1:38" x14ac:dyDescent="0.2">
      <c r="A555" s="129" t="str">
        <f t="shared" si="216"/>
        <v/>
      </c>
      <c r="B555" s="129" t="str">
        <f t="shared" si="217"/>
        <v/>
      </c>
      <c r="C555" s="78" t="str">
        <f t="shared" si="218"/>
        <v/>
      </c>
      <c r="D555" s="72" t="str">
        <f t="shared" si="219"/>
        <v/>
      </c>
      <c r="E555" s="72" t="str">
        <f t="shared" si="220"/>
        <v/>
      </c>
      <c r="F555" s="79" t="str">
        <f t="shared" si="221"/>
        <v/>
      </c>
      <c r="G555" s="73" t="str">
        <f t="shared" si="222"/>
        <v/>
      </c>
      <c r="H555" s="72" t="str">
        <f t="shared" si="223"/>
        <v/>
      </c>
      <c r="I555" s="72" t="str">
        <f t="shared" si="224"/>
        <v/>
      </c>
      <c r="J555" s="72" t="str">
        <f t="shared" si="225"/>
        <v/>
      </c>
      <c r="K555" s="76" t="str">
        <f t="shared" si="226"/>
        <v/>
      </c>
      <c r="L555" s="134" t="str">
        <f t="shared" si="227"/>
        <v/>
      </c>
      <c r="M555" s="134" t="str">
        <f t="shared" si="228"/>
        <v/>
      </c>
      <c r="N555" s="67"/>
      <c r="O555" s="71"/>
      <c r="P555" s="71"/>
      <c r="Q555" s="71"/>
      <c r="R555" s="71"/>
      <c r="S555" s="148"/>
      <c r="T555" s="71"/>
      <c r="U555" s="71"/>
      <c r="V555" s="71"/>
      <c r="W555" s="71"/>
      <c r="X555" s="77" t="str">
        <f t="shared" si="242"/>
        <v/>
      </c>
      <c r="Y555" s="26" t="str">
        <f t="shared" si="229"/>
        <v/>
      </c>
      <c r="Z555" s="26" t="str">
        <f t="shared" si="230"/>
        <v/>
      </c>
      <c r="AA555" s="77" t="str">
        <f t="shared" si="231"/>
        <v/>
      </c>
      <c r="AB555" s="26" t="str">
        <f t="shared" si="232"/>
        <v/>
      </c>
      <c r="AC555" s="26" t="str">
        <f t="shared" si="233"/>
        <v/>
      </c>
      <c r="AD555" s="26" t="str">
        <f t="shared" si="239"/>
        <v/>
      </c>
      <c r="AE555" s="26" t="str">
        <f t="shared" si="234"/>
        <v/>
      </c>
      <c r="AF555" s="26" t="str">
        <f t="shared" si="235"/>
        <v/>
      </c>
      <c r="AG555" s="26" t="str">
        <f>IF(OR(Z555&lt;&gt;TRUE,AB555&lt;&gt;TRUE,,ISBLANK(U555)),"",IF(INDEX(codeperskat,MATCH(P555,libperskat,0))=20,IF(OR(U555&lt;'Nomenklatur komplett'!W$4,U555&gt;'Nomenklatur komplett'!X$4),FALSE,TRUE),""))</f>
        <v/>
      </c>
      <c r="AH555" s="26" t="str">
        <f t="shared" si="240"/>
        <v/>
      </c>
      <c r="AI555" s="26" t="str">
        <f t="shared" si="241"/>
        <v/>
      </c>
      <c r="AJ555" s="26" t="str">
        <f t="shared" si="236"/>
        <v/>
      </c>
      <c r="AK555" s="72" t="str">
        <f t="shared" si="237"/>
        <v/>
      </c>
      <c r="AL555" s="26" t="str">
        <f t="shared" si="238"/>
        <v/>
      </c>
    </row>
    <row r="556" spans="1:38" x14ac:dyDescent="0.2">
      <c r="A556" s="129" t="str">
        <f t="shared" si="216"/>
        <v/>
      </c>
      <c r="B556" s="129" t="str">
        <f t="shared" si="217"/>
        <v/>
      </c>
      <c r="C556" s="78" t="str">
        <f t="shared" si="218"/>
        <v/>
      </c>
      <c r="D556" s="72" t="str">
        <f t="shared" si="219"/>
        <v/>
      </c>
      <c r="E556" s="72" t="str">
        <f t="shared" si="220"/>
        <v/>
      </c>
      <c r="F556" s="79" t="str">
        <f t="shared" si="221"/>
        <v/>
      </c>
      <c r="G556" s="73" t="str">
        <f t="shared" si="222"/>
        <v/>
      </c>
      <c r="H556" s="72" t="str">
        <f t="shared" si="223"/>
        <v/>
      </c>
      <c r="I556" s="72" t="str">
        <f t="shared" si="224"/>
        <v/>
      </c>
      <c r="J556" s="72" t="str">
        <f t="shared" si="225"/>
        <v/>
      </c>
      <c r="K556" s="76" t="str">
        <f t="shared" si="226"/>
        <v/>
      </c>
      <c r="L556" s="134" t="str">
        <f t="shared" si="227"/>
        <v/>
      </c>
      <c r="M556" s="134" t="str">
        <f t="shared" si="228"/>
        <v/>
      </c>
      <c r="N556" s="67"/>
      <c r="O556" s="71"/>
      <c r="P556" s="71"/>
      <c r="Q556" s="71"/>
      <c r="R556" s="71"/>
      <c r="S556" s="148"/>
      <c r="T556" s="71"/>
      <c r="U556" s="71"/>
      <c r="V556" s="71"/>
      <c r="W556" s="71"/>
      <c r="X556" s="77" t="str">
        <f t="shared" si="242"/>
        <v/>
      </c>
      <c r="Y556" s="26" t="str">
        <f t="shared" si="229"/>
        <v/>
      </c>
      <c r="Z556" s="26" t="str">
        <f t="shared" si="230"/>
        <v/>
      </c>
      <c r="AA556" s="77" t="str">
        <f t="shared" si="231"/>
        <v/>
      </c>
      <c r="AB556" s="26" t="str">
        <f t="shared" si="232"/>
        <v/>
      </c>
      <c r="AC556" s="26" t="str">
        <f t="shared" si="233"/>
        <v/>
      </c>
      <c r="AD556" s="26" t="str">
        <f t="shared" si="239"/>
        <v/>
      </c>
      <c r="AE556" s="26" t="str">
        <f t="shared" si="234"/>
        <v/>
      </c>
      <c r="AF556" s="26" t="str">
        <f t="shared" si="235"/>
        <v/>
      </c>
      <c r="AG556" s="26" t="str">
        <f>IF(OR(Z556&lt;&gt;TRUE,AB556&lt;&gt;TRUE,,ISBLANK(U556)),"",IF(INDEX(codeperskat,MATCH(P556,libperskat,0))=20,IF(OR(U556&lt;'Nomenklatur komplett'!W$4,U556&gt;'Nomenklatur komplett'!X$4),FALSE,TRUE),""))</f>
        <v/>
      </c>
      <c r="AH556" s="26" t="str">
        <f t="shared" si="240"/>
        <v/>
      </c>
      <c r="AI556" s="26" t="str">
        <f t="shared" si="241"/>
        <v/>
      </c>
      <c r="AJ556" s="26" t="str">
        <f t="shared" si="236"/>
        <v/>
      </c>
      <c r="AK556" s="72" t="str">
        <f t="shared" si="237"/>
        <v/>
      </c>
      <c r="AL556" s="26" t="str">
        <f t="shared" si="238"/>
        <v/>
      </c>
    </row>
    <row r="557" spans="1:38" x14ac:dyDescent="0.2">
      <c r="A557" s="129" t="str">
        <f t="shared" si="216"/>
        <v/>
      </c>
      <c r="B557" s="129" t="str">
        <f t="shared" si="217"/>
        <v/>
      </c>
      <c r="C557" s="78" t="str">
        <f t="shared" si="218"/>
        <v/>
      </c>
      <c r="D557" s="72" t="str">
        <f t="shared" si="219"/>
        <v/>
      </c>
      <c r="E557" s="72" t="str">
        <f t="shared" si="220"/>
        <v/>
      </c>
      <c r="F557" s="79" t="str">
        <f t="shared" si="221"/>
        <v/>
      </c>
      <c r="G557" s="73" t="str">
        <f t="shared" si="222"/>
        <v/>
      </c>
      <c r="H557" s="72" t="str">
        <f t="shared" si="223"/>
        <v/>
      </c>
      <c r="I557" s="72" t="str">
        <f t="shared" si="224"/>
        <v/>
      </c>
      <c r="J557" s="72" t="str">
        <f t="shared" si="225"/>
        <v/>
      </c>
      <c r="K557" s="76" t="str">
        <f t="shared" si="226"/>
        <v/>
      </c>
      <c r="L557" s="134" t="str">
        <f t="shared" si="227"/>
        <v/>
      </c>
      <c r="M557" s="134" t="str">
        <f t="shared" si="228"/>
        <v/>
      </c>
      <c r="N557" s="67"/>
      <c r="O557" s="71"/>
      <c r="P557" s="71"/>
      <c r="Q557" s="71"/>
      <c r="R557" s="71"/>
      <c r="S557" s="148"/>
      <c r="T557" s="71"/>
      <c r="U557" s="71"/>
      <c r="V557" s="71"/>
      <c r="W557" s="71"/>
      <c r="X557" s="77" t="str">
        <f t="shared" si="242"/>
        <v/>
      </c>
      <c r="Y557" s="26" t="str">
        <f t="shared" si="229"/>
        <v/>
      </c>
      <c r="Z557" s="26" t="str">
        <f t="shared" si="230"/>
        <v/>
      </c>
      <c r="AA557" s="77" t="str">
        <f t="shared" si="231"/>
        <v/>
      </c>
      <c r="AB557" s="26" t="str">
        <f t="shared" si="232"/>
        <v/>
      </c>
      <c r="AC557" s="26" t="str">
        <f t="shared" si="233"/>
        <v/>
      </c>
      <c r="AD557" s="26" t="str">
        <f t="shared" si="239"/>
        <v/>
      </c>
      <c r="AE557" s="26" t="str">
        <f t="shared" si="234"/>
        <v/>
      </c>
      <c r="AF557" s="26" t="str">
        <f t="shared" si="235"/>
        <v/>
      </c>
      <c r="AG557" s="26" t="str">
        <f>IF(OR(Z557&lt;&gt;TRUE,AB557&lt;&gt;TRUE,,ISBLANK(U557)),"",IF(INDEX(codeperskat,MATCH(P557,libperskat,0))=20,IF(OR(U557&lt;'Nomenklatur komplett'!W$4,U557&gt;'Nomenklatur komplett'!X$4),FALSE,TRUE),""))</f>
        <v/>
      </c>
      <c r="AH557" s="26" t="str">
        <f t="shared" si="240"/>
        <v/>
      </c>
      <c r="AI557" s="26" t="str">
        <f t="shared" si="241"/>
        <v/>
      </c>
      <c r="AJ557" s="26" t="str">
        <f t="shared" si="236"/>
        <v/>
      </c>
      <c r="AK557" s="72" t="str">
        <f t="shared" si="237"/>
        <v/>
      </c>
      <c r="AL557" s="26" t="str">
        <f t="shared" si="238"/>
        <v/>
      </c>
    </row>
    <row r="558" spans="1:38" x14ac:dyDescent="0.2">
      <c r="A558" s="129" t="str">
        <f t="shared" si="216"/>
        <v/>
      </c>
      <c r="B558" s="129" t="str">
        <f t="shared" si="217"/>
        <v/>
      </c>
      <c r="C558" s="78" t="str">
        <f t="shared" si="218"/>
        <v/>
      </c>
      <c r="D558" s="72" t="str">
        <f t="shared" si="219"/>
        <v/>
      </c>
      <c r="E558" s="72" t="str">
        <f t="shared" si="220"/>
        <v/>
      </c>
      <c r="F558" s="79" t="str">
        <f t="shared" si="221"/>
        <v/>
      </c>
      <c r="G558" s="73" t="str">
        <f t="shared" si="222"/>
        <v/>
      </c>
      <c r="H558" s="72" t="str">
        <f t="shared" si="223"/>
        <v/>
      </c>
      <c r="I558" s="72" t="str">
        <f t="shared" si="224"/>
        <v/>
      </c>
      <c r="J558" s="72" t="str">
        <f t="shared" si="225"/>
        <v/>
      </c>
      <c r="K558" s="76" t="str">
        <f t="shared" si="226"/>
        <v/>
      </c>
      <c r="L558" s="134" t="str">
        <f t="shared" si="227"/>
        <v/>
      </c>
      <c r="M558" s="134" t="str">
        <f t="shared" si="228"/>
        <v/>
      </c>
      <c r="N558" s="67"/>
      <c r="O558" s="71"/>
      <c r="P558" s="71"/>
      <c r="Q558" s="71"/>
      <c r="R558" s="71"/>
      <c r="S558" s="148"/>
      <c r="T558" s="71"/>
      <c r="U558" s="71"/>
      <c r="V558" s="71"/>
      <c r="W558" s="71"/>
      <c r="X558" s="77" t="str">
        <f t="shared" si="242"/>
        <v/>
      </c>
      <c r="Y558" s="26" t="str">
        <f t="shared" si="229"/>
        <v/>
      </c>
      <c r="Z558" s="26" t="str">
        <f t="shared" si="230"/>
        <v/>
      </c>
      <c r="AA558" s="77" t="str">
        <f t="shared" si="231"/>
        <v/>
      </c>
      <c r="AB558" s="26" t="str">
        <f t="shared" si="232"/>
        <v/>
      </c>
      <c r="AC558" s="26" t="str">
        <f t="shared" si="233"/>
        <v/>
      </c>
      <c r="AD558" s="26" t="str">
        <f t="shared" si="239"/>
        <v/>
      </c>
      <c r="AE558" s="26" t="str">
        <f t="shared" si="234"/>
        <v/>
      </c>
      <c r="AF558" s="26" t="str">
        <f t="shared" si="235"/>
        <v/>
      </c>
      <c r="AG558" s="26" t="str">
        <f>IF(OR(Z558&lt;&gt;TRUE,AB558&lt;&gt;TRUE,,ISBLANK(U558)),"",IF(INDEX(codeperskat,MATCH(P558,libperskat,0))=20,IF(OR(U558&lt;'Nomenklatur komplett'!W$4,U558&gt;'Nomenklatur komplett'!X$4),FALSE,TRUE),""))</f>
        <v/>
      </c>
      <c r="AH558" s="26" t="str">
        <f t="shared" si="240"/>
        <v/>
      </c>
      <c r="AI558" s="26" t="str">
        <f t="shared" si="241"/>
        <v/>
      </c>
      <c r="AJ558" s="26" t="str">
        <f t="shared" si="236"/>
        <v/>
      </c>
      <c r="AK558" s="72" t="str">
        <f t="shared" si="237"/>
        <v/>
      </c>
      <c r="AL558" s="26" t="str">
        <f t="shared" si="238"/>
        <v/>
      </c>
    </row>
    <row r="559" spans="1:38" x14ac:dyDescent="0.2">
      <c r="A559" s="129" t="str">
        <f t="shared" si="216"/>
        <v/>
      </c>
      <c r="B559" s="129" t="str">
        <f t="shared" si="217"/>
        <v/>
      </c>
      <c r="C559" s="78" t="str">
        <f t="shared" si="218"/>
        <v/>
      </c>
      <c r="D559" s="72" t="str">
        <f t="shared" si="219"/>
        <v/>
      </c>
      <c r="E559" s="72" t="str">
        <f t="shared" si="220"/>
        <v/>
      </c>
      <c r="F559" s="79" t="str">
        <f t="shared" si="221"/>
        <v/>
      </c>
      <c r="G559" s="73" t="str">
        <f t="shared" si="222"/>
        <v/>
      </c>
      <c r="H559" s="72" t="str">
        <f t="shared" si="223"/>
        <v/>
      </c>
      <c r="I559" s="72" t="str">
        <f t="shared" si="224"/>
        <v/>
      </c>
      <c r="J559" s="72" t="str">
        <f t="shared" si="225"/>
        <v/>
      </c>
      <c r="K559" s="76" t="str">
        <f t="shared" si="226"/>
        <v/>
      </c>
      <c r="L559" s="134" t="str">
        <f t="shared" si="227"/>
        <v/>
      </c>
      <c r="M559" s="134" t="str">
        <f t="shared" si="228"/>
        <v/>
      </c>
      <c r="N559" s="67"/>
      <c r="O559" s="71"/>
      <c r="P559" s="71"/>
      <c r="Q559" s="71"/>
      <c r="R559" s="71"/>
      <c r="S559" s="148"/>
      <c r="T559" s="71"/>
      <c r="U559" s="71"/>
      <c r="V559" s="71"/>
      <c r="W559" s="71"/>
      <c r="X559" s="77" t="str">
        <f t="shared" si="242"/>
        <v/>
      </c>
      <c r="Y559" s="26" t="str">
        <f t="shared" si="229"/>
        <v/>
      </c>
      <c r="Z559" s="26" t="str">
        <f t="shared" si="230"/>
        <v/>
      </c>
      <c r="AA559" s="77" t="str">
        <f t="shared" si="231"/>
        <v/>
      </c>
      <c r="AB559" s="26" t="str">
        <f t="shared" si="232"/>
        <v/>
      </c>
      <c r="AC559" s="26" t="str">
        <f t="shared" si="233"/>
        <v/>
      </c>
      <c r="AD559" s="26" t="str">
        <f t="shared" si="239"/>
        <v/>
      </c>
      <c r="AE559" s="26" t="str">
        <f t="shared" si="234"/>
        <v/>
      </c>
      <c r="AF559" s="26" t="str">
        <f t="shared" si="235"/>
        <v/>
      </c>
      <c r="AG559" s="26" t="str">
        <f>IF(OR(Z559&lt;&gt;TRUE,AB559&lt;&gt;TRUE,,ISBLANK(U559)),"",IF(INDEX(codeperskat,MATCH(P559,libperskat,0))=20,IF(OR(U559&lt;'Nomenklatur komplett'!W$4,U559&gt;'Nomenklatur komplett'!X$4),FALSE,TRUE),""))</f>
        <v/>
      </c>
      <c r="AH559" s="26" t="str">
        <f t="shared" si="240"/>
        <v/>
      </c>
      <c r="AI559" s="26" t="str">
        <f t="shared" si="241"/>
        <v/>
      </c>
      <c r="AJ559" s="26" t="str">
        <f t="shared" si="236"/>
        <v/>
      </c>
      <c r="AK559" s="72" t="str">
        <f t="shared" si="237"/>
        <v/>
      </c>
      <c r="AL559" s="26" t="str">
        <f t="shared" si="238"/>
        <v/>
      </c>
    </row>
    <row r="560" spans="1:38" x14ac:dyDescent="0.2">
      <c r="A560" s="129" t="str">
        <f t="shared" si="216"/>
        <v/>
      </c>
      <c r="B560" s="129" t="str">
        <f t="shared" si="217"/>
        <v/>
      </c>
      <c r="C560" s="78" t="str">
        <f t="shared" si="218"/>
        <v/>
      </c>
      <c r="D560" s="72" t="str">
        <f t="shared" si="219"/>
        <v/>
      </c>
      <c r="E560" s="72" t="str">
        <f t="shared" si="220"/>
        <v/>
      </c>
      <c r="F560" s="79" t="str">
        <f t="shared" si="221"/>
        <v/>
      </c>
      <c r="G560" s="73" t="str">
        <f t="shared" si="222"/>
        <v/>
      </c>
      <c r="H560" s="72" t="str">
        <f t="shared" si="223"/>
        <v/>
      </c>
      <c r="I560" s="72" t="str">
        <f t="shared" si="224"/>
        <v/>
      </c>
      <c r="J560" s="72" t="str">
        <f t="shared" si="225"/>
        <v/>
      </c>
      <c r="K560" s="76" t="str">
        <f t="shared" si="226"/>
        <v/>
      </c>
      <c r="L560" s="134" t="str">
        <f t="shared" si="227"/>
        <v/>
      </c>
      <c r="M560" s="134" t="str">
        <f t="shared" si="228"/>
        <v/>
      </c>
      <c r="N560" s="67"/>
      <c r="O560" s="71"/>
      <c r="P560" s="71"/>
      <c r="Q560" s="71"/>
      <c r="R560" s="71"/>
      <c r="S560" s="148"/>
      <c r="T560" s="71"/>
      <c r="U560" s="71"/>
      <c r="V560" s="71"/>
      <c r="W560" s="71"/>
      <c r="X560" s="77" t="str">
        <f t="shared" si="242"/>
        <v/>
      </c>
      <c r="Y560" s="26" t="str">
        <f t="shared" si="229"/>
        <v/>
      </c>
      <c r="Z560" s="26" t="str">
        <f t="shared" si="230"/>
        <v/>
      </c>
      <c r="AA560" s="77" t="str">
        <f t="shared" si="231"/>
        <v/>
      </c>
      <c r="AB560" s="26" t="str">
        <f t="shared" si="232"/>
        <v/>
      </c>
      <c r="AC560" s="26" t="str">
        <f t="shared" si="233"/>
        <v/>
      </c>
      <c r="AD560" s="26" t="str">
        <f t="shared" si="239"/>
        <v/>
      </c>
      <c r="AE560" s="26" t="str">
        <f t="shared" si="234"/>
        <v/>
      </c>
      <c r="AF560" s="26" t="str">
        <f t="shared" si="235"/>
        <v/>
      </c>
      <c r="AG560" s="26" t="str">
        <f>IF(OR(Z560&lt;&gt;TRUE,AB560&lt;&gt;TRUE,,ISBLANK(U560)),"",IF(INDEX(codeperskat,MATCH(P560,libperskat,0))=20,IF(OR(U560&lt;'Nomenklatur komplett'!W$4,U560&gt;'Nomenklatur komplett'!X$4),FALSE,TRUE),""))</f>
        <v/>
      </c>
      <c r="AH560" s="26" t="str">
        <f t="shared" si="240"/>
        <v/>
      </c>
      <c r="AI560" s="26" t="str">
        <f t="shared" si="241"/>
        <v/>
      </c>
      <c r="AJ560" s="26" t="str">
        <f t="shared" si="236"/>
        <v/>
      </c>
      <c r="AK560" s="72" t="str">
        <f t="shared" si="237"/>
        <v/>
      </c>
      <c r="AL560" s="26" t="str">
        <f t="shared" si="238"/>
        <v/>
      </c>
    </row>
    <row r="561" spans="1:38" x14ac:dyDescent="0.2">
      <c r="A561" s="129" t="str">
        <f t="shared" si="216"/>
        <v/>
      </c>
      <c r="B561" s="129" t="str">
        <f t="shared" si="217"/>
        <v/>
      </c>
      <c r="C561" s="78" t="str">
        <f t="shared" si="218"/>
        <v/>
      </c>
      <c r="D561" s="72" t="str">
        <f t="shared" si="219"/>
        <v/>
      </c>
      <c r="E561" s="72" t="str">
        <f t="shared" si="220"/>
        <v/>
      </c>
      <c r="F561" s="79" t="str">
        <f t="shared" si="221"/>
        <v/>
      </c>
      <c r="G561" s="73" t="str">
        <f t="shared" si="222"/>
        <v/>
      </c>
      <c r="H561" s="72" t="str">
        <f t="shared" si="223"/>
        <v/>
      </c>
      <c r="I561" s="72" t="str">
        <f t="shared" si="224"/>
        <v/>
      </c>
      <c r="J561" s="72" t="str">
        <f t="shared" si="225"/>
        <v/>
      </c>
      <c r="K561" s="76" t="str">
        <f t="shared" si="226"/>
        <v/>
      </c>
      <c r="L561" s="134" t="str">
        <f t="shared" si="227"/>
        <v/>
      </c>
      <c r="M561" s="134" t="str">
        <f t="shared" si="228"/>
        <v/>
      </c>
      <c r="N561" s="67"/>
      <c r="O561" s="71"/>
      <c r="P561" s="71"/>
      <c r="Q561" s="71"/>
      <c r="R561" s="71"/>
      <c r="S561" s="148"/>
      <c r="T561" s="71"/>
      <c r="U561" s="71"/>
      <c r="V561" s="71"/>
      <c r="W561" s="71"/>
      <c r="X561" s="77" t="str">
        <f t="shared" si="242"/>
        <v/>
      </c>
      <c r="Y561" s="26" t="str">
        <f t="shared" si="229"/>
        <v/>
      </c>
      <c r="Z561" s="26" t="str">
        <f t="shared" si="230"/>
        <v/>
      </c>
      <c r="AA561" s="77" t="str">
        <f t="shared" si="231"/>
        <v/>
      </c>
      <c r="AB561" s="26" t="str">
        <f t="shared" si="232"/>
        <v/>
      </c>
      <c r="AC561" s="26" t="str">
        <f t="shared" si="233"/>
        <v/>
      </c>
      <c r="AD561" s="26" t="str">
        <f t="shared" si="239"/>
        <v/>
      </c>
      <c r="AE561" s="26" t="str">
        <f t="shared" si="234"/>
        <v/>
      </c>
      <c r="AF561" s="26" t="str">
        <f t="shared" si="235"/>
        <v/>
      </c>
      <c r="AG561" s="26" t="str">
        <f>IF(OR(Z561&lt;&gt;TRUE,AB561&lt;&gt;TRUE,,ISBLANK(U561)),"",IF(INDEX(codeperskat,MATCH(P561,libperskat,0))=20,IF(OR(U561&lt;'Nomenklatur komplett'!W$4,U561&gt;'Nomenklatur komplett'!X$4),FALSE,TRUE),""))</f>
        <v/>
      </c>
      <c r="AH561" s="26" t="str">
        <f t="shared" si="240"/>
        <v/>
      </c>
      <c r="AI561" s="26" t="str">
        <f t="shared" si="241"/>
        <v/>
      </c>
      <c r="AJ561" s="26" t="str">
        <f t="shared" si="236"/>
        <v/>
      </c>
      <c r="AK561" s="72" t="str">
        <f t="shared" si="237"/>
        <v/>
      </c>
      <c r="AL561" s="26" t="str">
        <f t="shared" si="238"/>
        <v/>
      </c>
    </row>
    <row r="562" spans="1:38" x14ac:dyDescent="0.2">
      <c r="A562" s="129" t="str">
        <f t="shared" si="216"/>
        <v/>
      </c>
      <c r="B562" s="129" t="str">
        <f t="shared" si="217"/>
        <v/>
      </c>
      <c r="C562" s="78" t="str">
        <f t="shared" si="218"/>
        <v/>
      </c>
      <c r="D562" s="72" t="str">
        <f t="shared" si="219"/>
        <v/>
      </c>
      <c r="E562" s="72" t="str">
        <f t="shared" si="220"/>
        <v/>
      </c>
      <c r="F562" s="79" t="str">
        <f t="shared" si="221"/>
        <v/>
      </c>
      <c r="G562" s="73" t="str">
        <f t="shared" si="222"/>
        <v/>
      </c>
      <c r="H562" s="72" t="str">
        <f t="shared" si="223"/>
        <v/>
      </c>
      <c r="I562" s="72" t="str">
        <f t="shared" si="224"/>
        <v/>
      </c>
      <c r="J562" s="72" t="str">
        <f t="shared" si="225"/>
        <v/>
      </c>
      <c r="K562" s="76" t="str">
        <f t="shared" si="226"/>
        <v/>
      </c>
      <c r="L562" s="134" t="str">
        <f t="shared" si="227"/>
        <v/>
      </c>
      <c r="M562" s="134" t="str">
        <f t="shared" si="228"/>
        <v/>
      </c>
      <c r="N562" s="67"/>
      <c r="O562" s="71"/>
      <c r="P562" s="71"/>
      <c r="Q562" s="71"/>
      <c r="R562" s="71"/>
      <c r="S562" s="148"/>
      <c r="T562" s="71"/>
      <c r="U562" s="71"/>
      <c r="V562" s="71"/>
      <c r="W562" s="71"/>
      <c r="X562" s="77" t="str">
        <f t="shared" si="242"/>
        <v/>
      </c>
      <c r="Y562" s="26" t="str">
        <f t="shared" si="229"/>
        <v/>
      </c>
      <c r="Z562" s="26" t="str">
        <f t="shared" si="230"/>
        <v/>
      </c>
      <c r="AA562" s="77" t="str">
        <f t="shared" si="231"/>
        <v/>
      </c>
      <c r="AB562" s="26" t="str">
        <f t="shared" si="232"/>
        <v/>
      </c>
      <c r="AC562" s="26" t="str">
        <f t="shared" si="233"/>
        <v/>
      </c>
      <c r="AD562" s="26" t="str">
        <f t="shared" si="239"/>
        <v/>
      </c>
      <c r="AE562" s="26" t="str">
        <f t="shared" si="234"/>
        <v/>
      </c>
      <c r="AF562" s="26" t="str">
        <f t="shared" si="235"/>
        <v/>
      </c>
      <c r="AG562" s="26" t="str">
        <f>IF(OR(Z562&lt;&gt;TRUE,AB562&lt;&gt;TRUE,,ISBLANK(U562)),"",IF(INDEX(codeperskat,MATCH(P562,libperskat,0))=20,IF(OR(U562&lt;'Nomenklatur komplett'!W$4,U562&gt;'Nomenklatur komplett'!X$4),FALSE,TRUE),""))</f>
        <v/>
      </c>
      <c r="AH562" s="26" t="str">
        <f t="shared" si="240"/>
        <v/>
      </c>
      <c r="AI562" s="26" t="str">
        <f t="shared" si="241"/>
        <v/>
      </c>
      <c r="AJ562" s="26" t="str">
        <f t="shared" si="236"/>
        <v/>
      </c>
      <c r="AK562" s="72" t="str">
        <f t="shared" si="237"/>
        <v/>
      </c>
      <c r="AL562" s="26" t="str">
        <f t="shared" si="238"/>
        <v/>
      </c>
    </row>
    <row r="563" spans="1:38" x14ac:dyDescent="0.2">
      <c r="A563" s="129" t="str">
        <f t="shared" si="216"/>
        <v/>
      </c>
      <c r="B563" s="129" t="str">
        <f t="shared" si="217"/>
        <v/>
      </c>
      <c r="C563" s="78" t="str">
        <f t="shared" si="218"/>
        <v/>
      </c>
      <c r="D563" s="72" t="str">
        <f t="shared" si="219"/>
        <v/>
      </c>
      <c r="E563" s="72" t="str">
        <f t="shared" si="220"/>
        <v/>
      </c>
      <c r="F563" s="79" t="str">
        <f t="shared" si="221"/>
        <v/>
      </c>
      <c r="G563" s="73" t="str">
        <f t="shared" si="222"/>
        <v/>
      </c>
      <c r="H563" s="72" t="str">
        <f t="shared" si="223"/>
        <v/>
      </c>
      <c r="I563" s="72" t="str">
        <f t="shared" si="224"/>
        <v/>
      </c>
      <c r="J563" s="72" t="str">
        <f t="shared" si="225"/>
        <v/>
      </c>
      <c r="K563" s="76" t="str">
        <f t="shared" si="226"/>
        <v/>
      </c>
      <c r="L563" s="134" t="str">
        <f t="shared" si="227"/>
        <v/>
      </c>
      <c r="M563" s="134" t="str">
        <f t="shared" si="228"/>
        <v/>
      </c>
      <c r="N563" s="67"/>
      <c r="O563" s="71"/>
      <c r="P563" s="71"/>
      <c r="Q563" s="71"/>
      <c r="R563" s="71"/>
      <c r="S563" s="148"/>
      <c r="T563" s="71"/>
      <c r="U563" s="71"/>
      <c r="V563" s="71"/>
      <c r="W563" s="71"/>
      <c r="X563" s="77" t="str">
        <f t="shared" si="242"/>
        <v/>
      </c>
      <c r="Y563" s="26" t="str">
        <f t="shared" si="229"/>
        <v/>
      </c>
      <c r="Z563" s="26" t="str">
        <f t="shared" si="230"/>
        <v/>
      </c>
      <c r="AA563" s="77" t="str">
        <f t="shared" si="231"/>
        <v/>
      </c>
      <c r="AB563" s="26" t="str">
        <f t="shared" si="232"/>
        <v/>
      </c>
      <c r="AC563" s="26" t="str">
        <f t="shared" si="233"/>
        <v/>
      </c>
      <c r="AD563" s="26" t="str">
        <f t="shared" si="239"/>
        <v/>
      </c>
      <c r="AE563" s="26" t="str">
        <f t="shared" si="234"/>
        <v/>
      </c>
      <c r="AF563" s="26" t="str">
        <f t="shared" si="235"/>
        <v/>
      </c>
      <c r="AG563" s="26" t="str">
        <f>IF(OR(Z563&lt;&gt;TRUE,AB563&lt;&gt;TRUE,,ISBLANK(U563)),"",IF(INDEX(codeperskat,MATCH(P563,libperskat,0))=20,IF(OR(U563&lt;'Nomenklatur komplett'!W$4,U563&gt;'Nomenklatur komplett'!X$4),FALSE,TRUE),""))</f>
        <v/>
      </c>
      <c r="AH563" s="26" t="str">
        <f t="shared" si="240"/>
        <v/>
      </c>
      <c r="AI563" s="26" t="str">
        <f t="shared" si="241"/>
        <v/>
      </c>
      <c r="AJ563" s="26" t="str">
        <f t="shared" si="236"/>
        <v/>
      </c>
      <c r="AK563" s="72" t="str">
        <f t="shared" si="237"/>
        <v/>
      </c>
      <c r="AL563" s="26" t="str">
        <f t="shared" si="238"/>
        <v/>
      </c>
    </row>
    <row r="564" spans="1:38" x14ac:dyDescent="0.2">
      <c r="A564" s="129" t="str">
        <f t="shared" si="216"/>
        <v/>
      </c>
      <c r="B564" s="129" t="str">
        <f t="shared" si="217"/>
        <v/>
      </c>
      <c r="C564" s="78" t="str">
        <f t="shared" si="218"/>
        <v/>
      </c>
      <c r="D564" s="72" t="str">
        <f t="shared" si="219"/>
        <v/>
      </c>
      <c r="E564" s="72" t="str">
        <f t="shared" si="220"/>
        <v/>
      </c>
      <c r="F564" s="79" t="str">
        <f t="shared" si="221"/>
        <v/>
      </c>
      <c r="G564" s="73" t="str">
        <f t="shared" si="222"/>
        <v/>
      </c>
      <c r="H564" s="72" t="str">
        <f t="shared" si="223"/>
        <v/>
      </c>
      <c r="I564" s="72" t="str">
        <f t="shared" si="224"/>
        <v/>
      </c>
      <c r="J564" s="72" t="str">
        <f t="shared" si="225"/>
        <v/>
      </c>
      <c r="K564" s="76" t="str">
        <f t="shared" si="226"/>
        <v/>
      </c>
      <c r="L564" s="134" t="str">
        <f t="shared" si="227"/>
        <v/>
      </c>
      <c r="M564" s="134" t="str">
        <f t="shared" si="228"/>
        <v/>
      </c>
      <c r="N564" s="67"/>
      <c r="O564" s="71"/>
      <c r="P564" s="71"/>
      <c r="Q564" s="71"/>
      <c r="R564" s="71"/>
      <c r="S564" s="148"/>
      <c r="T564" s="71"/>
      <c r="U564" s="71"/>
      <c r="V564" s="71"/>
      <c r="W564" s="71"/>
      <c r="X564" s="77" t="str">
        <f t="shared" si="242"/>
        <v/>
      </c>
      <c r="Y564" s="26" t="str">
        <f t="shared" si="229"/>
        <v/>
      </c>
      <c r="Z564" s="26" t="str">
        <f t="shared" si="230"/>
        <v/>
      </c>
      <c r="AA564" s="77" t="str">
        <f t="shared" si="231"/>
        <v/>
      </c>
      <c r="AB564" s="26" t="str">
        <f t="shared" si="232"/>
        <v/>
      </c>
      <c r="AC564" s="26" t="str">
        <f t="shared" si="233"/>
        <v/>
      </c>
      <c r="AD564" s="26" t="str">
        <f t="shared" si="239"/>
        <v/>
      </c>
      <c r="AE564" s="26" t="str">
        <f t="shared" si="234"/>
        <v/>
      </c>
      <c r="AF564" s="26" t="str">
        <f t="shared" si="235"/>
        <v/>
      </c>
      <c r="AG564" s="26" t="str">
        <f>IF(OR(Z564&lt;&gt;TRUE,AB564&lt;&gt;TRUE,,ISBLANK(U564)),"",IF(INDEX(codeperskat,MATCH(P564,libperskat,0))=20,IF(OR(U564&lt;'Nomenklatur komplett'!W$4,U564&gt;'Nomenklatur komplett'!X$4),FALSE,TRUE),""))</f>
        <v/>
      </c>
      <c r="AH564" s="26" t="str">
        <f t="shared" si="240"/>
        <v/>
      </c>
      <c r="AI564" s="26" t="str">
        <f t="shared" si="241"/>
        <v/>
      </c>
      <c r="AJ564" s="26" t="str">
        <f t="shared" si="236"/>
        <v/>
      </c>
      <c r="AK564" s="72" t="str">
        <f t="shared" si="237"/>
        <v/>
      </c>
      <c r="AL564" s="26" t="str">
        <f t="shared" si="238"/>
        <v/>
      </c>
    </row>
    <row r="565" spans="1:38" x14ac:dyDescent="0.2">
      <c r="A565" s="129" t="str">
        <f t="shared" si="216"/>
        <v/>
      </c>
      <c r="B565" s="129" t="str">
        <f t="shared" si="217"/>
        <v/>
      </c>
      <c r="C565" s="78" t="str">
        <f t="shared" si="218"/>
        <v/>
      </c>
      <c r="D565" s="72" t="str">
        <f t="shared" si="219"/>
        <v/>
      </c>
      <c r="E565" s="72" t="str">
        <f t="shared" si="220"/>
        <v/>
      </c>
      <c r="F565" s="79" t="str">
        <f t="shared" si="221"/>
        <v/>
      </c>
      <c r="G565" s="73" t="str">
        <f t="shared" si="222"/>
        <v/>
      </c>
      <c r="H565" s="72" t="str">
        <f t="shared" si="223"/>
        <v/>
      </c>
      <c r="I565" s="72" t="str">
        <f t="shared" si="224"/>
        <v/>
      </c>
      <c r="J565" s="72" t="str">
        <f t="shared" si="225"/>
        <v/>
      </c>
      <c r="K565" s="76" t="str">
        <f t="shared" si="226"/>
        <v/>
      </c>
      <c r="L565" s="134" t="str">
        <f t="shared" si="227"/>
        <v/>
      </c>
      <c r="M565" s="134" t="str">
        <f t="shared" si="228"/>
        <v/>
      </c>
      <c r="N565" s="67"/>
      <c r="O565" s="71"/>
      <c r="P565" s="71"/>
      <c r="Q565" s="71"/>
      <c r="R565" s="71"/>
      <c r="S565" s="148"/>
      <c r="T565" s="71"/>
      <c r="U565" s="71"/>
      <c r="V565" s="71"/>
      <c r="W565" s="71"/>
      <c r="X565" s="77" t="str">
        <f t="shared" si="242"/>
        <v/>
      </c>
      <c r="Y565" s="26" t="str">
        <f t="shared" si="229"/>
        <v/>
      </c>
      <c r="Z565" s="26" t="str">
        <f t="shared" si="230"/>
        <v/>
      </c>
      <c r="AA565" s="77" t="str">
        <f t="shared" si="231"/>
        <v/>
      </c>
      <c r="AB565" s="26" t="str">
        <f t="shared" si="232"/>
        <v/>
      </c>
      <c r="AC565" s="26" t="str">
        <f t="shared" si="233"/>
        <v/>
      </c>
      <c r="AD565" s="26" t="str">
        <f t="shared" si="239"/>
        <v/>
      </c>
      <c r="AE565" s="26" t="str">
        <f t="shared" si="234"/>
        <v/>
      </c>
      <c r="AF565" s="26" t="str">
        <f t="shared" si="235"/>
        <v/>
      </c>
      <c r="AG565" s="26" t="str">
        <f>IF(OR(Z565&lt;&gt;TRUE,AB565&lt;&gt;TRUE,,ISBLANK(U565)),"",IF(INDEX(codeperskat,MATCH(P565,libperskat,0))=20,IF(OR(U565&lt;'Nomenklatur komplett'!W$4,U565&gt;'Nomenklatur komplett'!X$4),FALSE,TRUE),""))</f>
        <v/>
      </c>
      <c r="AH565" s="26" t="str">
        <f t="shared" si="240"/>
        <v/>
      </c>
      <c r="AI565" s="26" t="str">
        <f t="shared" si="241"/>
        <v/>
      </c>
      <c r="AJ565" s="26" t="str">
        <f t="shared" si="236"/>
        <v/>
      </c>
      <c r="AK565" s="72" t="str">
        <f t="shared" si="237"/>
        <v/>
      </c>
      <c r="AL565" s="26" t="str">
        <f t="shared" si="238"/>
        <v/>
      </c>
    </row>
    <row r="566" spans="1:38" x14ac:dyDescent="0.2">
      <c r="A566" s="129" t="str">
        <f t="shared" si="216"/>
        <v/>
      </c>
      <c r="B566" s="129" t="str">
        <f t="shared" si="217"/>
        <v/>
      </c>
      <c r="C566" s="78" t="str">
        <f t="shared" si="218"/>
        <v/>
      </c>
      <c r="D566" s="72" t="str">
        <f t="shared" si="219"/>
        <v/>
      </c>
      <c r="E566" s="72" t="str">
        <f t="shared" si="220"/>
        <v/>
      </c>
      <c r="F566" s="79" t="str">
        <f t="shared" si="221"/>
        <v/>
      </c>
      <c r="G566" s="73" t="str">
        <f t="shared" si="222"/>
        <v/>
      </c>
      <c r="H566" s="72" t="str">
        <f t="shared" si="223"/>
        <v/>
      </c>
      <c r="I566" s="72" t="str">
        <f t="shared" si="224"/>
        <v/>
      </c>
      <c r="J566" s="72" t="str">
        <f t="shared" si="225"/>
        <v/>
      </c>
      <c r="K566" s="76" t="str">
        <f t="shared" si="226"/>
        <v/>
      </c>
      <c r="L566" s="134" t="str">
        <f t="shared" si="227"/>
        <v/>
      </c>
      <c r="M566" s="134" t="str">
        <f t="shared" si="228"/>
        <v/>
      </c>
      <c r="N566" s="67"/>
      <c r="O566" s="71"/>
      <c r="P566" s="71"/>
      <c r="Q566" s="71"/>
      <c r="R566" s="71"/>
      <c r="S566" s="148"/>
      <c r="T566" s="71"/>
      <c r="U566" s="71"/>
      <c r="V566" s="71"/>
      <c r="W566" s="71"/>
      <c r="X566" s="77" t="str">
        <f t="shared" si="242"/>
        <v/>
      </c>
      <c r="Y566" s="26" t="str">
        <f t="shared" si="229"/>
        <v/>
      </c>
      <c r="Z566" s="26" t="str">
        <f t="shared" si="230"/>
        <v/>
      </c>
      <c r="AA566" s="77" t="str">
        <f t="shared" si="231"/>
        <v/>
      </c>
      <c r="AB566" s="26" t="str">
        <f t="shared" si="232"/>
        <v/>
      </c>
      <c r="AC566" s="26" t="str">
        <f t="shared" si="233"/>
        <v/>
      </c>
      <c r="AD566" s="26" t="str">
        <f t="shared" si="239"/>
        <v/>
      </c>
      <c r="AE566" s="26" t="str">
        <f t="shared" si="234"/>
        <v/>
      </c>
      <c r="AF566" s="26" t="str">
        <f t="shared" si="235"/>
        <v/>
      </c>
      <c r="AG566" s="26" t="str">
        <f>IF(OR(Z566&lt;&gt;TRUE,AB566&lt;&gt;TRUE,,ISBLANK(U566)),"",IF(INDEX(codeperskat,MATCH(P566,libperskat,0))=20,IF(OR(U566&lt;'Nomenklatur komplett'!W$4,U566&gt;'Nomenklatur komplett'!X$4),FALSE,TRUE),""))</f>
        <v/>
      </c>
      <c r="AH566" s="26" t="str">
        <f t="shared" si="240"/>
        <v/>
      </c>
      <c r="AI566" s="26" t="str">
        <f t="shared" si="241"/>
        <v/>
      </c>
      <c r="AJ566" s="26" t="str">
        <f t="shared" si="236"/>
        <v/>
      </c>
      <c r="AK566" s="72" t="str">
        <f t="shared" si="237"/>
        <v/>
      </c>
      <c r="AL566" s="26" t="str">
        <f t="shared" si="238"/>
        <v/>
      </c>
    </row>
    <row r="567" spans="1:38" x14ac:dyDescent="0.2">
      <c r="A567" s="129" t="str">
        <f t="shared" si="216"/>
        <v/>
      </c>
      <c r="B567" s="129" t="str">
        <f t="shared" si="217"/>
        <v/>
      </c>
      <c r="C567" s="78" t="str">
        <f t="shared" si="218"/>
        <v/>
      </c>
      <c r="D567" s="72" t="str">
        <f t="shared" si="219"/>
        <v/>
      </c>
      <c r="E567" s="72" t="str">
        <f t="shared" si="220"/>
        <v/>
      </c>
      <c r="F567" s="79" t="str">
        <f t="shared" si="221"/>
        <v/>
      </c>
      <c r="G567" s="73" t="str">
        <f t="shared" si="222"/>
        <v/>
      </c>
      <c r="H567" s="72" t="str">
        <f t="shared" si="223"/>
        <v/>
      </c>
      <c r="I567" s="72" t="str">
        <f t="shared" si="224"/>
        <v/>
      </c>
      <c r="J567" s="72" t="str">
        <f t="shared" si="225"/>
        <v/>
      </c>
      <c r="K567" s="76" t="str">
        <f t="shared" si="226"/>
        <v/>
      </c>
      <c r="L567" s="134" t="str">
        <f t="shared" si="227"/>
        <v/>
      </c>
      <c r="M567" s="134" t="str">
        <f t="shared" si="228"/>
        <v/>
      </c>
      <c r="N567" s="67"/>
      <c r="O567" s="71"/>
      <c r="P567" s="71"/>
      <c r="Q567" s="71"/>
      <c r="R567" s="71"/>
      <c r="S567" s="148"/>
      <c r="T567" s="71"/>
      <c r="U567" s="71"/>
      <c r="V567" s="71"/>
      <c r="W567" s="71"/>
      <c r="X567" s="77" t="str">
        <f t="shared" si="242"/>
        <v/>
      </c>
      <c r="Y567" s="26" t="str">
        <f t="shared" si="229"/>
        <v/>
      </c>
      <c r="Z567" s="26" t="str">
        <f t="shared" si="230"/>
        <v/>
      </c>
      <c r="AA567" s="77" t="str">
        <f t="shared" si="231"/>
        <v/>
      </c>
      <c r="AB567" s="26" t="str">
        <f t="shared" si="232"/>
        <v/>
      </c>
      <c r="AC567" s="26" t="str">
        <f t="shared" si="233"/>
        <v/>
      </c>
      <c r="AD567" s="26" t="str">
        <f t="shared" si="239"/>
        <v/>
      </c>
      <c r="AE567" s="26" t="str">
        <f t="shared" si="234"/>
        <v/>
      </c>
      <c r="AF567" s="26" t="str">
        <f t="shared" si="235"/>
        <v/>
      </c>
      <c r="AG567" s="26" t="str">
        <f>IF(OR(Z567&lt;&gt;TRUE,AB567&lt;&gt;TRUE,,ISBLANK(U567)),"",IF(INDEX(codeperskat,MATCH(P567,libperskat,0))=20,IF(OR(U567&lt;'Nomenklatur komplett'!W$4,U567&gt;'Nomenklatur komplett'!X$4),FALSE,TRUE),""))</f>
        <v/>
      </c>
      <c r="AH567" s="26" t="str">
        <f t="shared" si="240"/>
        <v/>
      </c>
      <c r="AI567" s="26" t="str">
        <f t="shared" si="241"/>
        <v/>
      </c>
      <c r="AJ567" s="26" t="str">
        <f t="shared" si="236"/>
        <v/>
      </c>
      <c r="AK567" s="72" t="str">
        <f t="shared" si="237"/>
        <v/>
      </c>
      <c r="AL567" s="26" t="str">
        <f t="shared" si="238"/>
        <v/>
      </c>
    </row>
    <row r="568" spans="1:38" x14ac:dyDescent="0.2">
      <c r="A568" s="129" t="str">
        <f t="shared" ref="A568:A611" si="243">IF(ISBLANK(N568),"",IF(ISNA(MATCH(P568,libperskat,0)),"Unvollständig",IF((COUNTA(N568:V568)+(INDEX(codeperskat,MATCH(P568,libperskat,0))=20)+AND(U568="",AJ568=TRUE))&lt;9,"Unvollständig",IF(OR(COUNTIF(X568:AE568,FALSE)&gt;0,COUNTIF(AH568:AI568,FALSE)&gt;0,COUNTIF(X568:AI568,#N/A)&gt;0),"Fehler",IF(COUNTIF(AF568:AG568,FALSE)&gt;0,"Achtung","OK")))))</f>
        <v/>
      </c>
      <c r="B568" s="129" t="str">
        <f t="shared" ref="B568:B611" si="244">IF(N568&lt;&gt;"",IF(ISNA(MATCH(TRIM(N568),persid,0)),"",IF(MATCH(TRIM(N568),persid,0)=0,"",MATCH(TRIM(N568),persid,0))),"")</f>
        <v/>
      </c>
      <c r="C568" s="78" t="str">
        <f t="shared" ref="C568:C611" si="245">IF(B568&lt;&gt;"",INDEX(pkatid,B568),"")</f>
        <v/>
      </c>
      <c r="D568" s="72" t="str">
        <f t="shared" ref="D568:D611" si="246">IF(B568&lt;&gt;"",IF(INDEX(psex,B568)&lt;&gt;"",INDEX(psex,B568),""),"")</f>
        <v/>
      </c>
      <c r="E568" s="72" t="str">
        <f t="shared" ref="E568:E611" si="247">IF(B568&lt;&gt;"",INDEX(ctrlsex,B568),"")</f>
        <v/>
      </c>
      <c r="F568" s="79" t="str">
        <f t="shared" ref="F568:F611" si="248">IF(B568&lt;&gt;"",IF(INDEX(pgebdat,B568)&lt;&gt;"",INDEX(pgebdat,B568),""),"")</f>
        <v/>
      </c>
      <c r="G568" s="73" t="str">
        <f t="shared" ref="G568:G611" si="249">IF(B568&lt;&gt;"",IF(INDEX(pnat,B568)&gt;0,INDEX(pnat,B568),""),"")</f>
        <v/>
      </c>
      <c r="H568" s="72" t="str">
        <f t="shared" ref="H568:H611" si="250">IF(B568&lt;&gt;"",INDEX(ctrlnat,B568),"")</f>
        <v/>
      </c>
      <c r="I568" s="72" t="str">
        <f t="shared" ref="I568:I611" si="251">IF(B568&lt;&gt;"",IF(INDEX(pjis,B568)&lt;&gt;"",INDEX(pjis,B568),""),"")</f>
        <v/>
      </c>
      <c r="J568" s="72" t="str">
        <f t="shared" ref="J568:J611" si="252">IF(B568&lt;&gt;"",IF(INDEX(pid,B568)&gt;0,INDEX(pid,B568),""),"")</f>
        <v/>
      </c>
      <c r="K568" s="76" t="str">
        <f t="shared" ref="K568:K611" si="253">CONCATENATE(N568,O568)</f>
        <v/>
      </c>
      <c r="L568" s="134" t="str">
        <f t="shared" ref="L568:L611" si="254">IF(B568&lt;&gt;"",IF(INDEX(pname,B568)&gt;0,INDEX(pname,B568),""),"")</f>
        <v/>
      </c>
      <c r="M568" s="134" t="str">
        <f t="shared" ref="M568:M611" si="255">IF(B568&lt;&gt;"",IF(INDEX(psurname,B568)&gt;0,INDEX(psurname,B568),""),"")</f>
        <v/>
      </c>
      <c r="N568" s="67"/>
      <c r="O568" s="71"/>
      <c r="P568" s="71"/>
      <c r="Q568" s="71"/>
      <c r="R568" s="71"/>
      <c r="S568" s="148"/>
      <c r="T568" s="71"/>
      <c r="U568" s="71"/>
      <c r="V568" s="71"/>
      <c r="W568" s="71"/>
      <c r="X568" s="77" t="str">
        <f t="shared" si="242"/>
        <v/>
      </c>
      <c r="Y568" s="26" t="str">
        <f t="shared" ref="Y568:Y611" si="256">IF(ISBLANK(N568),"",IF(OR(ISNA(MATCH(TRIM(N568),persid,0)),N568="-"),FALSE,TRUE))</f>
        <v/>
      </c>
      <c r="Z568" s="26" t="str">
        <f t="shared" ref="Z568:Z611" si="257">IF(ISBLANK(P568),"",IF(OR(ISNA(MATCH(P568,libperskat,0)),P568="-"),FALSE,TRUE))</f>
        <v/>
      </c>
      <c r="AA568" s="77" t="str">
        <f t="shared" ref="AA568:AA611" si="258">IF(ISBLANK(Q568),"",IF(OR(ISNA(MATCH(Q568,libaav,0)),Q568="-"),FALSE,TRUE))</f>
        <v/>
      </c>
      <c r="AB568" s="26" t="str">
        <f t="shared" ref="AB568:AB611" si="259">IF(ISBLANK(R568),"",IF(OR(ISNA(MATCH(R568,libdipqual,0)),R568="-"),FALSE,IF(INDEX(codedipqual,MATCH(R568,libdipqual,0))=0,FALSE,TRUE)))</f>
        <v/>
      </c>
      <c r="AC568" s="26" t="str">
        <f t="shared" ref="AC568:AC611" si="260">IF(ISBLANK(S568),"",IF(OR(ISNA(MATCH(S568,libinst,0)),S568="-"),FALSE,TRUE))</f>
        <v/>
      </c>
      <c r="AD568" s="26" t="str">
        <f t="shared" si="239"/>
        <v/>
      </c>
      <c r="AE568" s="26" t="str">
        <f t="shared" ref="AE568:AE611" si="261">IF(OR(ISBLANK(T568),ISBLANK(U568)),"",IF(T568&lt;=U568,TRUE,FALSE))</f>
        <v/>
      </c>
      <c r="AF568" s="26" t="str">
        <f t="shared" ref="AF568:AF611" si="262">IF(OR(AD568&lt;&gt;TRUE,ISBLANK(U568)),"",IF(INDEX(codeperskat,MATCH(P568,libperskat,0))=20,"",IF(OR(INDEX(valbvzmin,MATCH(V568,libschartkla,0))="-",INDEX(valbvzmax,MATCH(V568,libschartkla,0))="-",AND(U568&gt;=INDEX(valbvzmin,MATCH(V568,libschartkla,0)),U568&lt;=INDEX(valbvzmax,MATCH(V568,libschartkla,0)))),TRUE,FALSE)))</f>
        <v/>
      </c>
      <c r="AG568" s="26" t="str">
        <f>IF(OR(Z568&lt;&gt;TRUE,AB568&lt;&gt;TRUE,,ISBLANK(U568)),"",IF(INDEX(codeperskat,MATCH(P568,libperskat,0))=20,IF(OR(U568&lt;'Nomenklatur komplett'!W$4,U568&gt;'Nomenklatur komplett'!X$4),FALSE,TRUE),""))</f>
        <v/>
      </c>
      <c r="AH568" s="26" t="str">
        <f t="shared" si="240"/>
        <v/>
      </c>
      <c r="AI568" s="26" t="str">
        <f t="shared" si="241"/>
        <v/>
      </c>
      <c r="AJ568" s="26" t="str">
        <f t="shared" ref="AJ568:AJ611" si="263">IF(V568&lt;&gt;"",IF(NOT(ISNA(V568)),IF(AND(INDEX(codeschartkla,MATCH(V568,libschartkla,0))&gt;=55000000,INDEX(codeschartkla,MATCH(V568,libschartkla,0))&lt;55100000),TRUE,FALSE),""),"")</f>
        <v/>
      </c>
      <c r="AK568" s="72" t="str">
        <f t="shared" ref="AK568:AK611" si="264">IF(A568="","",1)</f>
        <v/>
      </c>
      <c r="AL568" s="26" t="str">
        <f t="shared" ref="AL568:AL611" si="265">IF(AE568&lt;&gt;TRUE,"",T568/U568)</f>
        <v/>
      </c>
    </row>
    <row r="569" spans="1:38" x14ac:dyDescent="0.2">
      <c r="A569" s="129" t="str">
        <f t="shared" si="243"/>
        <v/>
      </c>
      <c r="B569" s="129" t="str">
        <f t="shared" si="244"/>
        <v/>
      </c>
      <c r="C569" s="78" t="str">
        <f t="shared" si="245"/>
        <v/>
      </c>
      <c r="D569" s="72" t="str">
        <f t="shared" si="246"/>
        <v/>
      </c>
      <c r="E569" s="72" t="str">
        <f t="shared" si="247"/>
        <v/>
      </c>
      <c r="F569" s="79" t="str">
        <f t="shared" si="248"/>
        <v/>
      </c>
      <c r="G569" s="73" t="str">
        <f t="shared" si="249"/>
        <v/>
      </c>
      <c r="H569" s="72" t="str">
        <f t="shared" si="250"/>
        <v/>
      </c>
      <c r="I569" s="72" t="str">
        <f t="shared" si="251"/>
        <v/>
      </c>
      <c r="J569" s="72" t="str">
        <f t="shared" si="252"/>
        <v/>
      </c>
      <c r="K569" s="76" t="str">
        <f t="shared" si="253"/>
        <v/>
      </c>
      <c r="L569" s="134" t="str">
        <f t="shared" si="254"/>
        <v/>
      </c>
      <c r="M569" s="134" t="str">
        <f t="shared" si="255"/>
        <v/>
      </c>
      <c r="N569" s="67"/>
      <c r="O569" s="71"/>
      <c r="P569" s="71"/>
      <c r="Q569" s="71"/>
      <c r="R569" s="71"/>
      <c r="S569" s="148"/>
      <c r="T569" s="71"/>
      <c r="U569" s="71"/>
      <c r="V569" s="71"/>
      <c r="W569" s="71"/>
      <c r="X569" s="77" t="str">
        <f t="shared" si="242"/>
        <v/>
      </c>
      <c r="Y569" s="26" t="str">
        <f t="shared" si="256"/>
        <v/>
      </c>
      <c r="Z569" s="26" t="str">
        <f t="shared" si="257"/>
        <v/>
      </c>
      <c r="AA569" s="77" t="str">
        <f t="shared" si="258"/>
        <v/>
      </c>
      <c r="AB569" s="26" t="str">
        <f t="shared" si="259"/>
        <v/>
      </c>
      <c r="AC569" s="26" t="str">
        <f t="shared" si="260"/>
        <v/>
      </c>
      <c r="AD569" s="26" t="str">
        <f t="shared" si="239"/>
        <v/>
      </c>
      <c r="AE569" s="26" t="str">
        <f t="shared" si="261"/>
        <v/>
      </c>
      <c r="AF569" s="26" t="str">
        <f t="shared" si="262"/>
        <v/>
      </c>
      <c r="AG569" s="26" t="str">
        <f>IF(OR(Z569&lt;&gt;TRUE,AB569&lt;&gt;TRUE,,ISBLANK(U569)),"",IF(INDEX(codeperskat,MATCH(P569,libperskat,0))=20,IF(OR(U569&lt;'Nomenklatur komplett'!W$4,U569&gt;'Nomenklatur komplett'!X$4),FALSE,TRUE),""))</f>
        <v/>
      </c>
      <c r="AH569" s="26" t="str">
        <f t="shared" si="240"/>
        <v/>
      </c>
      <c r="AI569" s="26" t="str">
        <f t="shared" si="241"/>
        <v/>
      </c>
      <c r="AJ569" s="26" t="str">
        <f t="shared" si="263"/>
        <v/>
      </c>
      <c r="AK569" s="72" t="str">
        <f t="shared" si="264"/>
        <v/>
      </c>
      <c r="AL569" s="26" t="str">
        <f t="shared" si="265"/>
        <v/>
      </c>
    </row>
    <row r="570" spans="1:38" x14ac:dyDescent="0.2">
      <c r="A570" s="129" t="str">
        <f t="shared" si="243"/>
        <v/>
      </c>
      <c r="B570" s="129" t="str">
        <f t="shared" si="244"/>
        <v/>
      </c>
      <c r="C570" s="78" t="str">
        <f t="shared" si="245"/>
        <v/>
      </c>
      <c r="D570" s="72" t="str">
        <f t="shared" si="246"/>
        <v/>
      </c>
      <c r="E570" s="72" t="str">
        <f t="shared" si="247"/>
        <v/>
      </c>
      <c r="F570" s="79" t="str">
        <f t="shared" si="248"/>
        <v/>
      </c>
      <c r="G570" s="73" t="str">
        <f t="shared" si="249"/>
        <v/>
      </c>
      <c r="H570" s="72" t="str">
        <f t="shared" si="250"/>
        <v/>
      </c>
      <c r="I570" s="72" t="str">
        <f t="shared" si="251"/>
        <v/>
      </c>
      <c r="J570" s="72" t="str">
        <f t="shared" si="252"/>
        <v/>
      </c>
      <c r="K570" s="76" t="str">
        <f t="shared" si="253"/>
        <v/>
      </c>
      <c r="L570" s="134" t="str">
        <f t="shared" si="254"/>
        <v/>
      </c>
      <c r="M570" s="134" t="str">
        <f t="shared" si="255"/>
        <v/>
      </c>
      <c r="N570" s="67"/>
      <c r="O570" s="71"/>
      <c r="P570" s="71"/>
      <c r="Q570" s="71"/>
      <c r="R570" s="71"/>
      <c r="S570" s="148"/>
      <c r="T570" s="71"/>
      <c r="U570" s="71"/>
      <c r="V570" s="71"/>
      <c r="W570" s="71"/>
      <c r="X570" s="77" t="str">
        <f t="shared" si="242"/>
        <v/>
      </c>
      <c r="Y570" s="26" t="str">
        <f t="shared" si="256"/>
        <v/>
      </c>
      <c r="Z570" s="26" t="str">
        <f t="shared" si="257"/>
        <v/>
      </c>
      <c r="AA570" s="77" t="str">
        <f t="shared" si="258"/>
        <v/>
      </c>
      <c r="AB570" s="26" t="str">
        <f t="shared" si="259"/>
        <v/>
      </c>
      <c r="AC570" s="26" t="str">
        <f t="shared" si="260"/>
        <v/>
      </c>
      <c r="AD570" s="26" t="str">
        <f t="shared" si="239"/>
        <v/>
      </c>
      <c r="AE570" s="26" t="str">
        <f t="shared" si="261"/>
        <v/>
      </c>
      <c r="AF570" s="26" t="str">
        <f t="shared" si="262"/>
        <v/>
      </c>
      <c r="AG570" s="26" t="str">
        <f>IF(OR(Z570&lt;&gt;TRUE,AB570&lt;&gt;TRUE,,ISBLANK(U570)),"",IF(INDEX(codeperskat,MATCH(P570,libperskat,0))=20,IF(OR(U570&lt;'Nomenklatur komplett'!W$4,U570&gt;'Nomenklatur komplett'!X$4),FALSE,TRUE),""))</f>
        <v/>
      </c>
      <c r="AH570" s="26" t="str">
        <f t="shared" si="240"/>
        <v/>
      </c>
      <c r="AI570" s="26" t="str">
        <f t="shared" si="241"/>
        <v/>
      </c>
      <c r="AJ570" s="26" t="str">
        <f t="shared" si="263"/>
        <v/>
      </c>
      <c r="AK570" s="72" t="str">
        <f t="shared" si="264"/>
        <v/>
      </c>
      <c r="AL570" s="26" t="str">
        <f t="shared" si="265"/>
        <v/>
      </c>
    </row>
    <row r="571" spans="1:38" x14ac:dyDescent="0.2">
      <c r="A571" s="129" t="str">
        <f t="shared" si="243"/>
        <v/>
      </c>
      <c r="B571" s="129" t="str">
        <f t="shared" si="244"/>
        <v/>
      </c>
      <c r="C571" s="78" t="str">
        <f t="shared" si="245"/>
        <v/>
      </c>
      <c r="D571" s="72" t="str">
        <f t="shared" si="246"/>
        <v/>
      </c>
      <c r="E571" s="72" t="str">
        <f t="shared" si="247"/>
        <v/>
      </c>
      <c r="F571" s="79" t="str">
        <f t="shared" si="248"/>
        <v/>
      </c>
      <c r="G571" s="73" t="str">
        <f t="shared" si="249"/>
        <v/>
      </c>
      <c r="H571" s="72" t="str">
        <f t="shared" si="250"/>
        <v/>
      </c>
      <c r="I571" s="72" t="str">
        <f t="shared" si="251"/>
        <v/>
      </c>
      <c r="J571" s="72" t="str">
        <f t="shared" si="252"/>
        <v/>
      </c>
      <c r="K571" s="76" t="str">
        <f t="shared" si="253"/>
        <v/>
      </c>
      <c r="L571" s="134" t="str">
        <f t="shared" si="254"/>
        <v/>
      </c>
      <c r="M571" s="134" t="str">
        <f t="shared" si="255"/>
        <v/>
      </c>
      <c r="N571" s="67"/>
      <c r="O571" s="71"/>
      <c r="P571" s="71"/>
      <c r="Q571" s="71"/>
      <c r="R571" s="71"/>
      <c r="S571" s="148"/>
      <c r="T571" s="71"/>
      <c r="U571" s="71"/>
      <c r="V571" s="71"/>
      <c r="W571" s="71"/>
      <c r="X571" s="77" t="str">
        <f t="shared" si="242"/>
        <v/>
      </c>
      <c r="Y571" s="26" t="str">
        <f t="shared" si="256"/>
        <v/>
      </c>
      <c r="Z571" s="26" t="str">
        <f t="shared" si="257"/>
        <v/>
      </c>
      <c r="AA571" s="77" t="str">
        <f t="shared" si="258"/>
        <v/>
      </c>
      <c r="AB571" s="26" t="str">
        <f t="shared" si="259"/>
        <v/>
      </c>
      <c r="AC571" s="26" t="str">
        <f t="shared" si="260"/>
        <v/>
      </c>
      <c r="AD571" s="26" t="str">
        <f t="shared" si="239"/>
        <v/>
      </c>
      <c r="AE571" s="26" t="str">
        <f t="shared" si="261"/>
        <v/>
      </c>
      <c r="AF571" s="26" t="str">
        <f t="shared" si="262"/>
        <v/>
      </c>
      <c r="AG571" s="26" t="str">
        <f>IF(OR(Z571&lt;&gt;TRUE,AB571&lt;&gt;TRUE,,ISBLANK(U571)),"",IF(INDEX(codeperskat,MATCH(P571,libperskat,0))=20,IF(OR(U571&lt;'Nomenklatur komplett'!W$4,U571&gt;'Nomenklatur komplett'!X$4),FALSE,TRUE),""))</f>
        <v/>
      </c>
      <c r="AH571" s="26" t="str">
        <f t="shared" si="240"/>
        <v/>
      </c>
      <c r="AI571" s="26" t="str">
        <f t="shared" si="241"/>
        <v/>
      </c>
      <c r="AJ571" s="26" t="str">
        <f t="shared" si="263"/>
        <v/>
      </c>
      <c r="AK571" s="72" t="str">
        <f t="shared" si="264"/>
        <v/>
      </c>
      <c r="AL571" s="26" t="str">
        <f t="shared" si="265"/>
        <v/>
      </c>
    </row>
    <row r="572" spans="1:38" x14ac:dyDescent="0.2">
      <c r="A572" s="129" t="str">
        <f t="shared" si="243"/>
        <v/>
      </c>
      <c r="B572" s="129" t="str">
        <f t="shared" si="244"/>
        <v/>
      </c>
      <c r="C572" s="78" t="str">
        <f t="shared" si="245"/>
        <v/>
      </c>
      <c r="D572" s="72" t="str">
        <f t="shared" si="246"/>
        <v/>
      </c>
      <c r="E572" s="72" t="str">
        <f t="shared" si="247"/>
        <v/>
      </c>
      <c r="F572" s="79" t="str">
        <f t="shared" si="248"/>
        <v/>
      </c>
      <c r="G572" s="73" t="str">
        <f t="shared" si="249"/>
        <v/>
      </c>
      <c r="H572" s="72" t="str">
        <f t="shared" si="250"/>
        <v/>
      </c>
      <c r="I572" s="72" t="str">
        <f t="shared" si="251"/>
        <v/>
      </c>
      <c r="J572" s="72" t="str">
        <f t="shared" si="252"/>
        <v/>
      </c>
      <c r="K572" s="76" t="str">
        <f t="shared" si="253"/>
        <v/>
      </c>
      <c r="L572" s="134" t="str">
        <f t="shared" si="254"/>
        <v/>
      </c>
      <c r="M572" s="134" t="str">
        <f t="shared" si="255"/>
        <v/>
      </c>
      <c r="N572" s="67"/>
      <c r="O572" s="71"/>
      <c r="P572" s="71"/>
      <c r="Q572" s="71"/>
      <c r="R572" s="71"/>
      <c r="S572" s="148"/>
      <c r="T572" s="71"/>
      <c r="U572" s="71"/>
      <c r="V572" s="71"/>
      <c r="W572" s="71"/>
      <c r="X572" s="77" t="str">
        <f t="shared" si="242"/>
        <v/>
      </c>
      <c r="Y572" s="26" t="str">
        <f t="shared" si="256"/>
        <v/>
      </c>
      <c r="Z572" s="26" t="str">
        <f t="shared" si="257"/>
        <v/>
      </c>
      <c r="AA572" s="77" t="str">
        <f t="shared" si="258"/>
        <v/>
      </c>
      <c r="AB572" s="26" t="str">
        <f t="shared" si="259"/>
        <v/>
      </c>
      <c r="AC572" s="26" t="str">
        <f t="shared" si="260"/>
        <v/>
      </c>
      <c r="AD572" s="26" t="str">
        <f t="shared" si="239"/>
        <v/>
      </c>
      <c r="AE572" s="26" t="str">
        <f t="shared" si="261"/>
        <v/>
      </c>
      <c r="AF572" s="26" t="str">
        <f t="shared" si="262"/>
        <v/>
      </c>
      <c r="AG572" s="26" t="str">
        <f>IF(OR(Z572&lt;&gt;TRUE,AB572&lt;&gt;TRUE,,ISBLANK(U572)),"",IF(INDEX(codeperskat,MATCH(P572,libperskat,0))=20,IF(OR(U572&lt;'Nomenklatur komplett'!W$4,U572&gt;'Nomenklatur komplett'!X$4),FALSE,TRUE),""))</f>
        <v/>
      </c>
      <c r="AH572" s="26" t="str">
        <f t="shared" si="240"/>
        <v/>
      </c>
      <c r="AI572" s="26" t="str">
        <f t="shared" si="241"/>
        <v/>
      </c>
      <c r="AJ572" s="26" t="str">
        <f t="shared" si="263"/>
        <v/>
      </c>
      <c r="AK572" s="72" t="str">
        <f t="shared" si="264"/>
        <v/>
      </c>
      <c r="AL572" s="26" t="str">
        <f t="shared" si="265"/>
        <v/>
      </c>
    </row>
    <row r="573" spans="1:38" x14ac:dyDescent="0.2">
      <c r="A573" s="129" t="str">
        <f t="shared" si="243"/>
        <v/>
      </c>
      <c r="B573" s="129" t="str">
        <f t="shared" si="244"/>
        <v/>
      </c>
      <c r="C573" s="78" t="str">
        <f t="shared" si="245"/>
        <v/>
      </c>
      <c r="D573" s="72" t="str">
        <f t="shared" si="246"/>
        <v/>
      </c>
      <c r="E573" s="72" t="str">
        <f t="shared" si="247"/>
        <v/>
      </c>
      <c r="F573" s="79" t="str">
        <f t="shared" si="248"/>
        <v/>
      </c>
      <c r="G573" s="73" t="str">
        <f t="shared" si="249"/>
        <v/>
      </c>
      <c r="H573" s="72" t="str">
        <f t="shared" si="250"/>
        <v/>
      </c>
      <c r="I573" s="72" t="str">
        <f t="shared" si="251"/>
        <v/>
      </c>
      <c r="J573" s="72" t="str">
        <f t="shared" si="252"/>
        <v/>
      </c>
      <c r="K573" s="76" t="str">
        <f t="shared" si="253"/>
        <v/>
      </c>
      <c r="L573" s="134" t="str">
        <f t="shared" si="254"/>
        <v/>
      </c>
      <c r="M573" s="134" t="str">
        <f t="shared" si="255"/>
        <v/>
      </c>
      <c r="N573" s="67"/>
      <c r="O573" s="71"/>
      <c r="P573" s="71"/>
      <c r="Q573" s="71"/>
      <c r="R573" s="71"/>
      <c r="S573" s="148"/>
      <c r="T573" s="71"/>
      <c r="U573" s="71"/>
      <c r="V573" s="71"/>
      <c r="W573" s="71"/>
      <c r="X573" s="77" t="str">
        <f t="shared" si="242"/>
        <v/>
      </c>
      <c r="Y573" s="26" t="str">
        <f t="shared" si="256"/>
        <v/>
      </c>
      <c r="Z573" s="26" t="str">
        <f t="shared" si="257"/>
        <v/>
      </c>
      <c r="AA573" s="77" t="str">
        <f t="shared" si="258"/>
        <v/>
      </c>
      <c r="AB573" s="26" t="str">
        <f t="shared" si="259"/>
        <v/>
      </c>
      <c r="AC573" s="26" t="str">
        <f t="shared" si="260"/>
        <v/>
      </c>
      <c r="AD573" s="26" t="str">
        <f t="shared" si="239"/>
        <v/>
      </c>
      <c r="AE573" s="26" t="str">
        <f t="shared" si="261"/>
        <v/>
      </c>
      <c r="AF573" s="26" t="str">
        <f t="shared" si="262"/>
        <v/>
      </c>
      <c r="AG573" s="26" t="str">
        <f>IF(OR(Z573&lt;&gt;TRUE,AB573&lt;&gt;TRUE,,ISBLANK(U573)),"",IF(INDEX(codeperskat,MATCH(P573,libperskat,0))=20,IF(OR(U573&lt;'Nomenklatur komplett'!W$4,U573&gt;'Nomenklatur komplett'!X$4),FALSE,TRUE),""))</f>
        <v/>
      </c>
      <c r="AH573" s="26" t="str">
        <f t="shared" si="240"/>
        <v/>
      </c>
      <c r="AI573" s="26" t="str">
        <f t="shared" si="241"/>
        <v/>
      </c>
      <c r="AJ573" s="26" t="str">
        <f t="shared" si="263"/>
        <v/>
      </c>
      <c r="AK573" s="72" t="str">
        <f t="shared" si="264"/>
        <v/>
      </c>
      <c r="AL573" s="26" t="str">
        <f t="shared" si="265"/>
        <v/>
      </c>
    </row>
    <row r="574" spans="1:38" x14ac:dyDescent="0.2">
      <c r="A574" s="129" t="str">
        <f t="shared" si="243"/>
        <v/>
      </c>
      <c r="B574" s="129" t="str">
        <f t="shared" si="244"/>
        <v/>
      </c>
      <c r="C574" s="78" t="str">
        <f t="shared" si="245"/>
        <v/>
      </c>
      <c r="D574" s="72" t="str">
        <f t="shared" si="246"/>
        <v/>
      </c>
      <c r="E574" s="72" t="str">
        <f t="shared" si="247"/>
        <v/>
      </c>
      <c r="F574" s="79" t="str">
        <f t="shared" si="248"/>
        <v/>
      </c>
      <c r="G574" s="73" t="str">
        <f t="shared" si="249"/>
        <v/>
      </c>
      <c r="H574" s="72" t="str">
        <f t="shared" si="250"/>
        <v/>
      </c>
      <c r="I574" s="72" t="str">
        <f t="shared" si="251"/>
        <v/>
      </c>
      <c r="J574" s="72" t="str">
        <f t="shared" si="252"/>
        <v/>
      </c>
      <c r="K574" s="76" t="str">
        <f t="shared" si="253"/>
        <v/>
      </c>
      <c r="L574" s="134" t="str">
        <f t="shared" si="254"/>
        <v/>
      </c>
      <c r="M574" s="134" t="str">
        <f t="shared" si="255"/>
        <v/>
      </c>
      <c r="N574" s="67"/>
      <c r="O574" s="71"/>
      <c r="P574" s="71"/>
      <c r="Q574" s="71"/>
      <c r="R574" s="71"/>
      <c r="S574" s="148"/>
      <c r="T574" s="71"/>
      <c r="U574" s="71"/>
      <c r="V574" s="71"/>
      <c r="W574" s="71"/>
      <c r="X574" s="77" t="str">
        <f t="shared" si="242"/>
        <v/>
      </c>
      <c r="Y574" s="26" t="str">
        <f t="shared" si="256"/>
        <v/>
      </c>
      <c r="Z574" s="26" t="str">
        <f t="shared" si="257"/>
        <v/>
      </c>
      <c r="AA574" s="77" t="str">
        <f t="shared" si="258"/>
        <v/>
      </c>
      <c r="AB574" s="26" t="str">
        <f t="shared" si="259"/>
        <v/>
      </c>
      <c r="AC574" s="26" t="str">
        <f t="shared" si="260"/>
        <v/>
      </c>
      <c r="AD574" s="26" t="str">
        <f t="shared" si="239"/>
        <v/>
      </c>
      <c r="AE574" s="26" t="str">
        <f t="shared" si="261"/>
        <v/>
      </c>
      <c r="AF574" s="26" t="str">
        <f t="shared" si="262"/>
        <v/>
      </c>
      <c r="AG574" s="26" t="str">
        <f>IF(OR(Z574&lt;&gt;TRUE,AB574&lt;&gt;TRUE,,ISBLANK(U574)),"",IF(INDEX(codeperskat,MATCH(P574,libperskat,0))=20,IF(OR(U574&lt;'Nomenklatur komplett'!W$4,U574&gt;'Nomenklatur komplett'!X$4),FALSE,TRUE),""))</f>
        <v/>
      </c>
      <c r="AH574" s="26" t="str">
        <f t="shared" si="240"/>
        <v/>
      </c>
      <c r="AI574" s="26" t="str">
        <f t="shared" si="241"/>
        <v/>
      </c>
      <c r="AJ574" s="26" t="str">
        <f t="shared" si="263"/>
        <v/>
      </c>
      <c r="AK574" s="72" t="str">
        <f t="shared" si="264"/>
        <v/>
      </c>
      <c r="AL574" s="26" t="str">
        <f t="shared" si="265"/>
        <v/>
      </c>
    </row>
    <row r="575" spans="1:38" x14ac:dyDescent="0.2">
      <c r="A575" s="129" t="str">
        <f t="shared" si="243"/>
        <v/>
      </c>
      <c r="B575" s="129" t="str">
        <f t="shared" si="244"/>
        <v/>
      </c>
      <c r="C575" s="78" t="str">
        <f t="shared" si="245"/>
        <v/>
      </c>
      <c r="D575" s="72" t="str">
        <f t="shared" si="246"/>
        <v/>
      </c>
      <c r="E575" s="72" t="str">
        <f t="shared" si="247"/>
        <v/>
      </c>
      <c r="F575" s="79" t="str">
        <f t="shared" si="248"/>
        <v/>
      </c>
      <c r="G575" s="73" t="str">
        <f t="shared" si="249"/>
        <v/>
      </c>
      <c r="H575" s="72" t="str">
        <f t="shared" si="250"/>
        <v/>
      </c>
      <c r="I575" s="72" t="str">
        <f t="shared" si="251"/>
        <v/>
      </c>
      <c r="J575" s="72" t="str">
        <f t="shared" si="252"/>
        <v/>
      </c>
      <c r="K575" s="76" t="str">
        <f t="shared" si="253"/>
        <v/>
      </c>
      <c r="L575" s="134" t="str">
        <f t="shared" si="254"/>
        <v/>
      </c>
      <c r="M575" s="134" t="str">
        <f t="shared" si="255"/>
        <v/>
      </c>
      <c r="N575" s="67"/>
      <c r="O575" s="71"/>
      <c r="P575" s="71"/>
      <c r="Q575" s="71"/>
      <c r="R575" s="71"/>
      <c r="S575" s="148"/>
      <c r="T575" s="71"/>
      <c r="U575" s="71"/>
      <c r="V575" s="71"/>
      <c r="W575" s="71"/>
      <c r="X575" s="77" t="str">
        <f t="shared" si="242"/>
        <v/>
      </c>
      <c r="Y575" s="26" t="str">
        <f t="shared" si="256"/>
        <v/>
      </c>
      <c r="Z575" s="26" t="str">
        <f t="shared" si="257"/>
        <v/>
      </c>
      <c r="AA575" s="77" t="str">
        <f t="shared" si="258"/>
        <v/>
      </c>
      <c r="AB575" s="26" t="str">
        <f t="shared" si="259"/>
        <v/>
      </c>
      <c r="AC575" s="26" t="str">
        <f t="shared" si="260"/>
        <v/>
      </c>
      <c r="AD575" s="26" t="str">
        <f t="shared" si="239"/>
        <v/>
      </c>
      <c r="AE575" s="26" t="str">
        <f t="shared" si="261"/>
        <v/>
      </c>
      <c r="AF575" s="26" t="str">
        <f t="shared" si="262"/>
        <v/>
      </c>
      <c r="AG575" s="26" t="str">
        <f>IF(OR(Z575&lt;&gt;TRUE,AB575&lt;&gt;TRUE,,ISBLANK(U575)),"",IF(INDEX(codeperskat,MATCH(P575,libperskat,0))=20,IF(OR(U575&lt;'Nomenklatur komplett'!W$4,U575&gt;'Nomenklatur komplett'!X$4),FALSE,TRUE),""))</f>
        <v/>
      </c>
      <c r="AH575" s="26" t="str">
        <f t="shared" si="240"/>
        <v/>
      </c>
      <c r="AI575" s="26" t="str">
        <f t="shared" si="241"/>
        <v/>
      </c>
      <c r="AJ575" s="26" t="str">
        <f t="shared" si="263"/>
        <v/>
      </c>
      <c r="AK575" s="72" t="str">
        <f t="shared" si="264"/>
        <v/>
      </c>
      <c r="AL575" s="26" t="str">
        <f t="shared" si="265"/>
        <v/>
      </c>
    </row>
    <row r="576" spans="1:38" x14ac:dyDescent="0.2">
      <c r="A576" s="129" t="str">
        <f t="shared" si="243"/>
        <v/>
      </c>
      <c r="B576" s="129" t="str">
        <f t="shared" si="244"/>
        <v/>
      </c>
      <c r="C576" s="78" t="str">
        <f t="shared" si="245"/>
        <v/>
      </c>
      <c r="D576" s="72" t="str">
        <f t="shared" si="246"/>
        <v/>
      </c>
      <c r="E576" s="72" t="str">
        <f t="shared" si="247"/>
        <v/>
      </c>
      <c r="F576" s="79" t="str">
        <f t="shared" si="248"/>
        <v/>
      </c>
      <c r="G576" s="73" t="str">
        <f t="shared" si="249"/>
        <v/>
      </c>
      <c r="H576" s="72" t="str">
        <f t="shared" si="250"/>
        <v/>
      </c>
      <c r="I576" s="72" t="str">
        <f t="shared" si="251"/>
        <v/>
      </c>
      <c r="J576" s="72" t="str">
        <f t="shared" si="252"/>
        <v/>
      </c>
      <c r="K576" s="76" t="str">
        <f t="shared" si="253"/>
        <v/>
      </c>
      <c r="L576" s="134" t="str">
        <f t="shared" si="254"/>
        <v/>
      </c>
      <c r="M576" s="134" t="str">
        <f t="shared" si="255"/>
        <v/>
      </c>
      <c r="N576" s="67"/>
      <c r="O576" s="71"/>
      <c r="P576" s="71"/>
      <c r="Q576" s="71"/>
      <c r="R576" s="71"/>
      <c r="S576" s="148"/>
      <c r="T576" s="71"/>
      <c r="U576" s="71"/>
      <c r="V576" s="71"/>
      <c r="W576" s="71"/>
      <c r="X576" s="77" t="str">
        <f t="shared" si="242"/>
        <v/>
      </c>
      <c r="Y576" s="26" t="str">
        <f t="shared" si="256"/>
        <v/>
      </c>
      <c r="Z576" s="26" t="str">
        <f t="shared" si="257"/>
        <v/>
      </c>
      <c r="AA576" s="77" t="str">
        <f t="shared" si="258"/>
        <v/>
      </c>
      <c r="AB576" s="26" t="str">
        <f t="shared" si="259"/>
        <v/>
      </c>
      <c r="AC576" s="26" t="str">
        <f t="shared" si="260"/>
        <v/>
      </c>
      <c r="AD576" s="26" t="str">
        <f t="shared" si="239"/>
        <v/>
      </c>
      <c r="AE576" s="26" t="str">
        <f t="shared" si="261"/>
        <v/>
      </c>
      <c r="AF576" s="26" t="str">
        <f t="shared" si="262"/>
        <v/>
      </c>
      <c r="AG576" s="26" t="str">
        <f>IF(OR(Z576&lt;&gt;TRUE,AB576&lt;&gt;TRUE,,ISBLANK(U576)),"",IF(INDEX(codeperskat,MATCH(P576,libperskat,0))=20,IF(OR(U576&lt;'Nomenklatur komplett'!W$4,U576&gt;'Nomenklatur komplett'!X$4),FALSE,TRUE),""))</f>
        <v/>
      </c>
      <c r="AH576" s="26" t="str">
        <f t="shared" si="240"/>
        <v/>
      </c>
      <c r="AI576" s="26" t="str">
        <f t="shared" si="241"/>
        <v/>
      </c>
      <c r="AJ576" s="26" t="str">
        <f t="shared" si="263"/>
        <v/>
      </c>
      <c r="AK576" s="72" t="str">
        <f t="shared" si="264"/>
        <v/>
      </c>
      <c r="AL576" s="26" t="str">
        <f t="shared" si="265"/>
        <v/>
      </c>
    </row>
    <row r="577" spans="1:38" x14ac:dyDescent="0.2">
      <c r="A577" s="129" t="str">
        <f t="shared" si="243"/>
        <v/>
      </c>
      <c r="B577" s="129" t="str">
        <f t="shared" si="244"/>
        <v/>
      </c>
      <c r="C577" s="78" t="str">
        <f t="shared" si="245"/>
        <v/>
      </c>
      <c r="D577" s="72" t="str">
        <f t="shared" si="246"/>
        <v/>
      </c>
      <c r="E577" s="72" t="str">
        <f t="shared" si="247"/>
        <v/>
      </c>
      <c r="F577" s="79" t="str">
        <f t="shared" si="248"/>
        <v/>
      </c>
      <c r="G577" s="73" t="str">
        <f t="shared" si="249"/>
        <v/>
      </c>
      <c r="H577" s="72" t="str">
        <f t="shared" si="250"/>
        <v/>
      </c>
      <c r="I577" s="72" t="str">
        <f t="shared" si="251"/>
        <v/>
      </c>
      <c r="J577" s="72" t="str">
        <f t="shared" si="252"/>
        <v/>
      </c>
      <c r="K577" s="76" t="str">
        <f t="shared" si="253"/>
        <v/>
      </c>
      <c r="L577" s="134" t="str">
        <f t="shared" si="254"/>
        <v/>
      </c>
      <c r="M577" s="134" t="str">
        <f t="shared" si="255"/>
        <v/>
      </c>
      <c r="N577" s="67"/>
      <c r="O577" s="71"/>
      <c r="P577" s="71"/>
      <c r="Q577" s="71"/>
      <c r="R577" s="71"/>
      <c r="S577" s="148"/>
      <c r="T577" s="71"/>
      <c r="U577" s="71"/>
      <c r="V577" s="71"/>
      <c r="W577" s="71"/>
      <c r="X577" s="77" t="str">
        <f t="shared" si="242"/>
        <v/>
      </c>
      <c r="Y577" s="26" t="str">
        <f t="shared" si="256"/>
        <v/>
      </c>
      <c r="Z577" s="26" t="str">
        <f t="shared" si="257"/>
        <v/>
      </c>
      <c r="AA577" s="77" t="str">
        <f t="shared" si="258"/>
        <v/>
      </c>
      <c r="AB577" s="26" t="str">
        <f t="shared" si="259"/>
        <v/>
      </c>
      <c r="AC577" s="26" t="str">
        <f t="shared" si="260"/>
        <v/>
      </c>
      <c r="AD577" s="26" t="str">
        <f t="shared" si="239"/>
        <v/>
      </c>
      <c r="AE577" s="26" t="str">
        <f t="shared" si="261"/>
        <v/>
      </c>
      <c r="AF577" s="26" t="str">
        <f t="shared" si="262"/>
        <v/>
      </c>
      <c r="AG577" s="26" t="str">
        <f>IF(OR(Z577&lt;&gt;TRUE,AB577&lt;&gt;TRUE,,ISBLANK(U577)),"",IF(INDEX(codeperskat,MATCH(P577,libperskat,0))=20,IF(OR(U577&lt;'Nomenklatur komplett'!W$4,U577&gt;'Nomenklatur komplett'!X$4),FALSE,TRUE),""))</f>
        <v/>
      </c>
      <c r="AH577" s="26" t="str">
        <f t="shared" si="240"/>
        <v/>
      </c>
      <c r="AI577" s="26" t="str">
        <f t="shared" si="241"/>
        <v/>
      </c>
      <c r="AJ577" s="26" t="str">
        <f t="shared" si="263"/>
        <v/>
      </c>
      <c r="AK577" s="72" t="str">
        <f t="shared" si="264"/>
        <v/>
      </c>
      <c r="AL577" s="26" t="str">
        <f t="shared" si="265"/>
        <v/>
      </c>
    </row>
    <row r="578" spans="1:38" x14ac:dyDescent="0.2">
      <c r="A578" s="129" t="str">
        <f t="shared" si="243"/>
        <v/>
      </c>
      <c r="B578" s="129" t="str">
        <f t="shared" si="244"/>
        <v/>
      </c>
      <c r="C578" s="78" t="str">
        <f t="shared" si="245"/>
        <v/>
      </c>
      <c r="D578" s="72" t="str">
        <f t="shared" si="246"/>
        <v/>
      </c>
      <c r="E578" s="72" t="str">
        <f t="shared" si="247"/>
        <v/>
      </c>
      <c r="F578" s="79" t="str">
        <f t="shared" si="248"/>
        <v/>
      </c>
      <c r="G578" s="73" t="str">
        <f t="shared" si="249"/>
        <v/>
      </c>
      <c r="H578" s="72" t="str">
        <f t="shared" si="250"/>
        <v/>
      </c>
      <c r="I578" s="72" t="str">
        <f t="shared" si="251"/>
        <v/>
      </c>
      <c r="J578" s="72" t="str">
        <f t="shared" si="252"/>
        <v/>
      </c>
      <c r="K578" s="76" t="str">
        <f t="shared" si="253"/>
        <v/>
      </c>
      <c r="L578" s="134" t="str">
        <f t="shared" si="254"/>
        <v/>
      </c>
      <c r="M578" s="134" t="str">
        <f t="shared" si="255"/>
        <v/>
      </c>
      <c r="N578" s="67"/>
      <c r="O578" s="71"/>
      <c r="P578" s="71"/>
      <c r="Q578" s="71"/>
      <c r="R578" s="71"/>
      <c r="S578" s="148"/>
      <c r="T578" s="71"/>
      <c r="U578" s="71"/>
      <c r="V578" s="71"/>
      <c r="W578" s="71"/>
      <c r="X578" s="77" t="str">
        <f t="shared" si="242"/>
        <v/>
      </c>
      <c r="Y578" s="26" t="str">
        <f t="shared" si="256"/>
        <v/>
      </c>
      <c r="Z578" s="26" t="str">
        <f t="shared" si="257"/>
        <v/>
      </c>
      <c r="AA578" s="77" t="str">
        <f t="shared" si="258"/>
        <v/>
      </c>
      <c r="AB578" s="26" t="str">
        <f t="shared" si="259"/>
        <v/>
      </c>
      <c r="AC578" s="26" t="str">
        <f t="shared" si="260"/>
        <v/>
      </c>
      <c r="AD578" s="26" t="str">
        <f t="shared" si="239"/>
        <v/>
      </c>
      <c r="AE578" s="26" t="str">
        <f t="shared" si="261"/>
        <v/>
      </c>
      <c r="AF578" s="26" t="str">
        <f t="shared" si="262"/>
        <v/>
      </c>
      <c r="AG578" s="26" t="str">
        <f>IF(OR(Z578&lt;&gt;TRUE,AB578&lt;&gt;TRUE,,ISBLANK(U578)),"",IF(INDEX(codeperskat,MATCH(P578,libperskat,0))=20,IF(OR(U578&lt;'Nomenklatur komplett'!W$4,U578&gt;'Nomenklatur komplett'!X$4),FALSE,TRUE),""))</f>
        <v/>
      </c>
      <c r="AH578" s="26" t="str">
        <f t="shared" si="240"/>
        <v/>
      </c>
      <c r="AI578" s="26" t="str">
        <f t="shared" si="241"/>
        <v/>
      </c>
      <c r="AJ578" s="26" t="str">
        <f t="shared" si="263"/>
        <v/>
      </c>
      <c r="AK578" s="72" t="str">
        <f t="shared" si="264"/>
        <v/>
      </c>
      <c r="AL578" s="26" t="str">
        <f t="shared" si="265"/>
        <v/>
      </c>
    </row>
    <row r="579" spans="1:38" x14ac:dyDescent="0.2">
      <c r="A579" s="129" t="str">
        <f t="shared" si="243"/>
        <v/>
      </c>
      <c r="B579" s="129" t="str">
        <f t="shared" si="244"/>
        <v/>
      </c>
      <c r="C579" s="78" t="str">
        <f t="shared" si="245"/>
        <v/>
      </c>
      <c r="D579" s="72" t="str">
        <f t="shared" si="246"/>
        <v/>
      </c>
      <c r="E579" s="72" t="str">
        <f t="shared" si="247"/>
        <v/>
      </c>
      <c r="F579" s="79" t="str">
        <f t="shared" si="248"/>
        <v/>
      </c>
      <c r="G579" s="73" t="str">
        <f t="shared" si="249"/>
        <v/>
      </c>
      <c r="H579" s="72" t="str">
        <f t="shared" si="250"/>
        <v/>
      </c>
      <c r="I579" s="72" t="str">
        <f t="shared" si="251"/>
        <v/>
      </c>
      <c r="J579" s="72" t="str">
        <f t="shared" si="252"/>
        <v/>
      </c>
      <c r="K579" s="76" t="str">
        <f t="shared" si="253"/>
        <v/>
      </c>
      <c r="L579" s="134" t="str">
        <f t="shared" si="254"/>
        <v/>
      </c>
      <c r="M579" s="134" t="str">
        <f t="shared" si="255"/>
        <v/>
      </c>
      <c r="N579" s="67"/>
      <c r="O579" s="71"/>
      <c r="P579" s="71"/>
      <c r="Q579" s="71"/>
      <c r="R579" s="71"/>
      <c r="S579" s="148"/>
      <c r="T579" s="71"/>
      <c r="U579" s="71"/>
      <c r="V579" s="71"/>
      <c r="W579" s="71"/>
      <c r="X579" s="77" t="str">
        <f t="shared" si="242"/>
        <v/>
      </c>
      <c r="Y579" s="26" t="str">
        <f t="shared" si="256"/>
        <v/>
      </c>
      <c r="Z579" s="26" t="str">
        <f t="shared" si="257"/>
        <v/>
      </c>
      <c r="AA579" s="77" t="str">
        <f t="shared" si="258"/>
        <v/>
      </c>
      <c r="AB579" s="26" t="str">
        <f t="shared" si="259"/>
        <v/>
      </c>
      <c r="AC579" s="26" t="str">
        <f t="shared" si="260"/>
        <v/>
      </c>
      <c r="AD579" s="26" t="str">
        <f t="shared" si="239"/>
        <v/>
      </c>
      <c r="AE579" s="26" t="str">
        <f t="shared" si="261"/>
        <v/>
      </c>
      <c r="AF579" s="26" t="str">
        <f t="shared" si="262"/>
        <v/>
      </c>
      <c r="AG579" s="26" t="str">
        <f>IF(OR(Z579&lt;&gt;TRUE,AB579&lt;&gt;TRUE,,ISBLANK(U579)),"",IF(INDEX(codeperskat,MATCH(P579,libperskat,0))=20,IF(OR(U579&lt;'Nomenklatur komplett'!W$4,U579&gt;'Nomenklatur komplett'!X$4),FALSE,TRUE),""))</f>
        <v/>
      </c>
      <c r="AH579" s="26" t="str">
        <f t="shared" si="240"/>
        <v/>
      </c>
      <c r="AI579" s="26" t="str">
        <f t="shared" si="241"/>
        <v/>
      </c>
      <c r="AJ579" s="26" t="str">
        <f t="shared" si="263"/>
        <v/>
      </c>
      <c r="AK579" s="72" t="str">
        <f t="shared" si="264"/>
        <v/>
      </c>
      <c r="AL579" s="26" t="str">
        <f t="shared" si="265"/>
        <v/>
      </c>
    </row>
    <row r="580" spans="1:38" x14ac:dyDescent="0.2">
      <c r="A580" s="129" t="str">
        <f t="shared" si="243"/>
        <v/>
      </c>
      <c r="B580" s="129" t="str">
        <f t="shared" si="244"/>
        <v/>
      </c>
      <c r="C580" s="78" t="str">
        <f t="shared" si="245"/>
        <v/>
      </c>
      <c r="D580" s="72" t="str">
        <f t="shared" si="246"/>
        <v/>
      </c>
      <c r="E580" s="72" t="str">
        <f t="shared" si="247"/>
        <v/>
      </c>
      <c r="F580" s="79" t="str">
        <f t="shared" si="248"/>
        <v/>
      </c>
      <c r="G580" s="73" t="str">
        <f t="shared" si="249"/>
        <v/>
      </c>
      <c r="H580" s="72" t="str">
        <f t="shared" si="250"/>
        <v/>
      </c>
      <c r="I580" s="72" t="str">
        <f t="shared" si="251"/>
        <v/>
      </c>
      <c r="J580" s="72" t="str">
        <f t="shared" si="252"/>
        <v/>
      </c>
      <c r="K580" s="76" t="str">
        <f t="shared" si="253"/>
        <v/>
      </c>
      <c r="L580" s="134" t="str">
        <f t="shared" si="254"/>
        <v/>
      </c>
      <c r="M580" s="134" t="str">
        <f t="shared" si="255"/>
        <v/>
      </c>
      <c r="N580" s="67"/>
      <c r="O580" s="71"/>
      <c r="P580" s="71"/>
      <c r="Q580" s="71"/>
      <c r="R580" s="71"/>
      <c r="S580" s="148"/>
      <c r="T580" s="71"/>
      <c r="U580" s="71"/>
      <c r="V580" s="71"/>
      <c r="W580" s="71"/>
      <c r="X580" s="77" t="str">
        <f t="shared" si="242"/>
        <v/>
      </c>
      <c r="Y580" s="26" t="str">
        <f t="shared" si="256"/>
        <v/>
      </c>
      <c r="Z580" s="26" t="str">
        <f t="shared" si="257"/>
        <v/>
      </c>
      <c r="AA580" s="77" t="str">
        <f t="shared" si="258"/>
        <v/>
      </c>
      <c r="AB580" s="26" t="str">
        <f t="shared" si="259"/>
        <v/>
      </c>
      <c r="AC580" s="26" t="str">
        <f t="shared" si="260"/>
        <v/>
      </c>
      <c r="AD580" s="26" t="str">
        <f t="shared" si="239"/>
        <v/>
      </c>
      <c r="AE580" s="26" t="str">
        <f t="shared" si="261"/>
        <v/>
      </c>
      <c r="AF580" s="26" t="str">
        <f t="shared" si="262"/>
        <v/>
      </c>
      <c r="AG580" s="26" t="str">
        <f>IF(OR(Z580&lt;&gt;TRUE,AB580&lt;&gt;TRUE,,ISBLANK(U580)),"",IF(INDEX(codeperskat,MATCH(P580,libperskat,0))=20,IF(OR(U580&lt;'Nomenklatur komplett'!W$4,U580&gt;'Nomenklatur komplett'!X$4),FALSE,TRUE),""))</f>
        <v/>
      </c>
      <c r="AH580" s="26" t="str">
        <f t="shared" si="240"/>
        <v/>
      </c>
      <c r="AI580" s="26" t="str">
        <f t="shared" si="241"/>
        <v/>
      </c>
      <c r="AJ580" s="26" t="str">
        <f t="shared" si="263"/>
        <v/>
      </c>
      <c r="AK580" s="72" t="str">
        <f t="shared" si="264"/>
        <v/>
      </c>
      <c r="AL580" s="26" t="str">
        <f t="shared" si="265"/>
        <v/>
      </c>
    </row>
    <row r="581" spans="1:38" x14ac:dyDescent="0.2">
      <c r="A581" s="129" t="str">
        <f t="shared" si="243"/>
        <v/>
      </c>
      <c r="B581" s="129" t="str">
        <f t="shared" si="244"/>
        <v/>
      </c>
      <c r="C581" s="78" t="str">
        <f t="shared" si="245"/>
        <v/>
      </c>
      <c r="D581" s="72" t="str">
        <f t="shared" si="246"/>
        <v/>
      </c>
      <c r="E581" s="72" t="str">
        <f t="shared" si="247"/>
        <v/>
      </c>
      <c r="F581" s="79" t="str">
        <f t="shared" si="248"/>
        <v/>
      </c>
      <c r="G581" s="73" t="str">
        <f t="shared" si="249"/>
        <v/>
      </c>
      <c r="H581" s="72" t="str">
        <f t="shared" si="250"/>
        <v/>
      </c>
      <c r="I581" s="72" t="str">
        <f t="shared" si="251"/>
        <v/>
      </c>
      <c r="J581" s="72" t="str">
        <f t="shared" si="252"/>
        <v/>
      </c>
      <c r="K581" s="76" t="str">
        <f t="shared" si="253"/>
        <v/>
      </c>
      <c r="L581" s="134" t="str">
        <f t="shared" si="254"/>
        <v/>
      </c>
      <c r="M581" s="134" t="str">
        <f t="shared" si="255"/>
        <v/>
      </c>
      <c r="N581" s="67"/>
      <c r="O581" s="71"/>
      <c r="P581" s="71"/>
      <c r="Q581" s="71"/>
      <c r="R581" s="71"/>
      <c r="S581" s="148"/>
      <c r="T581" s="71"/>
      <c r="U581" s="71"/>
      <c r="V581" s="71"/>
      <c r="W581" s="71"/>
      <c r="X581" s="77" t="str">
        <f t="shared" si="242"/>
        <v/>
      </c>
      <c r="Y581" s="26" t="str">
        <f t="shared" si="256"/>
        <v/>
      </c>
      <c r="Z581" s="26" t="str">
        <f t="shared" si="257"/>
        <v/>
      </c>
      <c r="AA581" s="77" t="str">
        <f t="shared" si="258"/>
        <v/>
      </c>
      <c r="AB581" s="26" t="str">
        <f t="shared" si="259"/>
        <v/>
      </c>
      <c r="AC581" s="26" t="str">
        <f t="shared" si="260"/>
        <v/>
      </c>
      <c r="AD581" s="26" t="str">
        <f t="shared" si="239"/>
        <v/>
      </c>
      <c r="AE581" s="26" t="str">
        <f t="shared" si="261"/>
        <v/>
      </c>
      <c r="AF581" s="26" t="str">
        <f t="shared" si="262"/>
        <v/>
      </c>
      <c r="AG581" s="26" t="str">
        <f>IF(OR(Z581&lt;&gt;TRUE,AB581&lt;&gt;TRUE,,ISBLANK(U581)),"",IF(INDEX(codeperskat,MATCH(P581,libperskat,0))=20,IF(OR(U581&lt;'Nomenklatur komplett'!W$4,U581&gt;'Nomenklatur komplett'!X$4),FALSE,TRUE),""))</f>
        <v/>
      </c>
      <c r="AH581" s="26" t="str">
        <f t="shared" si="240"/>
        <v/>
      </c>
      <c r="AI581" s="26" t="str">
        <f t="shared" si="241"/>
        <v/>
      </c>
      <c r="AJ581" s="26" t="str">
        <f t="shared" si="263"/>
        <v/>
      </c>
      <c r="AK581" s="72" t="str">
        <f t="shared" si="264"/>
        <v/>
      </c>
      <c r="AL581" s="26" t="str">
        <f t="shared" si="265"/>
        <v/>
      </c>
    </row>
    <row r="582" spans="1:38" x14ac:dyDescent="0.2">
      <c r="A582" s="129" t="str">
        <f t="shared" si="243"/>
        <v/>
      </c>
      <c r="B582" s="129" t="str">
        <f t="shared" si="244"/>
        <v/>
      </c>
      <c r="C582" s="78" t="str">
        <f t="shared" si="245"/>
        <v/>
      </c>
      <c r="D582" s="72" t="str">
        <f t="shared" si="246"/>
        <v/>
      </c>
      <c r="E582" s="72" t="str">
        <f t="shared" si="247"/>
        <v/>
      </c>
      <c r="F582" s="79" t="str">
        <f t="shared" si="248"/>
        <v/>
      </c>
      <c r="G582" s="73" t="str">
        <f t="shared" si="249"/>
        <v/>
      </c>
      <c r="H582" s="72" t="str">
        <f t="shared" si="250"/>
        <v/>
      </c>
      <c r="I582" s="72" t="str">
        <f t="shared" si="251"/>
        <v/>
      </c>
      <c r="J582" s="72" t="str">
        <f t="shared" si="252"/>
        <v/>
      </c>
      <c r="K582" s="76" t="str">
        <f t="shared" si="253"/>
        <v/>
      </c>
      <c r="L582" s="134" t="str">
        <f t="shared" si="254"/>
        <v/>
      </c>
      <c r="M582" s="134" t="str">
        <f t="shared" si="255"/>
        <v/>
      </c>
      <c r="N582" s="67"/>
      <c r="O582" s="71"/>
      <c r="P582" s="71"/>
      <c r="Q582" s="71"/>
      <c r="R582" s="71"/>
      <c r="S582" s="148"/>
      <c r="T582" s="71"/>
      <c r="U582" s="71"/>
      <c r="V582" s="71"/>
      <c r="W582" s="71"/>
      <c r="X582" s="77" t="str">
        <f t="shared" si="242"/>
        <v/>
      </c>
      <c r="Y582" s="26" t="str">
        <f t="shared" si="256"/>
        <v/>
      </c>
      <c r="Z582" s="26" t="str">
        <f t="shared" si="257"/>
        <v/>
      </c>
      <c r="AA582" s="77" t="str">
        <f t="shared" si="258"/>
        <v/>
      </c>
      <c r="AB582" s="26" t="str">
        <f t="shared" si="259"/>
        <v/>
      </c>
      <c r="AC582" s="26" t="str">
        <f t="shared" si="260"/>
        <v/>
      </c>
      <c r="AD582" s="26" t="str">
        <f t="shared" si="239"/>
        <v/>
      </c>
      <c r="AE582" s="26" t="str">
        <f t="shared" si="261"/>
        <v/>
      </c>
      <c r="AF582" s="26" t="str">
        <f t="shared" si="262"/>
        <v/>
      </c>
      <c r="AG582" s="26" t="str">
        <f>IF(OR(Z582&lt;&gt;TRUE,AB582&lt;&gt;TRUE,,ISBLANK(U582)),"",IF(INDEX(codeperskat,MATCH(P582,libperskat,0))=20,IF(OR(U582&lt;'Nomenklatur komplett'!W$4,U582&gt;'Nomenklatur komplett'!X$4),FALSE,TRUE),""))</f>
        <v/>
      </c>
      <c r="AH582" s="26" t="str">
        <f t="shared" si="240"/>
        <v/>
      </c>
      <c r="AI582" s="26" t="str">
        <f t="shared" si="241"/>
        <v/>
      </c>
      <c r="AJ582" s="26" t="str">
        <f t="shared" si="263"/>
        <v/>
      </c>
      <c r="AK582" s="72" t="str">
        <f t="shared" si="264"/>
        <v/>
      </c>
      <c r="AL582" s="26" t="str">
        <f t="shared" si="265"/>
        <v/>
      </c>
    </row>
    <row r="583" spans="1:38" x14ac:dyDescent="0.2">
      <c r="A583" s="129" t="str">
        <f t="shared" si="243"/>
        <v/>
      </c>
      <c r="B583" s="129" t="str">
        <f t="shared" si="244"/>
        <v/>
      </c>
      <c r="C583" s="78" t="str">
        <f t="shared" si="245"/>
        <v/>
      </c>
      <c r="D583" s="72" t="str">
        <f t="shared" si="246"/>
        <v/>
      </c>
      <c r="E583" s="72" t="str">
        <f t="shared" si="247"/>
        <v/>
      </c>
      <c r="F583" s="79" t="str">
        <f t="shared" si="248"/>
        <v/>
      </c>
      <c r="G583" s="73" t="str">
        <f t="shared" si="249"/>
        <v/>
      </c>
      <c r="H583" s="72" t="str">
        <f t="shared" si="250"/>
        <v/>
      </c>
      <c r="I583" s="72" t="str">
        <f t="shared" si="251"/>
        <v/>
      </c>
      <c r="J583" s="72" t="str">
        <f t="shared" si="252"/>
        <v/>
      </c>
      <c r="K583" s="76" t="str">
        <f t="shared" si="253"/>
        <v/>
      </c>
      <c r="L583" s="134" t="str">
        <f t="shared" si="254"/>
        <v/>
      </c>
      <c r="M583" s="134" t="str">
        <f t="shared" si="255"/>
        <v/>
      </c>
      <c r="N583" s="67"/>
      <c r="O583" s="71"/>
      <c r="P583" s="71"/>
      <c r="Q583" s="71"/>
      <c r="R583" s="71"/>
      <c r="S583" s="148"/>
      <c r="T583" s="71"/>
      <c r="U583" s="71"/>
      <c r="V583" s="71"/>
      <c r="W583" s="71"/>
      <c r="X583" s="77" t="str">
        <f t="shared" si="242"/>
        <v/>
      </c>
      <c r="Y583" s="26" t="str">
        <f t="shared" si="256"/>
        <v/>
      </c>
      <c r="Z583" s="26" t="str">
        <f t="shared" si="257"/>
        <v/>
      </c>
      <c r="AA583" s="77" t="str">
        <f t="shared" si="258"/>
        <v/>
      </c>
      <c r="AB583" s="26" t="str">
        <f t="shared" si="259"/>
        <v/>
      </c>
      <c r="AC583" s="26" t="str">
        <f t="shared" si="260"/>
        <v/>
      </c>
      <c r="AD583" s="26" t="str">
        <f t="shared" si="239"/>
        <v/>
      </c>
      <c r="AE583" s="26" t="str">
        <f t="shared" si="261"/>
        <v/>
      </c>
      <c r="AF583" s="26" t="str">
        <f t="shared" si="262"/>
        <v/>
      </c>
      <c r="AG583" s="26" t="str">
        <f>IF(OR(Z583&lt;&gt;TRUE,AB583&lt;&gt;TRUE,,ISBLANK(U583)),"",IF(INDEX(codeperskat,MATCH(P583,libperskat,0))=20,IF(OR(U583&lt;'Nomenklatur komplett'!W$4,U583&gt;'Nomenklatur komplett'!X$4),FALSE,TRUE),""))</f>
        <v/>
      </c>
      <c r="AH583" s="26" t="str">
        <f t="shared" si="240"/>
        <v/>
      </c>
      <c r="AI583" s="26" t="str">
        <f t="shared" si="241"/>
        <v/>
      </c>
      <c r="AJ583" s="26" t="str">
        <f t="shared" si="263"/>
        <v/>
      </c>
      <c r="AK583" s="72" t="str">
        <f t="shared" si="264"/>
        <v/>
      </c>
      <c r="AL583" s="26" t="str">
        <f t="shared" si="265"/>
        <v/>
      </c>
    </row>
    <row r="584" spans="1:38" x14ac:dyDescent="0.2">
      <c r="A584" s="129" t="str">
        <f t="shared" si="243"/>
        <v/>
      </c>
      <c r="B584" s="129" t="str">
        <f t="shared" si="244"/>
        <v/>
      </c>
      <c r="C584" s="78" t="str">
        <f t="shared" si="245"/>
        <v/>
      </c>
      <c r="D584" s="72" t="str">
        <f t="shared" si="246"/>
        <v/>
      </c>
      <c r="E584" s="72" t="str">
        <f t="shared" si="247"/>
        <v/>
      </c>
      <c r="F584" s="79" t="str">
        <f t="shared" si="248"/>
        <v/>
      </c>
      <c r="G584" s="73" t="str">
        <f t="shared" si="249"/>
        <v/>
      </c>
      <c r="H584" s="72" t="str">
        <f t="shared" si="250"/>
        <v/>
      </c>
      <c r="I584" s="72" t="str">
        <f t="shared" si="251"/>
        <v/>
      </c>
      <c r="J584" s="72" t="str">
        <f t="shared" si="252"/>
        <v/>
      </c>
      <c r="K584" s="76" t="str">
        <f t="shared" si="253"/>
        <v/>
      </c>
      <c r="L584" s="134" t="str">
        <f t="shared" si="254"/>
        <v/>
      </c>
      <c r="M584" s="134" t="str">
        <f t="shared" si="255"/>
        <v/>
      </c>
      <c r="N584" s="67"/>
      <c r="O584" s="71"/>
      <c r="P584" s="71"/>
      <c r="Q584" s="71"/>
      <c r="R584" s="71"/>
      <c r="S584" s="148"/>
      <c r="T584" s="71"/>
      <c r="U584" s="71"/>
      <c r="V584" s="71"/>
      <c r="W584" s="71"/>
      <c r="X584" s="77" t="str">
        <f t="shared" si="242"/>
        <v/>
      </c>
      <c r="Y584" s="26" t="str">
        <f t="shared" si="256"/>
        <v/>
      </c>
      <c r="Z584" s="26" t="str">
        <f t="shared" si="257"/>
        <v/>
      </c>
      <c r="AA584" s="77" t="str">
        <f t="shared" si="258"/>
        <v/>
      </c>
      <c r="AB584" s="26" t="str">
        <f t="shared" si="259"/>
        <v/>
      </c>
      <c r="AC584" s="26" t="str">
        <f t="shared" si="260"/>
        <v/>
      </c>
      <c r="AD584" s="26" t="str">
        <f t="shared" si="239"/>
        <v/>
      </c>
      <c r="AE584" s="26" t="str">
        <f t="shared" si="261"/>
        <v/>
      </c>
      <c r="AF584" s="26" t="str">
        <f t="shared" si="262"/>
        <v/>
      </c>
      <c r="AG584" s="26" t="str">
        <f>IF(OR(Z584&lt;&gt;TRUE,AB584&lt;&gt;TRUE,,ISBLANK(U584)),"",IF(INDEX(codeperskat,MATCH(P584,libperskat,0))=20,IF(OR(U584&lt;'Nomenklatur komplett'!W$4,U584&gt;'Nomenklatur komplett'!X$4),FALSE,TRUE),""))</f>
        <v/>
      </c>
      <c r="AH584" s="26" t="str">
        <f t="shared" si="240"/>
        <v/>
      </c>
      <c r="AI584" s="26" t="str">
        <f t="shared" si="241"/>
        <v/>
      </c>
      <c r="AJ584" s="26" t="str">
        <f t="shared" si="263"/>
        <v/>
      </c>
      <c r="AK584" s="72" t="str">
        <f t="shared" si="264"/>
        <v/>
      </c>
      <c r="AL584" s="26" t="str">
        <f t="shared" si="265"/>
        <v/>
      </c>
    </row>
    <row r="585" spans="1:38" x14ac:dyDescent="0.2">
      <c r="A585" s="129" t="str">
        <f t="shared" si="243"/>
        <v/>
      </c>
      <c r="B585" s="129" t="str">
        <f t="shared" si="244"/>
        <v/>
      </c>
      <c r="C585" s="78" t="str">
        <f t="shared" si="245"/>
        <v/>
      </c>
      <c r="D585" s="72" t="str">
        <f t="shared" si="246"/>
        <v/>
      </c>
      <c r="E585" s="72" t="str">
        <f t="shared" si="247"/>
        <v/>
      </c>
      <c r="F585" s="79" t="str">
        <f t="shared" si="248"/>
        <v/>
      </c>
      <c r="G585" s="73" t="str">
        <f t="shared" si="249"/>
        <v/>
      </c>
      <c r="H585" s="72" t="str">
        <f t="shared" si="250"/>
        <v/>
      </c>
      <c r="I585" s="72" t="str">
        <f t="shared" si="251"/>
        <v/>
      </c>
      <c r="J585" s="72" t="str">
        <f t="shared" si="252"/>
        <v/>
      </c>
      <c r="K585" s="76" t="str">
        <f t="shared" si="253"/>
        <v/>
      </c>
      <c r="L585" s="134" t="str">
        <f t="shared" si="254"/>
        <v/>
      </c>
      <c r="M585" s="134" t="str">
        <f t="shared" si="255"/>
        <v/>
      </c>
      <c r="N585" s="67"/>
      <c r="O585" s="71"/>
      <c r="P585" s="71"/>
      <c r="Q585" s="71"/>
      <c r="R585" s="71"/>
      <c r="S585" s="148"/>
      <c r="T585" s="71"/>
      <c r="U585" s="71"/>
      <c r="V585" s="71"/>
      <c r="W585" s="71"/>
      <c r="X585" s="77" t="str">
        <f t="shared" si="242"/>
        <v/>
      </c>
      <c r="Y585" s="26" t="str">
        <f t="shared" si="256"/>
        <v/>
      </c>
      <c r="Z585" s="26" t="str">
        <f t="shared" si="257"/>
        <v/>
      </c>
      <c r="AA585" s="77" t="str">
        <f t="shared" si="258"/>
        <v/>
      </c>
      <c r="AB585" s="26" t="str">
        <f t="shared" si="259"/>
        <v/>
      </c>
      <c r="AC585" s="26" t="str">
        <f t="shared" si="260"/>
        <v/>
      </c>
      <c r="AD585" s="26" t="str">
        <f t="shared" si="239"/>
        <v/>
      </c>
      <c r="AE585" s="26" t="str">
        <f t="shared" si="261"/>
        <v/>
      </c>
      <c r="AF585" s="26" t="str">
        <f t="shared" si="262"/>
        <v/>
      </c>
      <c r="AG585" s="26" t="str">
        <f>IF(OR(Z585&lt;&gt;TRUE,AB585&lt;&gt;TRUE,,ISBLANK(U585)),"",IF(INDEX(codeperskat,MATCH(P585,libperskat,0))=20,IF(OR(U585&lt;'Nomenklatur komplett'!W$4,U585&gt;'Nomenklatur komplett'!X$4),FALSE,TRUE),""))</f>
        <v/>
      </c>
      <c r="AH585" s="26" t="str">
        <f t="shared" si="240"/>
        <v/>
      </c>
      <c r="AI585" s="26" t="str">
        <f t="shared" si="241"/>
        <v/>
      </c>
      <c r="AJ585" s="26" t="str">
        <f t="shared" si="263"/>
        <v/>
      </c>
      <c r="AK585" s="72" t="str">
        <f t="shared" si="264"/>
        <v/>
      </c>
      <c r="AL585" s="26" t="str">
        <f t="shared" si="265"/>
        <v/>
      </c>
    </row>
    <row r="586" spans="1:38" x14ac:dyDescent="0.2">
      <c r="A586" s="129" t="str">
        <f t="shared" si="243"/>
        <v/>
      </c>
      <c r="B586" s="129" t="str">
        <f t="shared" si="244"/>
        <v/>
      </c>
      <c r="C586" s="78" t="str">
        <f t="shared" si="245"/>
        <v/>
      </c>
      <c r="D586" s="72" t="str">
        <f t="shared" si="246"/>
        <v/>
      </c>
      <c r="E586" s="72" t="str">
        <f t="shared" si="247"/>
        <v/>
      </c>
      <c r="F586" s="79" t="str">
        <f t="shared" si="248"/>
        <v/>
      </c>
      <c r="G586" s="73" t="str">
        <f t="shared" si="249"/>
        <v/>
      </c>
      <c r="H586" s="72" t="str">
        <f t="shared" si="250"/>
        <v/>
      </c>
      <c r="I586" s="72" t="str">
        <f t="shared" si="251"/>
        <v/>
      </c>
      <c r="J586" s="72" t="str">
        <f t="shared" si="252"/>
        <v/>
      </c>
      <c r="K586" s="76" t="str">
        <f t="shared" si="253"/>
        <v/>
      </c>
      <c r="L586" s="134" t="str">
        <f t="shared" si="254"/>
        <v/>
      </c>
      <c r="M586" s="134" t="str">
        <f t="shared" si="255"/>
        <v/>
      </c>
      <c r="N586" s="67"/>
      <c r="O586" s="71"/>
      <c r="P586" s="71"/>
      <c r="Q586" s="71"/>
      <c r="R586" s="71"/>
      <c r="S586" s="148"/>
      <c r="T586" s="71"/>
      <c r="U586" s="71"/>
      <c r="V586" s="71"/>
      <c r="W586" s="71"/>
      <c r="X586" s="77" t="str">
        <f t="shared" si="242"/>
        <v/>
      </c>
      <c r="Y586" s="26" t="str">
        <f t="shared" si="256"/>
        <v/>
      </c>
      <c r="Z586" s="26" t="str">
        <f t="shared" si="257"/>
        <v/>
      </c>
      <c r="AA586" s="77" t="str">
        <f t="shared" si="258"/>
        <v/>
      </c>
      <c r="AB586" s="26" t="str">
        <f t="shared" si="259"/>
        <v/>
      </c>
      <c r="AC586" s="26" t="str">
        <f t="shared" si="260"/>
        <v/>
      </c>
      <c r="AD586" s="26" t="str">
        <f t="shared" si="239"/>
        <v/>
      </c>
      <c r="AE586" s="26" t="str">
        <f t="shared" si="261"/>
        <v/>
      </c>
      <c r="AF586" s="26" t="str">
        <f t="shared" si="262"/>
        <v/>
      </c>
      <c r="AG586" s="26" t="str">
        <f>IF(OR(Z586&lt;&gt;TRUE,AB586&lt;&gt;TRUE,,ISBLANK(U586)),"",IF(INDEX(codeperskat,MATCH(P586,libperskat,0))=20,IF(OR(U586&lt;'Nomenklatur komplett'!W$4,U586&gt;'Nomenklatur komplett'!X$4),FALSE,TRUE),""))</f>
        <v/>
      </c>
      <c r="AH586" s="26" t="str">
        <f t="shared" si="240"/>
        <v/>
      </c>
      <c r="AI586" s="26" t="str">
        <f t="shared" si="241"/>
        <v/>
      </c>
      <c r="AJ586" s="26" t="str">
        <f t="shared" si="263"/>
        <v/>
      </c>
      <c r="AK586" s="72" t="str">
        <f t="shared" si="264"/>
        <v/>
      </c>
      <c r="AL586" s="26" t="str">
        <f t="shared" si="265"/>
        <v/>
      </c>
    </row>
    <row r="587" spans="1:38" x14ac:dyDescent="0.2">
      <c r="A587" s="129" t="str">
        <f t="shared" si="243"/>
        <v/>
      </c>
      <c r="B587" s="129" t="str">
        <f t="shared" si="244"/>
        <v/>
      </c>
      <c r="C587" s="78" t="str">
        <f t="shared" si="245"/>
        <v/>
      </c>
      <c r="D587" s="72" t="str">
        <f t="shared" si="246"/>
        <v/>
      </c>
      <c r="E587" s="72" t="str">
        <f t="shared" si="247"/>
        <v/>
      </c>
      <c r="F587" s="79" t="str">
        <f t="shared" si="248"/>
        <v/>
      </c>
      <c r="G587" s="73" t="str">
        <f t="shared" si="249"/>
        <v/>
      </c>
      <c r="H587" s="72" t="str">
        <f t="shared" si="250"/>
        <v/>
      </c>
      <c r="I587" s="72" t="str">
        <f t="shared" si="251"/>
        <v/>
      </c>
      <c r="J587" s="72" t="str">
        <f t="shared" si="252"/>
        <v/>
      </c>
      <c r="K587" s="76" t="str">
        <f t="shared" si="253"/>
        <v/>
      </c>
      <c r="L587" s="134" t="str">
        <f t="shared" si="254"/>
        <v/>
      </c>
      <c r="M587" s="134" t="str">
        <f t="shared" si="255"/>
        <v/>
      </c>
      <c r="N587" s="67"/>
      <c r="O587" s="71"/>
      <c r="P587" s="71"/>
      <c r="Q587" s="71"/>
      <c r="R587" s="71"/>
      <c r="S587" s="148"/>
      <c r="T587" s="71"/>
      <c r="U587" s="71"/>
      <c r="V587" s="71"/>
      <c r="W587" s="71"/>
      <c r="X587" s="77" t="str">
        <f t="shared" si="242"/>
        <v/>
      </c>
      <c r="Y587" s="26" t="str">
        <f t="shared" si="256"/>
        <v/>
      </c>
      <c r="Z587" s="26" t="str">
        <f t="shared" si="257"/>
        <v/>
      </c>
      <c r="AA587" s="77" t="str">
        <f t="shared" si="258"/>
        <v/>
      </c>
      <c r="AB587" s="26" t="str">
        <f t="shared" si="259"/>
        <v/>
      </c>
      <c r="AC587" s="26" t="str">
        <f t="shared" si="260"/>
        <v/>
      </c>
      <c r="AD587" s="26" t="str">
        <f t="shared" si="239"/>
        <v/>
      </c>
      <c r="AE587" s="26" t="str">
        <f t="shared" si="261"/>
        <v/>
      </c>
      <c r="AF587" s="26" t="str">
        <f t="shared" si="262"/>
        <v/>
      </c>
      <c r="AG587" s="26" t="str">
        <f>IF(OR(Z587&lt;&gt;TRUE,AB587&lt;&gt;TRUE,,ISBLANK(U587)),"",IF(INDEX(codeperskat,MATCH(P587,libperskat,0))=20,IF(OR(U587&lt;'Nomenklatur komplett'!W$4,U587&gt;'Nomenklatur komplett'!X$4),FALSE,TRUE),""))</f>
        <v/>
      </c>
      <c r="AH587" s="26" t="str">
        <f t="shared" si="240"/>
        <v/>
      </c>
      <c r="AI587" s="26" t="str">
        <f t="shared" si="241"/>
        <v/>
      </c>
      <c r="AJ587" s="26" t="str">
        <f t="shared" si="263"/>
        <v/>
      </c>
      <c r="AK587" s="72" t="str">
        <f t="shared" si="264"/>
        <v/>
      </c>
      <c r="AL587" s="26" t="str">
        <f t="shared" si="265"/>
        <v/>
      </c>
    </row>
    <row r="588" spans="1:38" x14ac:dyDescent="0.2">
      <c r="A588" s="129" t="str">
        <f t="shared" si="243"/>
        <v/>
      </c>
      <c r="B588" s="129" t="str">
        <f t="shared" si="244"/>
        <v/>
      </c>
      <c r="C588" s="78" t="str">
        <f t="shared" si="245"/>
        <v/>
      </c>
      <c r="D588" s="72" t="str">
        <f t="shared" si="246"/>
        <v/>
      </c>
      <c r="E588" s="72" t="str">
        <f t="shared" si="247"/>
        <v/>
      </c>
      <c r="F588" s="79" t="str">
        <f t="shared" si="248"/>
        <v/>
      </c>
      <c r="G588" s="73" t="str">
        <f t="shared" si="249"/>
        <v/>
      </c>
      <c r="H588" s="72" t="str">
        <f t="shared" si="250"/>
        <v/>
      </c>
      <c r="I588" s="72" t="str">
        <f t="shared" si="251"/>
        <v/>
      </c>
      <c r="J588" s="72" t="str">
        <f t="shared" si="252"/>
        <v/>
      </c>
      <c r="K588" s="76" t="str">
        <f t="shared" si="253"/>
        <v/>
      </c>
      <c r="L588" s="134" t="str">
        <f t="shared" si="254"/>
        <v/>
      </c>
      <c r="M588" s="134" t="str">
        <f t="shared" si="255"/>
        <v/>
      </c>
      <c r="N588" s="67"/>
      <c r="O588" s="71"/>
      <c r="P588" s="71"/>
      <c r="Q588" s="71"/>
      <c r="R588" s="71"/>
      <c r="S588" s="148"/>
      <c r="T588" s="71"/>
      <c r="U588" s="71"/>
      <c r="V588" s="71"/>
      <c r="W588" s="71"/>
      <c r="X588" s="77" t="str">
        <f t="shared" si="242"/>
        <v/>
      </c>
      <c r="Y588" s="26" t="str">
        <f t="shared" si="256"/>
        <v/>
      </c>
      <c r="Z588" s="26" t="str">
        <f t="shared" si="257"/>
        <v/>
      </c>
      <c r="AA588" s="77" t="str">
        <f t="shared" si="258"/>
        <v/>
      </c>
      <c r="AB588" s="26" t="str">
        <f t="shared" si="259"/>
        <v/>
      </c>
      <c r="AC588" s="26" t="str">
        <f t="shared" si="260"/>
        <v/>
      </c>
      <c r="AD588" s="26" t="str">
        <f t="shared" ref="AD588:AD611" si="266">IF(ISBLANK(V588),"",IF(OR(ISNA(MATCH(V588,libschartkla,0)),V588="-",INDEX(codeschartkla,MATCH(V588,libschartkla,0))=0),FALSE,TRUE))</f>
        <v/>
      </c>
      <c r="AE588" s="26" t="str">
        <f t="shared" si="261"/>
        <v/>
      </c>
      <c r="AF588" s="26" t="str">
        <f t="shared" si="262"/>
        <v/>
      </c>
      <c r="AG588" s="26" t="str">
        <f>IF(OR(Z588&lt;&gt;TRUE,AB588&lt;&gt;TRUE,,ISBLANK(U588)),"",IF(INDEX(codeperskat,MATCH(P588,libperskat,0))=20,IF(OR(U588&lt;'Nomenklatur komplett'!W$4,U588&gt;'Nomenklatur komplett'!X$4),FALSE,TRUE),""))</f>
        <v/>
      </c>
      <c r="AH588" s="26"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6"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6" t="str">
        <f t="shared" si="263"/>
        <v/>
      </c>
      <c r="AK588" s="72" t="str">
        <f t="shared" si="264"/>
        <v/>
      </c>
      <c r="AL588" s="26" t="str">
        <f t="shared" si="265"/>
        <v/>
      </c>
    </row>
    <row r="589" spans="1:38" x14ac:dyDescent="0.2">
      <c r="A589" s="129" t="str">
        <f t="shared" si="243"/>
        <v/>
      </c>
      <c r="B589" s="129" t="str">
        <f t="shared" si="244"/>
        <v/>
      </c>
      <c r="C589" s="78" t="str">
        <f t="shared" si="245"/>
        <v/>
      </c>
      <c r="D589" s="72" t="str">
        <f t="shared" si="246"/>
        <v/>
      </c>
      <c r="E589" s="72" t="str">
        <f t="shared" si="247"/>
        <v/>
      </c>
      <c r="F589" s="79" t="str">
        <f t="shared" si="248"/>
        <v/>
      </c>
      <c r="G589" s="73" t="str">
        <f t="shared" si="249"/>
        <v/>
      </c>
      <c r="H589" s="72" t="str">
        <f t="shared" si="250"/>
        <v/>
      </c>
      <c r="I589" s="72" t="str">
        <f t="shared" si="251"/>
        <v/>
      </c>
      <c r="J589" s="72" t="str">
        <f t="shared" si="252"/>
        <v/>
      </c>
      <c r="K589" s="76" t="str">
        <f t="shared" si="253"/>
        <v/>
      </c>
      <c r="L589" s="134" t="str">
        <f t="shared" si="254"/>
        <v/>
      </c>
      <c r="M589" s="134" t="str">
        <f t="shared" si="255"/>
        <v/>
      </c>
      <c r="N589" s="67"/>
      <c r="O589" s="71"/>
      <c r="P589" s="71"/>
      <c r="Q589" s="71"/>
      <c r="R589" s="71"/>
      <c r="S589" s="148"/>
      <c r="T589" s="71"/>
      <c r="U589" s="71"/>
      <c r="V589" s="71"/>
      <c r="W589" s="71"/>
      <c r="X589" s="77" t="str">
        <f t="shared" ref="X589:X611" si="269">IF(K589="","",NOT(COUNTIF($K$12:$K$611,$K589)&gt;1))</f>
        <v/>
      </c>
      <c r="Y589" s="26" t="str">
        <f t="shared" si="256"/>
        <v/>
      </c>
      <c r="Z589" s="26" t="str">
        <f t="shared" si="257"/>
        <v/>
      </c>
      <c r="AA589" s="77" t="str">
        <f t="shared" si="258"/>
        <v/>
      </c>
      <c r="AB589" s="26" t="str">
        <f t="shared" si="259"/>
        <v/>
      </c>
      <c r="AC589" s="26" t="str">
        <f t="shared" si="260"/>
        <v/>
      </c>
      <c r="AD589" s="26" t="str">
        <f t="shared" si="266"/>
        <v/>
      </c>
      <c r="AE589" s="26" t="str">
        <f t="shared" si="261"/>
        <v/>
      </c>
      <c r="AF589" s="26" t="str">
        <f t="shared" si="262"/>
        <v/>
      </c>
      <c r="AG589" s="26" t="str">
        <f>IF(OR(Z589&lt;&gt;TRUE,AB589&lt;&gt;TRUE,,ISBLANK(U589)),"",IF(INDEX(codeperskat,MATCH(P589,libperskat,0))=20,IF(OR(U589&lt;'Nomenklatur komplett'!W$4,U589&gt;'Nomenklatur komplett'!X$4),FALSE,TRUE),""))</f>
        <v/>
      </c>
      <c r="AH589" s="26" t="str">
        <f t="shared" si="267"/>
        <v/>
      </c>
      <c r="AI589" s="26" t="str">
        <f t="shared" si="268"/>
        <v/>
      </c>
      <c r="AJ589" s="26" t="str">
        <f t="shared" si="263"/>
        <v/>
      </c>
      <c r="AK589" s="72" t="str">
        <f t="shared" si="264"/>
        <v/>
      </c>
      <c r="AL589" s="26" t="str">
        <f t="shared" si="265"/>
        <v/>
      </c>
    </row>
    <row r="590" spans="1:38" x14ac:dyDescent="0.2">
      <c r="A590" s="129" t="str">
        <f t="shared" si="243"/>
        <v/>
      </c>
      <c r="B590" s="129" t="str">
        <f t="shared" si="244"/>
        <v/>
      </c>
      <c r="C590" s="78" t="str">
        <f t="shared" si="245"/>
        <v/>
      </c>
      <c r="D590" s="72" t="str">
        <f t="shared" si="246"/>
        <v/>
      </c>
      <c r="E590" s="72" t="str">
        <f t="shared" si="247"/>
        <v/>
      </c>
      <c r="F590" s="79" t="str">
        <f t="shared" si="248"/>
        <v/>
      </c>
      <c r="G590" s="73" t="str">
        <f t="shared" si="249"/>
        <v/>
      </c>
      <c r="H590" s="72" t="str">
        <f t="shared" si="250"/>
        <v/>
      </c>
      <c r="I590" s="72" t="str">
        <f t="shared" si="251"/>
        <v/>
      </c>
      <c r="J590" s="72" t="str">
        <f t="shared" si="252"/>
        <v/>
      </c>
      <c r="K590" s="76" t="str">
        <f t="shared" si="253"/>
        <v/>
      </c>
      <c r="L590" s="134" t="str">
        <f t="shared" si="254"/>
        <v/>
      </c>
      <c r="M590" s="134" t="str">
        <f t="shared" si="255"/>
        <v/>
      </c>
      <c r="N590" s="67"/>
      <c r="O590" s="71"/>
      <c r="P590" s="71"/>
      <c r="Q590" s="71"/>
      <c r="R590" s="71"/>
      <c r="S590" s="148"/>
      <c r="T590" s="71"/>
      <c r="U590" s="71"/>
      <c r="V590" s="71"/>
      <c r="W590" s="71"/>
      <c r="X590" s="77" t="str">
        <f t="shared" si="269"/>
        <v/>
      </c>
      <c r="Y590" s="26" t="str">
        <f t="shared" si="256"/>
        <v/>
      </c>
      <c r="Z590" s="26" t="str">
        <f t="shared" si="257"/>
        <v/>
      </c>
      <c r="AA590" s="77" t="str">
        <f t="shared" si="258"/>
        <v/>
      </c>
      <c r="AB590" s="26" t="str">
        <f t="shared" si="259"/>
        <v/>
      </c>
      <c r="AC590" s="26" t="str">
        <f t="shared" si="260"/>
        <v/>
      </c>
      <c r="AD590" s="26" t="str">
        <f t="shared" si="266"/>
        <v/>
      </c>
      <c r="AE590" s="26" t="str">
        <f t="shared" si="261"/>
        <v/>
      </c>
      <c r="AF590" s="26" t="str">
        <f t="shared" si="262"/>
        <v/>
      </c>
      <c r="AG590" s="26" t="str">
        <f>IF(OR(Z590&lt;&gt;TRUE,AB590&lt;&gt;TRUE,,ISBLANK(U590)),"",IF(INDEX(codeperskat,MATCH(P590,libperskat,0))=20,IF(OR(U590&lt;'Nomenklatur komplett'!W$4,U590&gt;'Nomenklatur komplett'!X$4),FALSE,TRUE),""))</f>
        <v/>
      </c>
      <c r="AH590" s="26" t="str">
        <f t="shared" si="267"/>
        <v/>
      </c>
      <c r="AI590" s="26" t="str">
        <f t="shared" si="268"/>
        <v/>
      </c>
      <c r="AJ590" s="26" t="str">
        <f t="shared" si="263"/>
        <v/>
      </c>
      <c r="AK590" s="72" t="str">
        <f t="shared" si="264"/>
        <v/>
      </c>
      <c r="AL590" s="26" t="str">
        <f t="shared" si="265"/>
        <v/>
      </c>
    </row>
    <row r="591" spans="1:38" x14ac:dyDescent="0.2">
      <c r="A591" s="129" t="str">
        <f t="shared" si="243"/>
        <v/>
      </c>
      <c r="B591" s="129" t="str">
        <f t="shared" si="244"/>
        <v/>
      </c>
      <c r="C591" s="78" t="str">
        <f t="shared" si="245"/>
        <v/>
      </c>
      <c r="D591" s="72" t="str">
        <f t="shared" si="246"/>
        <v/>
      </c>
      <c r="E591" s="72" t="str">
        <f t="shared" si="247"/>
        <v/>
      </c>
      <c r="F591" s="79" t="str">
        <f t="shared" si="248"/>
        <v/>
      </c>
      <c r="G591" s="73" t="str">
        <f t="shared" si="249"/>
        <v/>
      </c>
      <c r="H591" s="72" t="str">
        <f t="shared" si="250"/>
        <v/>
      </c>
      <c r="I591" s="72" t="str">
        <f t="shared" si="251"/>
        <v/>
      </c>
      <c r="J591" s="72" t="str">
        <f t="shared" si="252"/>
        <v/>
      </c>
      <c r="K591" s="76" t="str">
        <f t="shared" si="253"/>
        <v/>
      </c>
      <c r="L591" s="134" t="str">
        <f t="shared" si="254"/>
        <v/>
      </c>
      <c r="M591" s="134" t="str">
        <f t="shared" si="255"/>
        <v/>
      </c>
      <c r="N591" s="67"/>
      <c r="O591" s="71"/>
      <c r="P591" s="71"/>
      <c r="Q591" s="71"/>
      <c r="R591" s="71"/>
      <c r="S591" s="148"/>
      <c r="T591" s="71"/>
      <c r="U591" s="71"/>
      <c r="V591" s="71"/>
      <c r="W591" s="71"/>
      <c r="X591" s="77" t="str">
        <f t="shared" si="269"/>
        <v/>
      </c>
      <c r="Y591" s="26" t="str">
        <f t="shared" si="256"/>
        <v/>
      </c>
      <c r="Z591" s="26" t="str">
        <f t="shared" si="257"/>
        <v/>
      </c>
      <c r="AA591" s="77" t="str">
        <f t="shared" si="258"/>
        <v/>
      </c>
      <c r="AB591" s="26" t="str">
        <f t="shared" si="259"/>
        <v/>
      </c>
      <c r="AC591" s="26" t="str">
        <f t="shared" si="260"/>
        <v/>
      </c>
      <c r="AD591" s="26" t="str">
        <f t="shared" si="266"/>
        <v/>
      </c>
      <c r="AE591" s="26" t="str">
        <f t="shared" si="261"/>
        <v/>
      </c>
      <c r="AF591" s="26" t="str">
        <f t="shared" si="262"/>
        <v/>
      </c>
      <c r="AG591" s="26" t="str">
        <f>IF(OR(Z591&lt;&gt;TRUE,AB591&lt;&gt;TRUE,,ISBLANK(U591)),"",IF(INDEX(codeperskat,MATCH(P591,libperskat,0))=20,IF(OR(U591&lt;'Nomenklatur komplett'!W$4,U591&gt;'Nomenklatur komplett'!X$4),FALSE,TRUE),""))</f>
        <v/>
      </c>
      <c r="AH591" s="26" t="str">
        <f t="shared" si="267"/>
        <v/>
      </c>
      <c r="AI591" s="26" t="str">
        <f t="shared" si="268"/>
        <v/>
      </c>
      <c r="AJ591" s="26" t="str">
        <f t="shared" si="263"/>
        <v/>
      </c>
      <c r="AK591" s="72" t="str">
        <f t="shared" si="264"/>
        <v/>
      </c>
      <c r="AL591" s="26" t="str">
        <f t="shared" si="265"/>
        <v/>
      </c>
    </row>
    <row r="592" spans="1:38" x14ac:dyDescent="0.2">
      <c r="A592" s="129" t="str">
        <f t="shared" si="243"/>
        <v/>
      </c>
      <c r="B592" s="129" t="str">
        <f t="shared" si="244"/>
        <v/>
      </c>
      <c r="C592" s="78" t="str">
        <f t="shared" si="245"/>
        <v/>
      </c>
      <c r="D592" s="72" t="str">
        <f t="shared" si="246"/>
        <v/>
      </c>
      <c r="E592" s="72" t="str">
        <f t="shared" si="247"/>
        <v/>
      </c>
      <c r="F592" s="79" t="str">
        <f t="shared" si="248"/>
        <v/>
      </c>
      <c r="G592" s="73" t="str">
        <f t="shared" si="249"/>
        <v/>
      </c>
      <c r="H592" s="72" t="str">
        <f t="shared" si="250"/>
        <v/>
      </c>
      <c r="I592" s="72" t="str">
        <f t="shared" si="251"/>
        <v/>
      </c>
      <c r="J592" s="72" t="str">
        <f t="shared" si="252"/>
        <v/>
      </c>
      <c r="K592" s="76" t="str">
        <f t="shared" si="253"/>
        <v/>
      </c>
      <c r="L592" s="134" t="str">
        <f t="shared" si="254"/>
        <v/>
      </c>
      <c r="M592" s="134" t="str">
        <f t="shared" si="255"/>
        <v/>
      </c>
      <c r="N592" s="67"/>
      <c r="O592" s="71"/>
      <c r="P592" s="71"/>
      <c r="Q592" s="71"/>
      <c r="R592" s="71"/>
      <c r="S592" s="148"/>
      <c r="T592" s="71"/>
      <c r="U592" s="71"/>
      <c r="V592" s="71"/>
      <c r="W592" s="71"/>
      <c r="X592" s="77" t="str">
        <f t="shared" si="269"/>
        <v/>
      </c>
      <c r="Y592" s="26" t="str">
        <f t="shared" si="256"/>
        <v/>
      </c>
      <c r="Z592" s="26" t="str">
        <f t="shared" si="257"/>
        <v/>
      </c>
      <c r="AA592" s="77" t="str">
        <f t="shared" si="258"/>
        <v/>
      </c>
      <c r="AB592" s="26" t="str">
        <f t="shared" si="259"/>
        <v/>
      </c>
      <c r="AC592" s="26" t="str">
        <f t="shared" si="260"/>
        <v/>
      </c>
      <c r="AD592" s="26" t="str">
        <f t="shared" si="266"/>
        <v/>
      </c>
      <c r="AE592" s="26" t="str">
        <f t="shared" si="261"/>
        <v/>
      </c>
      <c r="AF592" s="26" t="str">
        <f t="shared" si="262"/>
        <v/>
      </c>
      <c r="AG592" s="26" t="str">
        <f>IF(OR(Z592&lt;&gt;TRUE,AB592&lt;&gt;TRUE,,ISBLANK(U592)),"",IF(INDEX(codeperskat,MATCH(P592,libperskat,0))=20,IF(OR(U592&lt;'Nomenklatur komplett'!W$4,U592&gt;'Nomenklatur komplett'!X$4),FALSE,TRUE),""))</f>
        <v/>
      </c>
      <c r="AH592" s="26" t="str">
        <f t="shared" si="267"/>
        <v/>
      </c>
      <c r="AI592" s="26" t="str">
        <f t="shared" si="268"/>
        <v/>
      </c>
      <c r="AJ592" s="26" t="str">
        <f t="shared" si="263"/>
        <v/>
      </c>
      <c r="AK592" s="72" t="str">
        <f t="shared" si="264"/>
        <v/>
      </c>
      <c r="AL592" s="26" t="str">
        <f t="shared" si="265"/>
        <v/>
      </c>
    </row>
    <row r="593" spans="1:38" x14ac:dyDescent="0.2">
      <c r="A593" s="129" t="str">
        <f t="shared" si="243"/>
        <v/>
      </c>
      <c r="B593" s="129" t="str">
        <f t="shared" si="244"/>
        <v/>
      </c>
      <c r="C593" s="78" t="str">
        <f t="shared" si="245"/>
        <v/>
      </c>
      <c r="D593" s="72" t="str">
        <f t="shared" si="246"/>
        <v/>
      </c>
      <c r="E593" s="72" t="str">
        <f t="shared" si="247"/>
        <v/>
      </c>
      <c r="F593" s="79" t="str">
        <f t="shared" si="248"/>
        <v/>
      </c>
      <c r="G593" s="73" t="str">
        <f t="shared" si="249"/>
        <v/>
      </c>
      <c r="H593" s="72" t="str">
        <f t="shared" si="250"/>
        <v/>
      </c>
      <c r="I593" s="72" t="str">
        <f t="shared" si="251"/>
        <v/>
      </c>
      <c r="J593" s="72" t="str">
        <f t="shared" si="252"/>
        <v/>
      </c>
      <c r="K593" s="76" t="str">
        <f t="shared" si="253"/>
        <v/>
      </c>
      <c r="L593" s="134" t="str">
        <f t="shared" si="254"/>
        <v/>
      </c>
      <c r="M593" s="134" t="str">
        <f t="shared" si="255"/>
        <v/>
      </c>
      <c r="N593" s="67"/>
      <c r="O593" s="71"/>
      <c r="P593" s="71"/>
      <c r="Q593" s="71"/>
      <c r="R593" s="71"/>
      <c r="S593" s="148"/>
      <c r="T593" s="71"/>
      <c r="U593" s="71"/>
      <c r="V593" s="71"/>
      <c r="W593" s="71"/>
      <c r="X593" s="77" t="str">
        <f t="shared" si="269"/>
        <v/>
      </c>
      <c r="Y593" s="26" t="str">
        <f t="shared" si="256"/>
        <v/>
      </c>
      <c r="Z593" s="26" t="str">
        <f t="shared" si="257"/>
        <v/>
      </c>
      <c r="AA593" s="77" t="str">
        <f t="shared" si="258"/>
        <v/>
      </c>
      <c r="AB593" s="26" t="str">
        <f t="shared" si="259"/>
        <v/>
      </c>
      <c r="AC593" s="26" t="str">
        <f t="shared" si="260"/>
        <v/>
      </c>
      <c r="AD593" s="26" t="str">
        <f t="shared" si="266"/>
        <v/>
      </c>
      <c r="AE593" s="26" t="str">
        <f t="shared" si="261"/>
        <v/>
      </c>
      <c r="AF593" s="26" t="str">
        <f t="shared" si="262"/>
        <v/>
      </c>
      <c r="AG593" s="26" t="str">
        <f>IF(OR(Z593&lt;&gt;TRUE,AB593&lt;&gt;TRUE,,ISBLANK(U593)),"",IF(INDEX(codeperskat,MATCH(P593,libperskat,0))=20,IF(OR(U593&lt;'Nomenklatur komplett'!W$4,U593&gt;'Nomenklatur komplett'!X$4),FALSE,TRUE),""))</f>
        <v/>
      </c>
      <c r="AH593" s="26" t="str">
        <f t="shared" si="267"/>
        <v/>
      </c>
      <c r="AI593" s="26" t="str">
        <f t="shared" si="268"/>
        <v/>
      </c>
      <c r="AJ593" s="26" t="str">
        <f t="shared" si="263"/>
        <v/>
      </c>
      <c r="AK593" s="72" t="str">
        <f t="shared" si="264"/>
        <v/>
      </c>
      <c r="AL593" s="26" t="str">
        <f t="shared" si="265"/>
        <v/>
      </c>
    </row>
    <row r="594" spans="1:38" x14ac:dyDescent="0.2">
      <c r="A594" s="129" t="str">
        <f t="shared" si="243"/>
        <v/>
      </c>
      <c r="B594" s="129" t="str">
        <f t="shared" si="244"/>
        <v/>
      </c>
      <c r="C594" s="78" t="str">
        <f t="shared" si="245"/>
        <v/>
      </c>
      <c r="D594" s="72" t="str">
        <f t="shared" si="246"/>
        <v/>
      </c>
      <c r="E594" s="72" t="str">
        <f t="shared" si="247"/>
        <v/>
      </c>
      <c r="F594" s="79" t="str">
        <f t="shared" si="248"/>
        <v/>
      </c>
      <c r="G594" s="73" t="str">
        <f t="shared" si="249"/>
        <v/>
      </c>
      <c r="H594" s="72" t="str">
        <f t="shared" si="250"/>
        <v/>
      </c>
      <c r="I594" s="72" t="str">
        <f t="shared" si="251"/>
        <v/>
      </c>
      <c r="J594" s="72" t="str">
        <f t="shared" si="252"/>
        <v/>
      </c>
      <c r="K594" s="76" t="str">
        <f t="shared" si="253"/>
        <v/>
      </c>
      <c r="L594" s="134" t="str">
        <f t="shared" si="254"/>
        <v/>
      </c>
      <c r="M594" s="134" t="str">
        <f t="shared" si="255"/>
        <v/>
      </c>
      <c r="N594" s="67"/>
      <c r="O594" s="71"/>
      <c r="P594" s="71"/>
      <c r="Q594" s="71"/>
      <c r="R594" s="71"/>
      <c r="S594" s="148"/>
      <c r="T594" s="71"/>
      <c r="U594" s="71"/>
      <c r="V594" s="71"/>
      <c r="W594" s="71"/>
      <c r="X594" s="77" t="str">
        <f t="shared" si="269"/>
        <v/>
      </c>
      <c r="Y594" s="26" t="str">
        <f t="shared" si="256"/>
        <v/>
      </c>
      <c r="Z594" s="26" t="str">
        <f t="shared" si="257"/>
        <v/>
      </c>
      <c r="AA594" s="77" t="str">
        <f t="shared" si="258"/>
        <v/>
      </c>
      <c r="AB594" s="26" t="str">
        <f t="shared" si="259"/>
        <v/>
      </c>
      <c r="AC594" s="26" t="str">
        <f t="shared" si="260"/>
        <v/>
      </c>
      <c r="AD594" s="26" t="str">
        <f t="shared" si="266"/>
        <v/>
      </c>
      <c r="AE594" s="26" t="str">
        <f t="shared" si="261"/>
        <v/>
      </c>
      <c r="AF594" s="26" t="str">
        <f t="shared" si="262"/>
        <v/>
      </c>
      <c r="AG594" s="26" t="str">
        <f>IF(OR(Z594&lt;&gt;TRUE,AB594&lt;&gt;TRUE,,ISBLANK(U594)),"",IF(INDEX(codeperskat,MATCH(P594,libperskat,0))=20,IF(OR(U594&lt;'Nomenklatur komplett'!W$4,U594&gt;'Nomenklatur komplett'!X$4),FALSE,TRUE),""))</f>
        <v/>
      </c>
      <c r="AH594" s="26" t="str">
        <f t="shared" si="267"/>
        <v/>
      </c>
      <c r="AI594" s="26" t="str">
        <f t="shared" si="268"/>
        <v/>
      </c>
      <c r="AJ594" s="26" t="str">
        <f t="shared" si="263"/>
        <v/>
      </c>
      <c r="AK594" s="72" t="str">
        <f t="shared" si="264"/>
        <v/>
      </c>
      <c r="AL594" s="26" t="str">
        <f t="shared" si="265"/>
        <v/>
      </c>
    </row>
    <row r="595" spans="1:38" x14ac:dyDescent="0.2">
      <c r="A595" s="129" t="str">
        <f t="shared" si="243"/>
        <v/>
      </c>
      <c r="B595" s="129" t="str">
        <f t="shared" si="244"/>
        <v/>
      </c>
      <c r="C595" s="78" t="str">
        <f t="shared" si="245"/>
        <v/>
      </c>
      <c r="D595" s="72" t="str">
        <f t="shared" si="246"/>
        <v/>
      </c>
      <c r="E595" s="72" t="str">
        <f t="shared" si="247"/>
        <v/>
      </c>
      <c r="F595" s="79" t="str">
        <f t="shared" si="248"/>
        <v/>
      </c>
      <c r="G595" s="73" t="str">
        <f t="shared" si="249"/>
        <v/>
      </c>
      <c r="H595" s="72" t="str">
        <f t="shared" si="250"/>
        <v/>
      </c>
      <c r="I595" s="72" t="str">
        <f t="shared" si="251"/>
        <v/>
      </c>
      <c r="J595" s="72" t="str">
        <f t="shared" si="252"/>
        <v/>
      </c>
      <c r="K595" s="76" t="str">
        <f t="shared" si="253"/>
        <v/>
      </c>
      <c r="L595" s="134" t="str">
        <f t="shared" si="254"/>
        <v/>
      </c>
      <c r="M595" s="134" t="str">
        <f t="shared" si="255"/>
        <v/>
      </c>
      <c r="N595" s="67"/>
      <c r="O595" s="71"/>
      <c r="P595" s="71"/>
      <c r="Q595" s="71"/>
      <c r="R595" s="71"/>
      <c r="S595" s="148"/>
      <c r="T595" s="71"/>
      <c r="U595" s="71"/>
      <c r="V595" s="71"/>
      <c r="W595" s="71"/>
      <c r="X595" s="77" t="str">
        <f t="shared" si="269"/>
        <v/>
      </c>
      <c r="Y595" s="26" t="str">
        <f t="shared" si="256"/>
        <v/>
      </c>
      <c r="Z595" s="26" t="str">
        <f t="shared" si="257"/>
        <v/>
      </c>
      <c r="AA595" s="77" t="str">
        <f t="shared" si="258"/>
        <v/>
      </c>
      <c r="AB595" s="26" t="str">
        <f t="shared" si="259"/>
        <v/>
      </c>
      <c r="AC595" s="26" t="str">
        <f t="shared" si="260"/>
        <v/>
      </c>
      <c r="AD595" s="26" t="str">
        <f t="shared" si="266"/>
        <v/>
      </c>
      <c r="AE595" s="26" t="str">
        <f t="shared" si="261"/>
        <v/>
      </c>
      <c r="AF595" s="26" t="str">
        <f t="shared" si="262"/>
        <v/>
      </c>
      <c r="AG595" s="26" t="str">
        <f>IF(OR(Z595&lt;&gt;TRUE,AB595&lt;&gt;TRUE,,ISBLANK(U595)),"",IF(INDEX(codeperskat,MATCH(P595,libperskat,0))=20,IF(OR(U595&lt;'Nomenklatur komplett'!W$4,U595&gt;'Nomenklatur komplett'!X$4),FALSE,TRUE),""))</f>
        <v/>
      </c>
      <c r="AH595" s="26" t="str">
        <f t="shared" si="267"/>
        <v/>
      </c>
      <c r="AI595" s="26" t="str">
        <f t="shared" si="268"/>
        <v/>
      </c>
      <c r="AJ595" s="26" t="str">
        <f t="shared" si="263"/>
        <v/>
      </c>
      <c r="AK595" s="72" t="str">
        <f t="shared" si="264"/>
        <v/>
      </c>
      <c r="AL595" s="26" t="str">
        <f t="shared" si="265"/>
        <v/>
      </c>
    </row>
    <row r="596" spans="1:38" x14ac:dyDescent="0.2">
      <c r="A596" s="129" t="str">
        <f t="shared" si="243"/>
        <v/>
      </c>
      <c r="B596" s="129" t="str">
        <f t="shared" si="244"/>
        <v/>
      </c>
      <c r="C596" s="78" t="str">
        <f t="shared" si="245"/>
        <v/>
      </c>
      <c r="D596" s="72" t="str">
        <f t="shared" si="246"/>
        <v/>
      </c>
      <c r="E596" s="72" t="str">
        <f t="shared" si="247"/>
        <v/>
      </c>
      <c r="F596" s="79" t="str">
        <f t="shared" si="248"/>
        <v/>
      </c>
      <c r="G596" s="73" t="str">
        <f t="shared" si="249"/>
        <v/>
      </c>
      <c r="H596" s="72" t="str">
        <f t="shared" si="250"/>
        <v/>
      </c>
      <c r="I596" s="72" t="str">
        <f t="shared" si="251"/>
        <v/>
      </c>
      <c r="J596" s="72" t="str">
        <f t="shared" si="252"/>
        <v/>
      </c>
      <c r="K596" s="76" t="str">
        <f t="shared" si="253"/>
        <v/>
      </c>
      <c r="L596" s="134" t="str">
        <f t="shared" si="254"/>
        <v/>
      </c>
      <c r="M596" s="134" t="str">
        <f t="shared" si="255"/>
        <v/>
      </c>
      <c r="N596" s="67"/>
      <c r="O596" s="71"/>
      <c r="P596" s="71"/>
      <c r="Q596" s="71"/>
      <c r="R596" s="71"/>
      <c r="S596" s="148"/>
      <c r="T596" s="71"/>
      <c r="U596" s="71"/>
      <c r="V596" s="71"/>
      <c r="W596" s="71"/>
      <c r="X596" s="77" t="str">
        <f t="shared" si="269"/>
        <v/>
      </c>
      <c r="Y596" s="26" t="str">
        <f t="shared" si="256"/>
        <v/>
      </c>
      <c r="Z596" s="26" t="str">
        <f t="shared" si="257"/>
        <v/>
      </c>
      <c r="AA596" s="77" t="str">
        <f t="shared" si="258"/>
        <v/>
      </c>
      <c r="AB596" s="26" t="str">
        <f t="shared" si="259"/>
        <v/>
      </c>
      <c r="AC596" s="26" t="str">
        <f t="shared" si="260"/>
        <v/>
      </c>
      <c r="AD596" s="26" t="str">
        <f t="shared" si="266"/>
        <v/>
      </c>
      <c r="AE596" s="26" t="str">
        <f t="shared" si="261"/>
        <v/>
      </c>
      <c r="AF596" s="26" t="str">
        <f t="shared" si="262"/>
        <v/>
      </c>
      <c r="AG596" s="26" t="str">
        <f>IF(OR(Z596&lt;&gt;TRUE,AB596&lt;&gt;TRUE,,ISBLANK(U596)),"",IF(INDEX(codeperskat,MATCH(P596,libperskat,0))=20,IF(OR(U596&lt;'Nomenklatur komplett'!W$4,U596&gt;'Nomenklatur komplett'!X$4),FALSE,TRUE),""))</f>
        <v/>
      </c>
      <c r="AH596" s="26" t="str">
        <f t="shared" si="267"/>
        <v/>
      </c>
      <c r="AI596" s="26" t="str">
        <f t="shared" si="268"/>
        <v/>
      </c>
      <c r="AJ596" s="26" t="str">
        <f t="shared" si="263"/>
        <v/>
      </c>
      <c r="AK596" s="72" t="str">
        <f t="shared" si="264"/>
        <v/>
      </c>
      <c r="AL596" s="26" t="str">
        <f t="shared" si="265"/>
        <v/>
      </c>
    </row>
    <row r="597" spans="1:38" x14ac:dyDescent="0.2">
      <c r="A597" s="129" t="str">
        <f t="shared" si="243"/>
        <v/>
      </c>
      <c r="B597" s="129" t="str">
        <f t="shared" si="244"/>
        <v/>
      </c>
      <c r="C597" s="78" t="str">
        <f t="shared" si="245"/>
        <v/>
      </c>
      <c r="D597" s="72" t="str">
        <f t="shared" si="246"/>
        <v/>
      </c>
      <c r="E597" s="72" t="str">
        <f t="shared" si="247"/>
        <v/>
      </c>
      <c r="F597" s="79" t="str">
        <f t="shared" si="248"/>
        <v/>
      </c>
      <c r="G597" s="73" t="str">
        <f t="shared" si="249"/>
        <v/>
      </c>
      <c r="H597" s="72" t="str">
        <f t="shared" si="250"/>
        <v/>
      </c>
      <c r="I597" s="72" t="str">
        <f t="shared" si="251"/>
        <v/>
      </c>
      <c r="J597" s="72" t="str">
        <f t="shared" si="252"/>
        <v/>
      </c>
      <c r="K597" s="76" t="str">
        <f t="shared" si="253"/>
        <v/>
      </c>
      <c r="L597" s="134" t="str">
        <f t="shared" si="254"/>
        <v/>
      </c>
      <c r="M597" s="134" t="str">
        <f t="shared" si="255"/>
        <v/>
      </c>
      <c r="N597" s="67"/>
      <c r="O597" s="71"/>
      <c r="P597" s="71"/>
      <c r="Q597" s="71"/>
      <c r="R597" s="71"/>
      <c r="S597" s="148"/>
      <c r="T597" s="71"/>
      <c r="U597" s="71"/>
      <c r="V597" s="71"/>
      <c r="W597" s="71"/>
      <c r="X597" s="77" t="str">
        <f t="shared" si="269"/>
        <v/>
      </c>
      <c r="Y597" s="26" t="str">
        <f t="shared" si="256"/>
        <v/>
      </c>
      <c r="Z597" s="26" t="str">
        <f t="shared" si="257"/>
        <v/>
      </c>
      <c r="AA597" s="77" t="str">
        <f t="shared" si="258"/>
        <v/>
      </c>
      <c r="AB597" s="26" t="str">
        <f t="shared" si="259"/>
        <v/>
      </c>
      <c r="AC597" s="26" t="str">
        <f t="shared" si="260"/>
        <v/>
      </c>
      <c r="AD597" s="26" t="str">
        <f t="shared" si="266"/>
        <v/>
      </c>
      <c r="AE597" s="26" t="str">
        <f t="shared" si="261"/>
        <v/>
      </c>
      <c r="AF597" s="26" t="str">
        <f t="shared" si="262"/>
        <v/>
      </c>
      <c r="AG597" s="26" t="str">
        <f>IF(OR(Z597&lt;&gt;TRUE,AB597&lt;&gt;TRUE,,ISBLANK(U597)),"",IF(INDEX(codeperskat,MATCH(P597,libperskat,0))=20,IF(OR(U597&lt;'Nomenklatur komplett'!W$4,U597&gt;'Nomenklatur komplett'!X$4),FALSE,TRUE),""))</f>
        <v/>
      </c>
      <c r="AH597" s="26" t="str">
        <f t="shared" si="267"/>
        <v/>
      </c>
      <c r="AI597" s="26" t="str">
        <f t="shared" si="268"/>
        <v/>
      </c>
      <c r="AJ597" s="26" t="str">
        <f t="shared" si="263"/>
        <v/>
      </c>
      <c r="AK597" s="72" t="str">
        <f t="shared" si="264"/>
        <v/>
      </c>
      <c r="AL597" s="26" t="str">
        <f t="shared" si="265"/>
        <v/>
      </c>
    </row>
    <row r="598" spans="1:38" x14ac:dyDescent="0.2">
      <c r="A598" s="129" t="str">
        <f t="shared" si="243"/>
        <v/>
      </c>
      <c r="B598" s="129" t="str">
        <f t="shared" si="244"/>
        <v/>
      </c>
      <c r="C598" s="78" t="str">
        <f t="shared" si="245"/>
        <v/>
      </c>
      <c r="D598" s="72" t="str">
        <f t="shared" si="246"/>
        <v/>
      </c>
      <c r="E598" s="72" t="str">
        <f t="shared" si="247"/>
        <v/>
      </c>
      <c r="F598" s="79" t="str">
        <f t="shared" si="248"/>
        <v/>
      </c>
      <c r="G598" s="73" t="str">
        <f t="shared" si="249"/>
        <v/>
      </c>
      <c r="H598" s="72" t="str">
        <f t="shared" si="250"/>
        <v/>
      </c>
      <c r="I598" s="72" t="str">
        <f t="shared" si="251"/>
        <v/>
      </c>
      <c r="J598" s="72" t="str">
        <f t="shared" si="252"/>
        <v/>
      </c>
      <c r="K598" s="76" t="str">
        <f t="shared" si="253"/>
        <v/>
      </c>
      <c r="L598" s="134" t="str">
        <f t="shared" si="254"/>
        <v/>
      </c>
      <c r="M598" s="134" t="str">
        <f t="shared" si="255"/>
        <v/>
      </c>
      <c r="N598" s="67"/>
      <c r="O598" s="71"/>
      <c r="P598" s="71"/>
      <c r="Q598" s="71"/>
      <c r="R598" s="71"/>
      <c r="S598" s="148"/>
      <c r="T598" s="71"/>
      <c r="U598" s="71"/>
      <c r="V598" s="71"/>
      <c r="W598" s="71"/>
      <c r="X598" s="77" t="str">
        <f t="shared" si="269"/>
        <v/>
      </c>
      <c r="Y598" s="26" t="str">
        <f t="shared" si="256"/>
        <v/>
      </c>
      <c r="Z598" s="26" t="str">
        <f t="shared" si="257"/>
        <v/>
      </c>
      <c r="AA598" s="77" t="str">
        <f t="shared" si="258"/>
        <v/>
      </c>
      <c r="AB598" s="26" t="str">
        <f t="shared" si="259"/>
        <v/>
      </c>
      <c r="AC598" s="26" t="str">
        <f t="shared" si="260"/>
        <v/>
      </c>
      <c r="AD598" s="26" t="str">
        <f t="shared" si="266"/>
        <v/>
      </c>
      <c r="AE598" s="26" t="str">
        <f t="shared" si="261"/>
        <v/>
      </c>
      <c r="AF598" s="26" t="str">
        <f t="shared" si="262"/>
        <v/>
      </c>
      <c r="AG598" s="26" t="str">
        <f>IF(OR(Z598&lt;&gt;TRUE,AB598&lt;&gt;TRUE,,ISBLANK(U598)),"",IF(INDEX(codeperskat,MATCH(P598,libperskat,0))=20,IF(OR(U598&lt;'Nomenklatur komplett'!W$4,U598&gt;'Nomenklatur komplett'!X$4),FALSE,TRUE),""))</f>
        <v/>
      </c>
      <c r="AH598" s="26" t="str">
        <f t="shared" si="267"/>
        <v/>
      </c>
      <c r="AI598" s="26" t="str">
        <f t="shared" si="268"/>
        <v/>
      </c>
      <c r="AJ598" s="26" t="str">
        <f t="shared" si="263"/>
        <v/>
      </c>
      <c r="AK598" s="72" t="str">
        <f t="shared" si="264"/>
        <v/>
      </c>
      <c r="AL598" s="26" t="str">
        <f t="shared" si="265"/>
        <v/>
      </c>
    </row>
    <row r="599" spans="1:38" x14ac:dyDescent="0.2">
      <c r="A599" s="129" t="str">
        <f t="shared" si="243"/>
        <v/>
      </c>
      <c r="B599" s="129" t="str">
        <f t="shared" si="244"/>
        <v/>
      </c>
      <c r="C599" s="78" t="str">
        <f t="shared" si="245"/>
        <v/>
      </c>
      <c r="D599" s="72" t="str">
        <f t="shared" si="246"/>
        <v/>
      </c>
      <c r="E599" s="72" t="str">
        <f t="shared" si="247"/>
        <v/>
      </c>
      <c r="F599" s="79" t="str">
        <f t="shared" si="248"/>
        <v/>
      </c>
      <c r="G599" s="73" t="str">
        <f t="shared" si="249"/>
        <v/>
      </c>
      <c r="H599" s="72" t="str">
        <f t="shared" si="250"/>
        <v/>
      </c>
      <c r="I599" s="72" t="str">
        <f t="shared" si="251"/>
        <v/>
      </c>
      <c r="J599" s="72" t="str">
        <f t="shared" si="252"/>
        <v/>
      </c>
      <c r="K599" s="76" t="str">
        <f t="shared" si="253"/>
        <v/>
      </c>
      <c r="L599" s="134" t="str">
        <f t="shared" si="254"/>
        <v/>
      </c>
      <c r="M599" s="134" t="str">
        <f t="shared" si="255"/>
        <v/>
      </c>
      <c r="N599" s="67"/>
      <c r="O599" s="71"/>
      <c r="P599" s="71"/>
      <c r="Q599" s="71"/>
      <c r="R599" s="71"/>
      <c r="S599" s="148"/>
      <c r="T599" s="71"/>
      <c r="U599" s="71"/>
      <c r="V599" s="71"/>
      <c r="W599" s="71"/>
      <c r="X599" s="77" t="str">
        <f t="shared" si="269"/>
        <v/>
      </c>
      <c r="Y599" s="26" t="str">
        <f t="shared" si="256"/>
        <v/>
      </c>
      <c r="Z599" s="26" t="str">
        <f t="shared" si="257"/>
        <v/>
      </c>
      <c r="AA599" s="77" t="str">
        <f t="shared" si="258"/>
        <v/>
      </c>
      <c r="AB599" s="26" t="str">
        <f t="shared" si="259"/>
        <v/>
      </c>
      <c r="AC599" s="26" t="str">
        <f t="shared" si="260"/>
        <v/>
      </c>
      <c r="AD599" s="26" t="str">
        <f t="shared" si="266"/>
        <v/>
      </c>
      <c r="AE599" s="26" t="str">
        <f t="shared" si="261"/>
        <v/>
      </c>
      <c r="AF599" s="26" t="str">
        <f t="shared" si="262"/>
        <v/>
      </c>
      <c r="AG599" s="26" t="str">
        <f>IF(OR(Z599&lt;&gt;TRUE,AB599&lt;&gt;TRUE,,ISBLANK(U599)),"",IF(INDEX(codeperskat,MATCH(P599,libperskat,0))=20,IF(OR(U599&lt;'Nomenklatur komplett'!W$4,U599&gt;'Nomenklatur komplett'!X$4),FALSE,TRUE),""))</f>
        <v/>
      </c>
      <c r="AH599" s="26" t="str">
        <f t="shared" si="267"/>
        <v/>
      </c>
      <c r="AI599" s="26" t="str">
        <f t="shared" si="268"/>
        <v/>
      </c>
      <c r="AJ599" s="26" t="str">
        <f t="shared" si="263"/>
        <v/>
      </c>
      <c r="AK599" s="72" t="str">
        <f t="shared" si="264"/>
        <v/>
      </c>
      <c r="AL599" s="26" t="str">
        <f t="shared" si="265"/>
        <v/>
      </c>
    </row>
    <row r="600" spans="1:38" x14ac:dyDescent="0.2">
      <c r="A600" s="129" t="str">
        <f t="shared" si="243"/>
        <v/>
      </c>
      <c r="B600" s="129" t="str">
        <f t="shared" si="244"/>
        <v/>
      </c>
      <c r="C600" s="78" t="str">
        <f t="shared" si="245"/>
        <v/>
      </c>
      <c r="D600" s="72" t="str">
        <f t="shared" si="246"/>
        <v/>
      </c>
      <c r="E600" s="72" t="str">
        <f t="shared" si="247"/>
        <v/>
      </c>
      <c r="F600" s="79" t="str">
        <f t="shared" si="248"/>
        <v/>
      </c>
      <c r="G600" s="73" t="str">
        <f t="shared" si="249"/>
        <v/>
      </c>
      <c r="H600" s="72" t="str">
        <f t="shared" si="250"/>
        <v/>
      </c>
      <c r="I600" s="72" t="str">
        <f t="shared" si="251"/>
        <v/>
      </c>
      <c r="J600" s="72" t="str">
        <f t="shared" si="252"/>
        <v/>
      </c>
      <c r="K600" s="76" t="str">
        <f t="shared" si="253"/>
        <v/>
      </c>
      <c r="L600" s="134" t="str">
        <f t="shared" si="254"/>
        <v/>
      </c>
      <c r="M600" s="134" t="str">
        <f t="shared" si="255"/>
        <v/>
      </c>
      <c r="N600" s="67"/>
      <c r="O600" s="71"/>
      <c r="P600" s="71"/>
      <c r="Q600" s="71"/>
      <c r="R600" s="71"/>
      <c r="S600" s="148"/>
      <c r="T600" s="71"/>
      <c r="U600" s="71"/>
      <c r="V600" s="71"/>
      <c r="W600" s="71"/>
      <c r="X600" s="77" t="str">
        <f t="shared" si="269"/>
        <v/>
      </c>
      <c r="Y600" s="26" t="str">
        <f t="shared" si="256"/>
        <v/>
      </c>
      <c r="Z600" s="26" t="str">
        <f t="shared" si="257"/>
        <v/>
      </c>
      <c r="AA600" s="77" t="str">
        <f t="shared" si="258"/>
        <v/>
      </c>
      <c r="AB600" s="26" t="str">
        <f t="shared" si="259"/>
        <v/>
      </c>
      <c r="AC600" s="26" t="str">
        <f t="shared" si="260"/>
        <v/>
      </c>
      <c r="AD600" s="26" t="str">
        <f t="shared" si="266"/>
        <v/>
      </c>
      <c r="AE600" s="26" t="str">
        <f t="shared" si="261"/>
        <v/>
      </c>
      <c r="AF600" s="26" t="str">
        <f t="shared" si="262"/>
        <v/>
      </c>
      <c r="AG600" s="26" t="str">
        <f>IF(OR(Z600&lt;&gt;TRUE,AB600&lt;&gt;TRUE,,ISBLANK(U600)),"",IF(INDEX(codeperskat,MATCH(P600,libperskat,0))=20,IF(OR(U600&lt;'Nomenklatur komplett'!W$4,U600&gt;'Nomenklatur komplett'!X$4),FALSE,TRUE),""))</f>
        <v/>
      </c>
      <c r="AH600" s="26" t="str">
        <f t="shared" si="267"/>
        <v/>
      </c>
      <c r="AI600" s="26" t="str">
        <f t="shared" si="268"/>
        <v/>
      </c>
      <c r="AJ600" s="26" t="str">
        <f t="shared" si="263"/>
        <v/>
      </c>
      <c r="AK600" s="72" t="str">
        <f t="shared" si="264"/>
        <v/>
      </c>
      <c r="AL600" s="26" t="str">
        <f t="shared" si="265"/>
        <v/>
      </c>
    </row>
    <row r="601" spans="1:38" x14ac:dyDescent="0.2">
      <c r="A601" s="129" t="str">
        <f t="shared" si="243"/>
        <v/>
      </c>
      <c r="B601" s="129" t="str">
        <f t="shared" si="244"/>
        <v/>
      </c>
      <c r="C601" s="78" t="str">
        <f t="shared" si="245"/>
        <v/>
      </c>
      <c r="D601" s="72" t="str">
        <f t="shared" si="246"/>
        <v/>
      </c>
      <c r="E601" s="72" t="str">
        <f t="shared" si="247"/>
        <v/>
      </c>
      <c r="F601" s="79" t="str">
        <f t="shared" si="248"/>
        <v/>
      </c>
      <c r="G601" s="73" t="str">
        <f t="shared" si="249"/>
        <v/>
      </c>
      <c r="H601" s="72" t="str">
        <f t="shared" si="250"/>
        <v/>
      </c>
      <c r="I601" s="72" t="str">
        <f t="shared" si="251"/>
        <v/>
      </c>
      <c r="J601" s="72" t="str">
        <f t="shared" si="252"/>
        <v/>
      </c>
      <c r="K601" s="76" t="str">
        <f t="shared" si="253"/>
        <v/>
      </c>
      <c r="L601" s="134" t="str">
        <f t="shared" si="254"/>
        <v/>
      </c>
      <c r="M601" s="134" t="str">
        <f t="shared" si="255"/>
        <v/>
      </c>
      <c r="N601" s="67"/>
      <c r="O601" s="71"/>
      <c r="P601" s="71"/>
      <c r="Q601" s="71"/>
      <c r="R601" s="71"/>
      <c r="S601" s="148"/>
      <c r="T601" s="71"/>
      <c r="U601" s="71"/>
      <c r="V601" s="71"/>
      <c r="W601" s="71"/>
      <c r="X601" s="77" t="str">
        <f t="shared" si="269"/>
        <v/>
      </c>
      <c r="Y601" s="26" t="str">
        <f t="shared" si="256"/>
        <v/>
      </c>
      <c r="Z601" s="26" t="str">
        <f t="shared" si="257"/>
        <v/>
      </c>
      <c r="AA601" s="77" t="str">
        <f t="shared" si="258"/>
        <v/>
      </c>
      <c r="AB601" s="26" t="str">
        <f t="shared" si="259"/>
        <v/>
      </c>
      <c r="AC601" s="26" t="str">
        <f t="shared" si="260"/>
        <v/>
      </c>
      <c r="AD601" s="26" t="str">
        <f t="shared" si="266"/>
        <v/>
      </c>
      <c r="AE601" s="26" t="str">
        <f t="shared" si="261"/>
        <v/>
      </c>
      <c r="AF601" s="26" t="str">
        <f t="shared" si="262"/>
        <v/>
      </c>
      <c r="AG601" s="26" t="str">
        <f>IF(OR(Z601&lt;&gt;TRUE,AB601&lt;&gt;TRUE,,ISBLANK(U601)),"",IF(INDEX(codeperskat,MATCH(P601,libperskat,0))=20,IF(OR(U601&lt;'Nomenklatur komplett'!W$4,U601&gt;'Nomenklatur komplett'!X$4),FALSE,TRUE),""))</f>
        <v/>
      </c>
      <c r="AH601" s="26" t="str">
        <f t="shared" si="267"/>
        <v/>
      </c>
      <c r="AI601" s="26" t="str">
        <f t="shared" si="268"/>
        <v/>
      </c>
      <c r="AJ601" s="26" t="str">
        <f t="shared" si="263"/>
        <v/>
      </c>
      <c r="AK601" s="72" t="str">
        <f t="shared" si="264"/>
        <v/>
      </c>
      <c r="AL601" s="26" t="str">
        <f t="shared" si="265"/>
        <v/>
      </c>
    </row>
    <row r="602" spans="1:38" x14ac:dyDescent="0.2">
      <c r="A602" s="129" t="str">
        <f t="shared" si="243"/>
        <v/>
      </c>
      <c r="B602" s="129" t="str">
        <f t="shared" si="244"/>
        <v/>
      </c>
      <c r="C602" s="78" t="str">
        <f t="shared" si="245"/>
        <v/>
      </c>
      <c r="D602" s="72" t="str">
        <f t="shared" si="246"/>
        <v/>
      </c>
      <c r="E602" s="72" t="str">
        <f t="shared" si="247"/>
        <v/>
      </c>
      <c r="F602" s="79" t="str">
        <f t="shared" si="248"/>
        <v/>
      </c>
      <c r="G602" s="73" t="str">
        <f t="shared" si="249"/>
        <v/>
      </c>
      <c r="H602" s="72" t="str">
        <f t="shared" si="250"/>
        <v/>
      </c>
      <c r="I602" s="72" t="str">
        <f t="shared" si="251"/>
        <v/>
      </c>
      <c r="J602" s="72" t="str">
        <f t="shared" si="252"/>
        <v/>
      </c>
      <c r="K602" s="76" t="str">
        <f t="shared" si="253"/>
        <v/>
      </c>
      <c r="L602" s="134" t="str">
        <f t="shared" si="254"/>
        <v/>
      </c>
      <c r="M602" s="134" t="str">
        <f t="shared" si="255"/>
        <v/>
      </c>
      <c r="N602" s="67"/>
      <c r="O602" s="71"/>
      <c r="P602" s="71"/>
      <c r="Q602" s="71"/>
      <c r="R602" s="71"/>
      <c r="S602" s="148"/>
      <c r="T602" s="71"/>
      <c r="U602" s="71"/>
      <c r="V602" s="71"/>
      <c r="W602" s="71"/>
      <c r="X602" s="77" t="str">
        <f t="shared" si="269"/>
        <v/>
      </c>
      <c r="Y602" s="26" t="str">
        <f t="shared" si="256"/>
        <v/>
      </c>
      <c r="Z602" s="26" t="str">
        <f t="shared" si="257"/>
        <v/>
      </c>
      <c r="AA602" s="77" t="str">
        <f t="shared" si="258"/>
        <v/>
      </c>
      <c r="AB602" s="26" t="str">
        <f t="shared" si="259"/>
        <v/>
      </c>
      <c r="AC602" s="26" t="str">
        <f t="shared" si="260"/>
        <v/>
      </c>
      <c r="AD602" s="26" t="str">
        <f t="shared" si="266"/>
        <v/>
      </c>
      <c r="AE602" s="26" t="str">
        <f t="shared" si="261"/>
        <v/>
      </c>
      <c r="AF602" s="26" t="str">
        <f t="shared" si="262"/>
        <v/>
      </c>
      <c r="AG602" s="26" t="str">
        <f>IF(OR(Z602&lt;&gt;TRUE,AB602&lt;&gt;TRUE,,ISBLANK(U602)),"",IF(INDEX(codeperskat,MATCH(P602,libperskat,0))=20,IF(OR(U602&lt;'Nomenklatur komplett'!W$4,U602&gt;'Nomenklatur komplett'!X$4),FALSE,TRUE),""))</f>
        <v/>
      </c>
      <c r="AH602" s="26" t="str">
        <f t="shared" si="267"/>
        <v/>
      </c>
      <c r="AI602" s="26" t="str">
        <f t="shared" si="268"/>
        <v/>
      </c>
      <c r="AJ602" s="26" t="str">
        <f t="shared" si="263"/>
        <v/>
      </c>
      <c r="AK602" s="72" t="str">
        <f t="shared" si="264"/>
        <v/>
      </c>
      <c r="AL602" s="26" t="str">
        <f t="shared" si="265"/>
        <v/>
      </c>
    </row>
    <row r="603" spans="1:38" x14ac:dyDescent="0.2">
      <c r="A603" s="129" t="str">
        <f t="shared" si="243"/>
        <v/>
      </c>
      <c r="B603" s="129" t="str">
        <f t="shared" si="244"/>
        <v/>
      </c>
      <c r="C603" s="78" t="str">
        <f t="shared" si="245"/>
        <v/>
      </c>
      <c r="D603" s="72" t="str">
        <f t="shared" si="246"/>
        <v/>
      </c>
      <c r="E603" s="72" t="str">
        <f t="shared" si="247"/>
        <v/>
      </c>
      <c r="F603" s="79" t="str">
        <f t="shared" si="248"/>
        <v/>
      </c>
      <c r="G603" s="73" t="str">
        <f t="shared" si="249"/>
        <v/>
      </c>
      <c r="H603" s="72" t="str">
        <f t="shared" si="250"/>
        <v/>
      </c>
      <c r="I603" s="72" t="str">
        <f t="shared" si="251"/>
        <v/>
      </c>
      <c r="J603" s="72" t="str">
        <f t="shared" si="252"/>
        <v/>
      </c>
      <c r="K603" s="76" t="str">
        <f t="shared" si="253"/>
        <v/>
      </c>
      <c r="L603" s="134" t="str">
        <f t="shared" si="254"/>
        <v/>
      </c>
      <c r="M603" s="134" t="str">
        <f t="shared" si="255"/>
        <v/>
      </c>
      <c r="N603" s="67"/>
      <c r="O603" s="71"/>
      <c r="P603" s="71"/>
      <c r="Q603" s="71"/>
      <c r="R603" s="71"/>
      <c r="S603" s="148"/>
      <c r="T603" s="71"/>
      <c r="U603" s="71"/>
      <c r="V603" s="71"/>
      <c r="W603" s="71"/>
      <c r="X603" s="77" t="str">
        <f t="shared" si="269"/>
        <v/>
      </c>
      <c r="Y603" s="26" t="str">
        <f t="shared" si="256"/>
        <v/>
      </c>
      <c r="Z603" s="26" t="str">
        <f t="shared" si="257"/>
        <v/>
      </c>
      <c r="AA603" s="77" t="str">
        <f t="shared" si="258"/>
        <v/>
      </c>
      <c r="AB603" s="26" t="str">
        <f t="shared" si="259"/>
        <v/>
      </c>
      <c r="AC603" s="26" t="str">
        <f t="shared" si="260"/>
        <v/>
      </c>
      <c r="AD603" s="26" t="str">
        <f t="shared" si="266"/>
        <v/>
      </c>
      <c r="AE603" s="26" t="str">
        <f t="shared" si="261"/>
        <v/>
      </c>
      <c r="AF603" s="26" t="str">
        <f t="shared" si="262"/>
        <v/>
      </c>
      <c r="AG603" s="26" t="str">
        <f>IF(OR(Z603&lt;&gt;TRUE,AB603&lt;&gt;TRUE,,ISBLANK(U603)),"",IF(INDEX(codeperskat,MATCH(P603,libperskat,0))=20,IF(OR(U603&lt;'Nomenklatur komplett'!W$4,U603&gt;'Nomenklatur komplett'!X$4),FALSE,TRUE),""))</f>
        <v/>
      </c>
      <c r="AH603" s="26" t="str">
        <f t="shared" si="267"/>
        <v/>
      </c>
      <c r="AI603" s="26" t="str">
        <f t="shared" si="268"/>
        <v/>
      </c>
      <c r="AJ603" s="26" t="str">
        <f t="shared" si="263"/>
        <v/>
      </c>
      <c r="AK603" s="72" t="str">
        <f t="shared" si="264"/>
        <v/>
      </c>
      <c r="AL603" s="26" t="str">
        <f t="shared" si="265"/>
        <v/>
      </c>
    </row>
    <row r="604" spans="1:38" x14ac:dyDescent="0.2">
      <c r="A604" s="129" t="str">
        <f t="shared" si="243"/>
        <v/>
      </c>
      <c r="B604" s="129" t="str">
        <f t="shared" si="244"/>
        <v/>
      </c>
      <c r="C604" s="78" t="str">
        <f t="shared" si="245"/>
        <v/>
      </c>
      <c r="D604" s="72" t="str">
        <f t="shared" si="246"/>
        <v/>
      </c>
      <c r="E604" s="72" t="str">
        <f t="shared" si="247"/>
        <v/>
      </c>
      <c r="F604" s="79" t="str">
        <f t="shared" si="248"/>
        <v/>
      </c>
      <c r="G604" s="73" t="str">
        <f t="shared" si="249"/>
        <v/>
      </c>
      <c r="H604" s="72" t="str">
        <f t="shared" si="250"/>
        <v/>
      </c>
      <c r="I604" s="72" t="str">
        <f t="shared" si="251"/>
        <v/>
      </c>
      <c r="J604" s="72" t="str">
        <f t="shared" si="252"/>
        <v/>
      </c>
      <c r="K604" s="76" t="str">
        <f t="shared" si="253"/>
        <v/>
      </c>
      <c r="L604" s="134" t="str">
        <f t="shared" si="254"/>
        <v/>
      </c>
      <c r="M604" s="134" t="str">
        <f t="shared" si="255"/>
        <v/>
      </c>
      <c r="N604" s="67"/>
      <c r="O604" s="71"/>
      <c r="P604" s="71"/>
      <c r="Q604" s="71"/>
      <c r="R604" s="71"/>
      <c r="S604" s="148"/>
      <c r="T604" s="71"/>
      <c r="U604" s="71"/>
      <c r="V604" s="71"/>
      <c r="W604" s="71"/>
      <c r="X604" s="77" t="str">
        <f t="shared" si="269"/>
        <v/>
      </c>
      <c r="Y604" s="26" t="str">
        <f t="shared" si="256"/>
        <v/>
      </c>
      <c r="Z604" s="26" t="str">
        <f t="shared" si="257"/>
        <v/>
      </c>
      <c r="AA604" s="77" t="str">
        <f t="shared" si="258"/>
        <v/>
      </c>
      <c r="AB604" s="26" t="str">
        <f t="shared" si="259"/>
        <v/>
      </c>
      <c r="AC604" s="26" t="str">
        <f t="shared" si="260"/>
        <v/>
      </c>
      <c r="AD604" s="26" t="str">
        <f t="shared" si="266"/>
        <v/>
      </c>
      <c r="AE604" s="26" t="str">
        <f t="shared" si="261"/>
        <v/>
      </c>
      <c r="AF604" s="26" t="str">
        <f t="shared" si="262"/>
        <v/>
      </c>
      <c r="AG604" s="26" t="str">
        <f>IF(OR(Z604&lt;&gt;TRUE,AB604&lt;&gt;TRUE,,ISBLANK(U604)),"",IF(INDEX(codeperskat,MATCH(P604,libperskat,0))=20,IF(OR(U604&lt;'Nomenklatur komplett'!W$4,U604&gt;'Nomenklatur komplett'!X$4),FALSE,TRUE),""))</f>
        <v/>
      </c>
      <c r="AH604" s="26" t="str">
        <f t="shared" si="267"/>
        <v/>
      </c>
      <c r="AI604" s="26" t="str">
        <f t="shared" si="268"/>
        <v/>
      </c>
      <c r="AJ604" s="26" t="str">
        <f t="shared" si="263"/>
        <v/>
      </c>
      <c r="AK604" s="72" t="str">
        <f t="shared" si="264"/>
        <v/>
      </c>
      <c r="AL604" s="26" t="str">
        <f t="shared" si="265"/>
        <v/>
      </c>
    </row>
    <row r="605" spans="1:38" x14ac:dyDescent="0.2">
      <c r="A605" s="129" t="str">
        <f t="shared" si="243"/>
        <v/>
      </c>
      <c r="B605" s="129" t="str">
        <f t="shared" si="244"/>
        <v/>
      </c>
      <c r="C605" s="78" t="str">
        <f t="shared" si="245"/>
        <v/>
      </c>
      <c r="D605" s="72" t="str">
        <f t="shared" si="246"/>
        <v/>
      </c>
      <c r="E605" s="72" t="str">
        <f t="shared" si="247"/>
        <v/>
      </c>
      <c r="F605" s="79" t="str">
        <f t="shared" si="248"/>
        <v/>
      </c>
      <c r="G605" s="73" t="str">
        <f t="shared" si="249"/>
        <v/>
      </c>
      <c r="H605" s="72" t="str">
        <f t="shared" si="250"/>
        <v/>
      </c>
      <c r="I605" s="72" t="str">
        <f t="shared" si="251"/>
        <v/>
      </c>
      <c r="J605" s="72" t="str">
        <f t="shared" si="252"/>
        <v/>
      </c>
      <c r="K605" s="76" t="str">
        <f t="shared" si="253"/>
        <v/>
      </c>
      <c r="L605" s="134" t="str">
        <f t="shared" si="254"/>
        <v/>
      </c>
      <c r="M605" s="134" t="str">
        <f t="shared" si="255"/>
        <v/>
      </c>
      <c r="N605" s="67"/>
      <c r="O605" s="71"/>
      <c r="P605" s="71"/>
      <c r="Q605" s="71"/>
      <c r="R605" s="71"/>
      <c r="S605" s="148"/>
      <c r="T605" s="71"/>
      <c r="U605" s="71"/>
      <c r="V605" s="71"/>
      <c r="W605" s="71"/>
      <c r="X605" s="77" t="str">
        <f t="shared" si="269"/>
        <v/>
      </c>
      <c r="Y605" s="26" t="str">
        <f t="shared" si="256"/>
        <v/>
      </c>
      <c r="Z605" s="26" t="str">
        <f t="shared" si="257"/>
        <v/>
      </c>
      <c r="AA605" s="77" t="str">
        <f t="shared" si="258"/>
        <v/>
      </c>
      <c r="AB605" s="26" t="str">
        <f t="shared" si="259"/>
        <v/>
      </c>
      <c r="AC605" s="26" t="str">
        <f t="shared" si="260"/>
        <v/>
      </c>
      <c r="AD605" s="26" t="str">
        <f t="shared" si="266"/>
        <v/>
      </c>
      <c r="AE605" s="26" t="str">
        <f t="shared" si="261"/>
        <v/>
      </c>
      <c r="AF605" s="26" t="str">
        <f t="shared" si="262"/>
        <v/>
      </c>
      <c r="AG605" s="26" t="str">
        <f>IF(OR(Z605&lt;&gt;TRUE,AB605&lt;&gt;TRUE,,ISBLANK(U605)),"",IF(INDEX(codeperskat,MATCH(P605,libperskat,0))=20,IF(OR(U605&lt;'Nomenklatur komplett'!W$4,U605&gt;'Nomenklatur komplett'!X$4),FALSE,TRUE),""))</f>
        <v/>
      </c>
      <c r="AH605" s="26" t="str">
        <f t="shared" si="267"/>
        <v/>
      </c>
      <c r="AI605" s="26" t="str">
        <f t="shared" si="268"/>
        <v/>
      </c>
      <c r="AJ605" s="26" t="str">
        <f t="shared" si="263"/>
        <v/>
      </c>
      <c r="AK605" s="72" t="str">
        <f t="shared" si="264"/>
        <v/>
      </c>
      <c r="AL605" s="26" t="str">
        <f t="shared" si="265"/>
        <v/>
      </c>
    </row>
    <row r="606" spans="1:38" x14ac:dyDescent="0.2">
      <c r="A606" s="129" t="str">
        <f t="shared" si="243"/>
        <v/>
      </c>
      <c r="B606" s="129" t="str">
        <f t="shared" si="244"/>
        <v/>
      </c>
      <c r="C606" s="78" t="str">
        <f t="shared" si="245"/>
        <v/>
      </c>
      <c r="D606" s="72" t="str">
        <f t="shared" si="246"/>
        <v/>
      </c>
      <c r="E606" s="72" t="str">
        <f t="shared" si="247"/>
        <v/>
      </c>
      <c r="F606" s="79" t="str">
        <f t="shared" si="248"/>
        <v/>
      </c>
      <c r="G606" s="73" t="str">
        <f t="shared" si="249"/>
        <v/>
      </c>
      <c r="H606" s="72" t="str">
        <f t="shared" si="250"/>
        <v/>
      </c>
      <c r="I606" s="72" t="str">
        <f t="shared" si="251"/>
        <v/>
      </c>
      <c r="J606" s="72" t="str">
        <f t="shared" si="252"/>
        <v/>
      </c>
      <c r="K606" s="76" t="str">
        <f t="shared" si="253"/>
        <v/>
      </c>
      <c r="L606" s="134" t="str">
        <f t="shared" si="254"/>
        <v/>
      </c>
      <c r="M606" s="134" t="str">
        <f t="shared" si="255"/>
        <v/>
      </c>
      <c r="N606" s="67"/>
      <c r="O606" s="71"/>
      <c r="P606" s="71"/>
      <c r="Q606" s="71"/>
      <c r="R606" s="71"/>
      <c r="S606" s="148"/>
      <c r="T606" s="71"/>
      <c r="U606" s="71"/>
      <c r="V606" s="71"/>
      <c r="W606" s="71"/>
      <c r="X606" s="77" t="str">
        <f t="shared" si="269"/>
        <v/>
      </c>
      <c r="Y606" s="26" t="str">
        <f t="shared" si="256"/>
        <v/>
      </c>
      <c r="Z606" s="26" t="str">
        <f t="shared" si="257"/>
        <v/>
      </c>
      <c r="AA606" s="77" t="str">
        <f t="shared" si="258"/>
        <v/>
      </c>
      <c r="AB606" s="26" t="str">
        <f t="shared" si="259"/>
        <v/>
      </c>
      <c r="AC606" s="26" t="str">
        <f t="shared" si="260"/>
        <v/>
      </c>
      <c r="AD606" s="26" t="str">
        <f t="shared" si="266"/>
        <v/>
      </c>
      <c r="AE606" s="26" t="str">
        <f t="shared" si="261"/>
        <v/>
      </c>
      <c r="AF606" s="26" t="str">
        <f t="shared" si="262"/>
        <v/>
      </c>
      <c r="AG606" s="26" t="str">
        <f>IF(OR(Z606&lt;&gt;TRUE,AB606&lt;&gt;TRUE,,ISBLANK(U606)),"",IF(INDEX(codeperskat,MATCH(P606,libperskat,0))=20,IF(OR(U606&lt;'Nomenklatur komplett'!W$4,U606&gt;'Nomenklatur komplett'!X$4),FALSE,TRUE),""))</f>
        <v/>
      </c>
      <c r="AH606" s="26" t="str">
        <f t="shared" si="267"/>
        <v/>
      </c>
      <c r="AI606" s="26" t="str">
        <f t="shared" si="268"/>
        <v/>
      </c>
      <c r="AJ606" s="26" t="str">
        <f t="shared" si="263"/>
        <v/>
      </c>
      <c r="AK606" s="72" t="str">
        <f t="shared" si="264"/>
        <v/>
      </c>
      <c r="AL606" s="26" t="str">
        <f t="shared" si="265"/>
        <v/>
      </c>
    </row>
    <row r="607" spans="1:38" x14ac:dyDescent="0.2">
      <c r="A607" s="129" t="str">
        <f t="shared" si="243"/>
        <v/>
      </c>
      <c r="B607" s="129" t="str">
        <f t="shared" si="244"/>
        <v/>
      </c>
      <c r="C607" s="78" t="str">
        <f t="shared" si="245"/>
        <v/>
      </c>
      <c r="D607" s="72" t="str">
        <f t="shared" si="246"/>
        <v/>
      </c>
      <c r="E607" s="72" t="str">
        <f t="shared" si="247"/>
        <v/>
      </c>
      <c r="F607" s="79" t="str">
        <f t="shared" si="248"/>
        <v/>
      </c>
      <c r="G607" s="73" t="str">
        <f t="shared" si="249"/>
        <v/>
      </c>
      <c r="H607" s="72" t="str">
        <f t="shared" si="250"/>
        <v/>
      </c>
      <c r="I607" s="72" t="str">
        <f t="shared" si="251"/>
        <v/>
      </c>
      <c r="J607" s="72" t="str">
        <f t="shared" si="252"/>
        <v/>
      </c>
      <c r="K607" s="76" t="str">
        <f t="shared" si="253"/>
        <v/>
      </c>
      <c r="L607" s="134" t="str">
        <f t="shared" si="254"/>
        <v/>
      </c>
      <c r="M607" s="134" t="str">
        <f t="shared" si="255"/>
        <v/>
      </c>
      <c r="N607" s="67"/>
      <c r="O607" s="71"/>
      <c r="P607" s="71"/>
      <c r="Q607" s="71"/>
      <c r="R607" s="71"/>
      <c r="S607" s="148"/>
      <c r="T607" s="71"/>
      <c r="U607" s="71"/>
      <c r="V607" s="71"/>
      <c r="W607" s="71"/>
      <c r="X607" s="77" t="str">
        <f t="shared" si="269"/>
        <v/>
      </c>
      <c r="Y607" s="26" t="str">
        <f t="shared" si="256"/>
        <v/>
      </c>
      <c r="Z607" s="26" t="str">
        <f t="shared" si="257"/>
        <v/>
      </c>
      <c r="AA607" s="77" t="str">
        <f t="shared" si="258"/>
        <v/>
      </c>
      <c r="AB607" s="26" t="str">
        <f t="shared" si="259"/>
        <v/>
      </c>
      <c r="AC607" s="26" t="str">
        <f t="shared" si="260"/>
        <v/>
      </c>
      <c r="AD607" s="26" t="str">
        <f t="shared" si="266"/>
        <v/>
      </c>
      <c r="AE607" s="26" t="str">
        <f t="shared" si="261"/>
        <v/>
      </c>
      <c r="AF607" s="26" t="str">
        <f t="shared" si="262"/>
        <v/>
      </c>
      <c r="AG607" s="26" t="str">
        <f>IF(OR(Z607&lt;&gt;TRUE,AB607&lt;&gt;TRUE,,ISBLANK(U607)),"",IF(INDEX(codeperskat,MATCH(P607,libperskat,0))=20,IF(OR(U607&lt;'Nomenklatur komplett'!W$4,U607&gt;'Nomenklatur komplett'!X$4),FALSE,TRUE),""))</f>
        <v/>
      </c>
      <c r="AH607" s="26" t="str">
        <f t="shared" si="267"/>
        <v/>
      </c>
      <c r="AI607" s="26" t="str">
        <f t="shared" si="268"/>
        <v/>
      </c>
      <c r="AJ607" s="26" t="str">
        <f t="shared" si="263"/>
        <v/>
      </c>
      <c r="AK607" s="72" t="str">
        <f t="shared" si="264"/>
        <v/>
      </c>
      <c r="AL607" s="26" t="str">
        <f t="shared" si="265"/>
        <v/>
      </c>
    </row>
    <row r="608" spans="1:38" x14ac:dyDescent="0.2">
      <c r="A608" s="129" t="str">
        <f t="shared" si="243"/>
        <v/>
      </c>
      <c r="B608" s="129" t="str">
        <f t="shared" si="244"/>
        <v/>
      </c>
      <c r="C608" s="78" t="str">
        <f t="shared" si="245"/>
        <v/>
      </c>
      <c r="D608" s="72" t="str">
        <f t="shared" si="246"/>
        <v/>
      </c>
      <c r="E608" s="72" t="str">
        <f t="shared" si="247"/>
        <v/>
      </c>
      <c r="F608" s="79" t="str">
        <f t="shared" si="248"/>
        <v/>
      </c>
      <c r="G608" s="73" t="str">
        <f t="shared" si="249"/>
        <v/>
      </c>
      <c r="H608" s="72" t="str">
        <f t="shared" si="250"/>
        <v/>
      </c>
      <c r="I608" s="72" t="str">
        <f t="shared" si="251"/>
        <v/>
      </c>
      <c r="J608" s="72" t="str">
        <f t="shared" si="252"/>
        <v/>
      </c>
      <c r="K608" s="76" t="str">
        <f t="shared" si="253"/>
        <v/>
      </c>
      <c r="L608" s="134" t="str">
        <f t="shared" si="254"/>
        <v/>
      </c>
      <c r="M608" s="134" t="str">
        <f t="shared" si="255"/>
        <v/>
      </c>
      <c r="N608" s="67"/>
      <c r="O608" s="71"/>
      <c r="P608" s="71"/>
      <c r="Q608" s="71"/>
      <c r="R608" s="71"/>
      <c r="S608" s="148"/>
      <c r="T608" s="71"/>
      <c r="U608" s="71"/>
      <c r="V608" s="71"/>
      <c r="W608" s="71"/>
      <c r="X608" s="77" t="str">
        <f t="shared" si="269"/>
        <v/>
      </c>
      <c r="Y608" s="26" t="str">
        <f t="shared" si="256"/>
        <v/>
      </c>
      <c r="Z608" s="26" t="str">
        <f t="shared" si="257"/>
        <v/>
      </c>
      <c r="AA608" s="77" t="str">
        <f t="shared" si="258"/>
        <v/>
      </c>
      <c r="AB608" s="26" t="str">
        <f t="shared" si="259"/>
        <v/>
      </c>
      <c r="AC608" s="26" t="str">
        <f t="shared" si="260"/>
        <v/>
      </c>
      <c r="AD608" s="26" t="str">
        <f t="shared" si="266"/>
        <v/>
      </c>
      <c r="AE608" s="26" t="str">
        <f t="shared" si="261"/>
        <v/>
      </c>
      <c r="AF608" s="26" t="str">
        <f t="shared" si="262"/>
        <v/>
      </c>
      <c r="AG608" s="26" t="str">
        <f>IF(OR(Z608&lt;&gt;TRUE,AB608&lt;&gt;TRUE,,ISBLANK(U608)),"",IF(INDEX(codeperskat,MATCH(P608,libperskat,0))=20,IF(OR(U608&lt;'Nomenklatur komplett'!W$4,U608&gt;'Nomenklatur komplett'!X$4),FALSE,TRUE),""))</f>
        <v/>
      </c>
      <c r="AH608" s="26" t="str">
        <f t="shared" si="267"/>
        <v/>
      </c>
      <c r="AI608" s="26" t="str">
        <f t="shared" si="268"/>
        <v/>
      </c>
      <c r="AJ608" s="26" t="str">
        <f t="shared" si="263"/>
        <v/>
      </c>
      <c r="AK608" s="72" t="str">
        <f t="shared" si="264"/>
        <v/>
      </c>
      <c r="AL608" s="26" t="str">
        <f t="shared" si="265"/>
        <v/>
      </c>
    </row>
    <row r="609" spans="1:38" x14ac:dyDescent="0.2">
      <c r="A609" s="129" t="str">
        <f t="shared" si="243"/>
        <v/>
      </c>
      <c r="B609" s="129" t="str">
        <f t="shared" si="244"/>
        <v/>
      </c>
      <c r="C609" s="78" t="str">
        <f t="shared" si="245"/>
        <v/>
      </c>
      <c r="D609" s="72" t="str">
        <f t="shared" si="246"/>
        <v/>
      </c>
      <c r="E609" s="72" t="str">
        <f t="shared" si="247"/>
        <v/>
      </c>
      <c r="F609" s="79" t="str">
        <f t="shared" si="248"/>
        <v/>
      </c>
      <c r="G609" s="73" t="str">
        <f t="shared" si="249"/>
        <v/>
      </c>
      <c r="H609" s="72" t="str">
        <f t="shared" si="250"/>
        <v/>
      </c>
      <c r="I609" s="72" t="str">
        <f t="shared" si="251"/>
        <v/>
      </c>
      <c r="J609" s="72" t="str">
        <f t="shared" si="252"/>
        <v/>
      </c>
      <c r="K609" s="76" t="str">
        <f t="shared" si="253"/>
        <v/>
      </c>
      <c r="L609" s="134" t="str">
        <f t="shared" si="254"/>
        <v/>
      </c>
      <c r="M609" s="134" t="str">
        <f t="shared" si="255"/>
        <v/>
      </c>
      <c r="N609" s="67"/>
      <c r="O609" s="71"/>
      <c r="P609" s="71"/>
      <c r="Q609" s="71"/>
      <c r="R609" s="71"/>
      <c r="S609" s="148"/>
      <c r="T609" s="71"/>
      <c r="U609" s="71"/>
      <c r="V609" s="71"/>
      <c r="W609" s="71"/>
      <c r="X609" s="77" t="str">
        <f t="shared" si="269"/>
        <v/>
      </c>
      <c r="Y609" s="26" t="str">
        <f t="shared" si="256"/>
        <v/>
      </c>
      <c r="Z609" s="26" t="str">
        <f t="shared" si="257"/>
        <v/>
      </c>
      <c r="AA609" s="77" t="str">
        <f t="shared" si="258"/>
        <v/>
      </c>
      <c r="AB609" s="26" t="str">
        <f t="shared" si="259"/>
        <v/>
      </c>
      <c r="AC609" s="26" t="str">
        <f t="shared" si="260"/>
        <v/>
      </c>
      <c r="AD609" s="26" t="str">
        <f t="shared" si="266"/>
        <v/>
      </c>
      <c r="AE609" s="26" t="str">
        <f t="shared" si="261"/>
        <v/>
      </c>
      <c r="AF609" s="26" t="str">
        <f t="shared" si="262"/>
        <v/>
      </c>
      <c r="AG609" s="26" t="str">
        <f>IF(OR(Z609&lt;&gt;TRUE,AB609&lt;&gt;TRUE,,ISBLANK(U609)),"",IF(INDEX(codeperskat,MATCH(P609,libperskat,0))=20,IF(OR(U609&lt;'Nomenklatur komplett'!W$4,U609&gt;'Nomenklatur komplett'!X$4),FALSE,TRUE),""))</f>
        <v/>
      </c>
      <c r="AH609" s="26" t="str">
        <f t="shared" si="267"/>
        <v/>
      </c>
      <c r="AI609" s="26" t="str">
        <f t="shared" si="268"/>
        <v/>
      </c>
      <c r="AJ609" s="26" t="str">
        <f t="shared" si="263"/>
        <v/>
      </c>
      <c r="AK609" s="72" t="str">
        <f t="shared" si="264"/>
        <v/>
      </c>
      <c r="AL609" s="26" t="str">
        <f t="shared" si="265"/>
        <v/>
      </c>
    </row>
    <row r="610" spans="1:38" x14ac:dyDescent="0.2">
      <c r="A610" s="129" t="str">
        <f t="shared" si="243"/>
        <v/>
      </c>
      <c r="B610" s="129" t="str">
        <f t="shared" si="244"/>
        <v/>
      </c>
      <c r="C610" s="78" t="str">
        <f t="shared" si="245"/>
        <v/>
      </c>
      <c r="D610" s="72" t="str">
        <f t="shared" si="246"/>
        <v/>
      </c>
      <c r="E610" s="72" t="str">
        <f t="shared" si="247"/>
        <v/>
      </c>
      <c r="F610" s="79" t="str">
        <f t="shared" si="248"/>
        <v/>
      </c>
      <c r="G610" s="73" t="str">
        <f t="shared" si="249"/>
        <v/>
      </c>
      <c r="H610" s="72" t="str">
        <f t="shared" si="250"/>
        <v/>
      </c>
      <c r="I610" s="72" t="str">
        <f t="shared" si="251"/>
        <v/>
      </c>
      <c r="J610" s="72" t="str">
        <f t="shared" si="252"/>
        <v/>
      </c>
      <c r="K610" s="76" t="str">
        <f t="shared" si="253"/>
        <v/>
      </c>
      <c r="L610" s="134" t="str">
        <f t="shared" si="254"/>
        <v/>
      </c>
      <c r="M610" s="134" t="str">
        <f t="shared" si="255"/>
        <v/>
      </c>
      <c r="N610" s="67"/>
      <c r="O610" s="71"/>
      <c r="P610" s="71"/>
      <c r="Q610" s="71"/>
      <c r="R610" s="71"/>
      <c r="S610" s="148"/>
      <c r="T610" s="71"/>
      <c r="U610" s="71"/>
      <c r="V610" s="71"/>
      <c r="W610" s="71"/>
      <c r="X610" s="77" t="str">
        <f t="shared" si="269"/>
        <v/>
      </c>
      <c r="Y610" s="26" t="str">
        <f t="shared" si="256"/>
        <v/>
      </c>
      <c r="Z610" s="26" t="str">
        <f t="shared" si="257"/>
        <v/>
      </c>
      <c r="AA610" s="77" t="str">
        <f t="shared" si="258"/>
        <v/>
      </c>
      <c r="AB610" s="26" t="str">
        <f t="shared" si="259"/>
        <v/>
      </c>
      <c r="AC610" s="26" t="str">
        <f t="shared" si="260"/>
        <v/>
      </c>
      <c r="AD610" s="26" t="str">
        <f t="shared" si="266"/>
        <v/>
      </c>
      <c r="AE610" s="26" t="str">
        <f t="shared" si="261"/>
        <v/>
      </c>
      <c r="AF610" s="26" t="str">
        <f t="shared" si="262"/>
        <v/>
      </c>
      <c r="AG610" s="26" t="str">
        <f>IF(OR(Z610&lt;&gt;TRUE,AB610&lt;&gt;TRUE,,ISBLANK(U610)),"",IF(INDEX(codeperskat,MATCH(P610,libperskat,0))=20,IF(OR(U610&lt;'Nomenklatur komplett'!W$4,U610&gt;'Nomenklatur komplett'!X$4),FALSE,TRUE),""))</f>
        <v/>
      </c>
      <c r="AH610" s="26" t="str">
        <f t="shared" si="267"/>
        <v/>
      </c>
      <c r="AI610" s="26" t="str">
        <f t="shared" si="268"/>
        <v/>
      </c>
      <c r="AJ610" s="26" t="str">
        <f t="shared" si="263"/>
        <v/>
      </c>
      <c r="AK610" s="72" t="str">
        <f t="shared" si="264"/>
        <v/>
      </c>
      <c r="AL610" s="26" t="str">
        <f t="shared" si="265"/>
        <v/>
      </c>
    </row>
    <row r="611" spans="1:38" x14ac:dyDescent="0.2">
      <c r="A611" s="129" t="str">
        <f t="shared" si="243"/>
        <v/>
      </c>
      <c r="B611" s="129" t="str">
        <f t="shared" si="244"/>
        <v/>
      </c>
      <c r="C611" s="78" t="str">
        <f t="shared" si="245"/>
        <v/>
      </c>
      <c r="D611" s="72" t="str">
        <f t="shared" si="246"/>
        <v/>
      </c>
      <c r="E611" s="72" t="str">
        <f t="shared" si="247"/>
        <v/>
      </c>
      <c r="F611" s="79" t="str">
        <f t="shared" si="248"/>
        <v/>
      </c>
      <c r="G611" s="73" t="str">
        <f t="shared" si="249"/>
        <v/>
      </c>
      <c r="H611" s="72" t="str">
        <f t="shared" si="250"/>
        <v/>
      </c>
      <c r="I611" s="72" t="str">
        <f t="shared" si="251"/>
        <v/>
      </c>
      <c r="J611" s="72" t="str">
        <f t="shared" si="252"/>
        <v/>
      </c>
      <c r="K611" s="76" t="str">
        <f t="shared" si="253"/>
        <v/>
      </c>
      <c r="L611" s="134" t="str">
        <f t="shared" si="254"/>
        <v/>
      </c>
      <c r="M611" s="134" t="str">
        <f t="shared" si="255"/>
        <v/>
      </c>
      <c r="N611" s="67"/>
      <c r="O611" s="71"/>
      <c r="P611" s="71"/>
      <c r="Q611" s="71"/>
      <c r="R611" s="71"/>
      <c r="S611" s="148"/>
      <c r="T611" s="71"/>
      <c r="U611" s="71"/>
      <c r="V611" s="71"/>
      <c r="W611" s="71"/>
      <c r="X611" s="77" t="str">
        <f t="shared" si="269"/>
        <v/>
      </c>
      <c r="Y611" s="26" t="str">
        <f t="shared" si="256"/>
        <v/>
      </c>
      <c r="Z611" s="26" t="str">
        <f t="shared" si="257"/>
        <v/>
      </c>
      <c r="AA611" s="77" t="str">
        <f t="shared" si="258"/>
        <v/>
      </c>
      <c r="AB611" s="26" t="str">
        <f t="shared" si="259"/>
        <v/>
      </c>
      <c r="AC611" s="26" t="str">
        <f t="shared" si="260"/>
        <v/>
      </c>
      <c r="AD611" s="26" t="str">
        <f t="shared" si="266"/>
        <v/>
      </c>
      <c r="AE611" s="26" t="str">
        <f t="shared" si="261"/>
        <v/>
      </c>
      <c r="AF611" s="26" t="str">
        <f t="shared" si="262"/>
        <v/>
      </c>
      <c r="AG611" s="26" t="str">
        <f>IF(OR(Z611&lt;&gt;TRUE,AB611&lt;&gt;TRUE,,ISBLANK(U611)),"",IF(INDEX(codeperskat,MATCH(P611,libperskat,0))=20,IF(OR(U611&lt;'Nomenklatur komplett'!W$4,U611&gt;'Nomenklatur komplett'!X$4),FALSE,TRUE),""))</f>
        <v/>
      </c>
      <c r="AH611" s="26" t="str">
        <f t="shared" si="267"/>
        <v/>
      </c>
      <c r="AI611" s="26" t="str">
        <f t="shared" si="268"/>
        <v/>
      </c>
      <c r="AJ611" s="26" t="str">
        <f t="shared" si="263"/>
        <v/>
      </c>
      <c r="AK611" s="72" t="str">
        <f t="shared" si="264"/>
        <v/>
      </c>
      <c r="AL611" s="26" t="str">
        <f t="shared" si="265"/>
        <v/>
      </c>
    </row>
  </sheetData>
  <sheetProtection sheet="1" objects="1" scenarios="1"/>
  <phoneticPr fontId="1" type="noConversion"/>
  <conditionalFormatting sqref="O12:O311">
    <cfRule type="expression" dxfId="37" priority="20" stopIfTrue="1">
      <formula>NOT(X12)</formula>
    </cfRule>
  </conditionalFormatting>
  <conditionalFormatting sqref="N12:N311">
    <cfRule type="expression" dxfId="36" priority="21" stopIfTrue="1">
      <formula>NOT(Y12)</formula>
    </cfRule>
    <cfRule type="expression" dxfId="35" priority="22" stopIfTrue="1">
      <formula>NOT(X12)</formula>
    </cfRule>
  </conditionalFormatting>
  <conditionalFormatting sqref="Q12:Q311">
    <cfRule type="expression" dxfId="34" priority="23" stopIfTrue="1">
      <formula>NOT(AA12)</formula>
    </cfRule>
  </conditionalFormatting>
  <conditionalFormatting sqref="T12:T311">
    <cfRule type="expression" dxfId="33" priority="24" stopIfTrue="1">
      <formula>NOT(AE12)</formula>
    </cfRule>
  </conditionalFormatting>
  <conditionalFormatting sqref="A11:B11">
    <cfRule type="cellIs" dxfId="32" priority="25" stopIfTrue="1" operator="equal">
      <formula>"OK"</formula>
    </cfRule>
    <cfRule type="cellIs" dxfId="31" priority="26" stopIfTrue="1" operator="equal">
      <formula>"x"</formula>
    </cfRule>
  </conditionalFormatting>
  <conditionalFormatting sqref="A12:A311">
    <cfRule type="cellIs" dxfId="30" priority="27" stopIfTrue="1" operator="equal">
      <formula>"OK"</formula>
    </cfRule>
    <cfRule type="expression" dxfId="29" priority="28" stopIfTrue="1">
      <formula>OR(A12="Unvollständig",A12="Fehler")</formula>
    </cfRule>
    <cfRule type="cellIs" dxfId="28" priority="29" stopIfTrue="1" operator="equal">
      <formula>"Achtung"</formula>
    </cfRule>
  </conditionalFormatting>
  <conditionalFormatting sqref="B12:B311">
    <cfRule type="cellIs" dxfId="27" priority="30" stopIfTrue="1" operator="equal">
      <formula>"OK"</formula>
    </cfRule>
    <cfRule type="expression" dxfId="26" priority="31" stopIfTrue="1">
      <formula>OR(B12="Incomplet",B12="Erreur")</formula>
    </cfRule>
    <cfRule type="cellIs" dxfId="25" priority="32" stopIfTrue="1" operator="equal">
      <formula>"Attention"</formula>
    </cfRule>
  </conditionalFormatting>
  <conditionalFormatting sqref="P12:P311">
    <cfRule type="expression" dxfId="24" priority="33" stopIfTrue="1">
      <formula>OR(Z12=FALSE,AH12=FALSE,AI12=FALSE)</formula>
    </cfRule>
  </conditionalFormatting>
  <conditionalFormatting sqref="R12:R311">
    <cfRule type="expression" dxfId="23" priority="34" stopIfTrue="1">
      <formula>OR(AB12=FALSE,AI12=FALSE)</formula>
    </cfRule>
  </conditionalFormatting>
  <conditionalFormatting sqref="U12:U311">
    <cfRule type="expression" dxfId="22" priority="35" stopIfTrue="1">
      <formula>NOT(AE12)</formula>
    </cfRule>
    <cfRule type="expression" dxfId="21" priority="36" stopIfTrue="1">
      <formula>OR(AF12=FALSE,AG12=FALSE)</formula>
    </cfRule>
  </conditionalFormatting>
  <conditionalFormatting sqref="V12:V311">
    <cfRule type="expression" dxfId="20" priority="37" stopIfTrue="1">
      <formula>OR(AD12=FALSE,AH12=FALSE)</formula>
    </cfRule>
    <cfRule type="expression" dxfId="19" priority="38" stopIfTrue="1">
      <formula>NOT(AF12)</formula>
    </cfRule>
  </conditionalFormatting>
  <conditionalFormatting sqref="S12:S311">
    <cfRule type="expression" dxfId="18" priority="19" stopIfTrue="1">
      <formula>NOT(AC12)</formula>
    </cfRule>
  </conditionalFormatting>
  <conditionalFormatting sqref="O312:O611">
    <cfRule type="expression" dxfId="17" priority="18" stopIfTrue="1">
      <formula>NOT(X312)</formula>
    </cfRule>
  </conditionalFormatting>
  <conditionalFormatting sqref="N312:N611">
    <cfRule type="expression" dxfId="16" priority="16" stopIfTrue="1">
      <formula>NOT(Y312)</formula>
    </cfRule>
    <cfRule type="expression" dxfId="15" priority="17" stopIfTrue="1">
      <formula>NOT(X312)</formula>
    </cfRule>
  </conditionalFormatting>
  <conditionalFormatting sqref="Q312:Q611">
    <cfRule type="expression" dxfId="14" priority="15" stopIfTrue="1">
      <formula>NOT(AA312)</formula>
    </cfRule>
  </conditionalFormatting>
  <conditionalFormatting sqref="T312:T611">
    <cfRule type="expression" dxfId="13" priority="14" stopIfTrue="1">
      <formula>NOT(AE312)</formula>
    </cfRule>
  </conditionalFormatting>
  <conditionalFormatting sqref="A312:A611">
    <cfRule type="cellIs" dxfId="12" priority="11" stopIfTrue="1" operator="equal">
      <formula>"OK"</formula>
    </cfRule>
    <cfRule type="expression" dxfId="11" priority="12" stopIfTrue="1">
      <formula>OR(A312="Unvollständig",A312="Fehler")</formula>
    </cfRule>
    <cfRule type="cellIs" dxfId="10" priority="13" stopIfTrue="1" operator="equal">
      <formula>"Achtung"</formula>
    </cfRule>
  </conditionalFormatting>
  <conditionalFormatting sqref="B312:B611">
    <cfRule type="cellIs" dxfId="9" priority="8" stopIfTrue="1" operator="equal">
      <formula>"OK"</formula>
    </cfRule>
    <cfRule type="expression" dxfId="8" priority="9" stopIfTrue="1">
      <formula>OR(B312="Incomplet",B312="Erreur")</formula>
    </cfRule>
    <cfRule type="cellIs" dxfId="7" priority="10" stopIfTrue="1" operator="equal">
      <formula>"Attention"</formula>
    </cfRule>
  </conditionalFormatting>
  <conditionalFormatting sqref="P312:P611">
    <cfRule type="expression" dxfId="6" priority="7" stopIfTrue="1">
      <formula>OR(Z312=FALSE,AH312=FALSE,AI312=FALSE)</formula>
    </cfRule>
  </conditionalFormatting>
  <conditionalFormatting sqref="R312:R611">
    <cfRule type="expression" dxfId="5" priority="6" stopIfTrue="1">
      <formula>OR(AB312=FALSE,AI312=FALSE)</formula>
    </cfRule>
  </conditionalFormatting>
  <conditionalFormatting sqref="U312:U611">
    <cfRule type="expression" dxfId="4" priority="4" stopIfTrue="1">
      <formula>NOT(AE312)</formula>
    </cfRule>
    <cfRule type="expression" dxfId="3" priority="5" stopIfTrue="1">
      <formula>OR(AF312=FALSE,AG312=FALSE)</formula>
    </cfRule>
  </conditionalFormatting>
  <conditionalFormatting sqref="V312:V611">
    <cfRule type="expression" dxfId="2" priority="2" stopIfTrue="1">
      <formula>OR(AD312=FALSE,AH312=FALSE)</formula>
    </cfRule>
    <cfRule type="expression" dxfId="1" priority="3" stopIfTrue="1">
      <formula>NOT(AF312)</formula>
    </cfRule>
  </conditionalFormatting>
  <conditionalFormatting sqref="S312:S611">
    <cfRule type="expression" dxfId="0" priority="1" stopIfTrue="1">
      <formula>NOT(AC312)</formula>
    </cfRule>
  </conditionalFormatting>
  <dataValidations count="24">
    <dataValidation type="list" allowBlank="1" showInputMessage="1" showErrorMessage="1" error="Ungültiger Wert: konsultieren Sie die Liste der zulässigen Werte unten im Blatt &quot;Person&quot;" sqref="N12:N611">
      <formula1>persid</formula1>
    </dataValidation>
    <dataValidation type="list" allowBlank="1" showInputMessage="1" showErrorMessage="1" error="Ungültiger Wert: konsultieren Sie die Liste der zulässigen Werte unten im Blatt &quot;Pers-Kat&quot;" sqref="P12:P611">
      <formula1>libperskat</formula1>
    </dataValidation>
    <dataValidation type="list" allowBlank="1" showInputMessage="1" showErrorMessage="1" error="Ungültiger Wert: konsultieren Sie die Liste der zulässigen Werte unten im Blatt &quot;AAV&quot;" sqref="Q12:Q611">
      <formula1>libaav</formula1>
    </dataValidation>
    <dataValidation type="list" allowBlank="1" showInputMessage="1" showErrorMessage="1" error="Ungültiger Wert: konsultieren Sie die Liste der zulässigen Werte unten im Blatt &quot;DipQual&quot;" sqref="R12:R611">
      <formula1>libdipqual</formula1>
    </dataValidation>
    <dataValidation type="list" allowBlank="1" showInputMessage="1" showErrorMessage="1" error="Ungültiger Wert: konsultieren Sie die Liste der zulässigen Werte unten im Blatt &quot;Inst&quot;" sqref="S12:S611">
      <formula1>libinst</formula1>
    </dataValidation>
    <dataValidation type="list" allowBlank="1" showInputMessage="1" showErrorMessage="1" error="Ungültiger Wert: konsultieren Sie die Liste der zulässigen Werte unten im Blatt &quot;SchArtKla&quot; (Sie haben die Möglichkeit, einen neuen Code im Blatt SchArtKlaZus&quot; anzufügen" sqref="V12:V611">
      <formula1>libschartkla</formula1>
    </dataValidation>
    <dataValidation type="textLength" allowBlank="1" showInputMessage="1" showErrorMessage="1" error="Das Format des Wertes ist nicht korrekt" sqref="W12:W611">
      <formula1>1</formula1>
      <formula2>256</formula2>
    </dataValidation>
    <dataValidation type="decimal" allowBlank="1" showInputMessage="1" showErrorMessage="1" error="Ungültiger Wert (1&lt;=Basis Vollzeit&lt;=60)" sqref="U12:U611">
      <formula1>1</formula1>
      <formula2>60</formula2>
    </dataValidation>
    <dataValidation type="decimal" allowBlank="1" showInputMessage="1" showErrorMessage="1" error="Ungültiger Wert (1&lt;=Pensum&lt;=60)" sqref="T12:T611">
      <formula1>0.01</formula1>
      <formula2>60</formula2>
    </dataValidation>
    <dataValidation type="whole" allowBlank="1" showInputMessage="1" showErrorMessage="1" error="Ungültiger Wert (0&lt;=Wert&lt;=99)" sqref="O12:O611">
      <formula1>1</formula1>
      <formula2>99</formula2>
    </dataValidation>
    <dataValidation allowBlank="1" showInputMessage="1" showErrorMessage="1" prompt="Dieser Indikator kann 4 Werte annehmen: _x000a_OK_x000a_Unvollständig: Es fehlen Werte._x000a_Achtung: Ein Wert (in orange) ist ausserhalb der Grenzen._x000a_Fehler: Ein Wert (in rot) ist nicht korrekt." sqref="A11"/>
    <dataValidation allowBlank="1" showInputMessage="1" showErrorMessage="1" prompt="Name der Person. Der Wert ist fakultativ und dient sich im Formular besser zurechtzufinden. Der Name wird nicht auf die Exportdatei übertragen." sqref="L11"/>
    <dataValidation allowBlank="1" showInputMessage="1" showErrorMessage="1" prompt="Vorname der Person. Der Wert ist fakultativ und dient sich im Formular besser zurechtzufinden. Der Vorname wird nicht auf die Exportdatei übertragen." sqref="M11"/>
    <dataValidation allowBlank="1" showInputMessage="1" showErrorMessage="1" prompt="Identifikator der Person, der mit dem Datenblatt &quot;Person&quot; übereinstimmen muss." sqref="N11"/>
    <dataValidation allowBlank="1" showInputMessage="1" showErrorMessage="1" prompt="Nummer zur Identifikation der Tätigkeit (fortlaufende Nummerierung von 1 bis N)" sqref="O11"/>
    <dataValidation allowBlank="1" showInputMessage="1" showErrorMessage="1" prompt="Personalkategorie zeigt an, ob die Tätigkeit als Lehrkraft, als sonderpädagogisches Personal oder als Schulleitung durchgeführt wurde." sqref="P11"/>
    <dataValidation allowBlank="1" showInputMessage="1" showErrorMessage="1" prompt="Die Art des Arbeitsvertrages kann die Werte befristet oder unbefristet annehmen." sqref="Q11"/>
    <dataValidation allowBlank="1" showInputMessage="1" showErrorMessage="1" prompt="präzisiert die Qualifikation der Person bezüglich der Tätigkeit." sqref="R11"/>
    <dataValidation allowBlank="1" showInputMessage="1" showErrorMessage="1" prompt="Bildungsinstitution, welche aus der Liste ausgewählt werden kann. Falls die Institution in der Liste fehlt, ist es möglich eine Neue im Datenblatt &quot;InstZus&quot; zu kreieren." sqref="S11"/>
    <dataValidation allowBlank="1" showInputMessage="1" showErrorMessage="1" prompt="Anzahl Stunden/Lektionen pro Woche, welche der Tätigkeit gewidmet werden." sqref="T11"/>
    <dataValidation allowBlank="1" showInputMessage="1" showErrorMessage="1" prompt="Anzahl Stunden/Lektionen pro Woche, welche einer Vollzeitbeschäftigung entsprechen (dieser Wert wird mit den Grenzen im Feld 'SchArt' verglichen)" sqref="U11"/>
    <dataValidation allowBlank="1" showInputMessage="1" showErrorMessage="1" prompt="Schulart, welche aus der Liste ausgewählt werden kann. Falls eine bestimmte Schulart in der Liste fehlt, ist es möglich, eine Neue im Datenblatt &quot;SchArtZus&quot; zu kreieren." sqref="V11"/>
    <dataValidation allowBlank="1" showInputMessage="1" showErrorMessage="1" prompt="Dieses Feld ist fakultativ und ermöglicht, einen Kommentar einzugeben, der mit den Daten in die Exportdatei übertragen wird." sqref="W11"/>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B11"/>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P601"/>
  <sheetViews>
    <sheetView showGridLines="0" showRowColHeaders="0" workbookViewId="0"/>
  </sheetViews>
  <sheetFormatPr baseColWidth="10" defaultRowHeight="12.75" x14ac:dyDescent="0.2"/>
  <cols>
    <col min="1" max="1" width="13.7109375" style="59" customWidth="1"/>
    <col min="2" max="2" width="14.42578125" style="59" customWidth="1"/>
    <col min="3" max="3" width="13" style="59" customWidth="1"/>
    <col min="4" max="4" width="11.42578125" style="59"/>
    <col min="5" max="5" width="9.5703125" style="59" customWidth="1"/>
    <col min="6" max="6" width="6.28515625" style="59" customWidth="1"/>
    <col min="7" max="8" width="5.7109375" style="59" customWidth="1"/>
    <col min="9" max="9" width="5.28515625" style="59" customWidth="1"/>
    <col min="10" max="10" width="5.42578125" style="59" customWidth="1"/>
    <col min="11" max="11" width="11.42578125" style="59"/>
    <col min="12" max="12" width="13.140625" style="59" customWidth="1"/>
    <col min="13" max="16384" width="11.42578125" style="59"/>
  </cols>
  <sheetData>
    <row r="1" spans="1:16" x14ac:dyDescent="0.2">
      <c r="A1" s="10">
        <f>IF(Lieferung!B15&lt;&gt;"",Lieferung!B15,"")</f>
        <v>2019</v>
      </c>
      <c r="B1" s="10">
        <f>Lieferung!F11</f>
        <v>9</v>
      </c>
      <c r="C1" s="10" t="str">
        <f>IF(Lieferung!B13&lt;&gt;"",IF(Lieferung!B13&lt;&gt;"Name_der_Schule",Lieferung!B13,CONCATENATE(INDEX(libktabb,Lieferung!F11),"-",Tätigkeit!AM$12)),"")</f>
        <v>ZG-ID</v>
      </c>
      <c r="D1" s="11">
        <f ca="1">TODAY()</f>
        <v>43776</v>
      </c>
      <c r="E1" s="12" t="str">
        <f>IF(Lieferung!A8&lt;&gt;"",Lieferung!A8,"")</f>
        <v>v1.20</v>
      </c>
      <c r="F1" s="26"/>
      <c r="G1" s="26"/>
      <c r="H1" s="26"/>
      <c r="I1" s="26"/>
      <c r="J1" s="26"/>
      <c r="K1" s="26"/>
      <c r="L1" s="26"/>
      <c r="M1" s="26"/>
      <c r="N1" s="26"/>
      <c r="O1" s="26"/>
      <c r="P1" s="26"/>
    </row>
    <row r="2" spans="1:16" x14ac:dyDescent="0.2">
      <c r="A2" s="26" t="str">
        <f>IF(Tätigkeit!$A12&lt;&gt;"",IF(Tätigkeit!C12&lt;&gt;"",IF(Tätigkeit!C12="LOC.ID",CONCATENATE("LOC.",Tätigkeit!AM$12),Tätigkeit!C12),""),"")</f>
        <v/>
      </c>
      <c r="B2" s="65" t="str">
        <f>IF(A2&lt;&gt;"",Tätigkeit!J12,"")</f>
        <v/>
      </c>
      <c r="C2" s="26" t="str">
        <f>IF(A2&lt;&gt;"",IF(Tätigkeit!E12=TRUE,INDEX(codesex,MATCH(Tätigkeit!D12,libsex,0)),Tätigkeit!D12),"")</f>
        <v/>
      </c>
      <c r="D2" s="131" t="str">
        <f>IF(A2&lt;&gt;"",Tätigkeit!F12,"")</f>
        <v/>
      </c>
      <c r="E2" s="26" t="str">
        <f>IF(A2&lt;&gt;"",IF(Tätigkeit!H12=TRUE,INDEX(codenat,MATCH(Tätigkeit!G12,libnat,0)),Tätigkeit!G12),"")</f>
        <v/>
      </c>
      <c r="F2" s="26" t="str">
        <f>IF(A2&lt;&gt;"",Tätigkeit!I12,"")</f>
        <v/>
      </c>
      <c r="G2" s="26" t="str">
        <f>IF(A2&lt;&gt;"",IF(Tätigkeit!O12&lt;&gt;"",Tätigkeit!O12,""),"")</f>
        <v/>
      </c>
      <c r="H2" s="26" t="str">
        <f>IF(A2&lt;&gt;"",IF(Tätigkeit!Z12=TRUE,INDEX(codeperskat,MATCH(Tätigkeit!P12,libperskat,0)),IF(Tätigkeit!P12&lt;&gt;"",Tätigkeit!P12,"")),"")</f>
        <v/>
      </c>
      <c r="I2" s="26" t="str">
        <f>IF(A2&lt;&gt;"",IF(Tätigkeit!AA12=TRUE,INDEX(codeaav,MATCH(Tätigkeit!Q12,libaav,0)),IF(Tätigkeit!Q12&lt;&gt;"",Tätigkeit!Q12,"")),"")</f>
        <v/>
      </c>
      <c r="J2" s="26" t="str">
        <f>IF(A2&lt;&gt;"",IF(Tätigkeit!AB12=TRUE,INDEX(codedipqual,MATCH(Tätigkeit!R12,libdipqual,0)),IF(Tätigkeit!R12&lt;&gt;"",Tätigkeit!R12,"")),"")</f>
        <v/>
      </c>
      <c r="K2" s="26" t="str">
        <f>IF(A2&lt;&gt;"",IF(Tätigkeit!AC12=TRUE,INDEX(libcatidinst,MATCH(Tätigkeit!S12,libinst,0)),""),"")</f>
        <v/>
      </c>
      <c r="L2" s="26" t="str">
        <f>IF(A2&lt;&gt;"",IF(Tätigkeit!AC12=TRUE,INDEX(codeinst,MATCH(Tätigkeit!S12,libinst,0)),IF(Tätigkeit!S12&lt;&gt;"",Tätigkeit!S12,"")),"")</f>
        <v/>
      </c>
      <c r="M2" s="26" t="str">
        <f>IF(A2&lt;&gt;"",IF(Tätigkeit!T12&lt;&gt;"",Tätigkeit!T12,""),"")</f>
        <v/>
      </c>
      <c r="N2" s="26" t="str">
        <f>IF(A2&lt;&gt;"",IF(Tätigkeit!U12&lt;&gt;"",Tätigkeit!U12,""),"")</f>
        <v/>
      </c>
      <c r="O2" s="26" t="str">
        <f>IF(OR(A2="",ISBLANK(Tätigkeit!V12)),"",IF(NOT(ISNA(Tätigkeit!V12)),INDEX(codeschartkla,MATCH(Tätigkeit!V12,libschartkla,0)),Tätigkeit!V12))</f>
        <v/>
      </c>
      <c r="P2" s="26" t="str">
        <f>IF(OR(A2="",ISBLANK(Tätigkeit!W12)),"",Tätigkeit!W12)</f>
        <v/>
      </c>
    </row>
    <row r="3" spans="1:16" x14ac:dyDescent="0.2">
      <c r="A3" s="26" t="str">
        <f>IF(Tätigkeit!$A13&lt;&gt;"",IF(Tätigkeit!C13&lt;&gt;"",IF(Tätigkeit!C13="LOC.ID",CONCATENATE("LOC.",Tätigkeit!AM$12),Tätigkeit!C13),""),"")</f>
        <v/>
      </c>
      <c r="B3" s="65" t="str">
        <f>IF(A3&lt;&gt;"",Tätigkeit!J13,"")</f>
        <v/>
      </c>
      <c r="C3" s="26" t="str">
        <f>IF(A3&lt;&gt;"",IF(Tätigkeit!E13=TRUE,INDEX(codesex,MATCH(Tätigkeit!D13,libsex,0)),Tätigkeit!D13),"")</f>
        <v/>
      </c>
      <c r="D3" s="131" t="str">
        <f>IF(A3&lt;&gt;"",Tätigkeit!F13,"")</f>
        <v/>
      </c>
      <c r="E3" s="26" t="str">
        <f>IF(A3&lt;&gt;"",IF(Tätigkeit!H13=TRUE,INDEX(codenat,MATCH(Tätigkeit!G13,libnat,0)),Tätigkeit!G13),"")</f>
        <v/>
      </c>
      <c r="F3" s="26" t="str">
        <f>IF(A3&lt;&gt;"",Tätigkeit!I13,"")</f>
        <v/>
      </c>
      <c r="G3" s="26" t="str">
        <f>IF(A3&lt;&gt;"",IF(Tätigkeit!O13&lt;&gt;"",Tätigkeit!O13,""),"")</f>
        <v/>
      </c>
      <c r="H3" s="26" t="str">
        <f>IF(A3&lt;&gt;"",IF(Tätigkeit!Z13=TRUE,INDEX(codeperskat,MATCH(Tätigkeit!P13,libperskat,0)),IF(Tätigkeit!P13&lt;&gt;"",Tätigkeit!P13,"")),"")</f>
        <v/>
      </c>
      <c r="I3" s="26" t="str">
        <f>IF(A3&lt;&gt;"",IF(Tätigkeit!AA13=TRUE,INDEX(codeaav,MATCH(Tätigkeit!Q13,libaav,0)),IF(Tätigkeit!Q13&lt;&gt;"",Tätigkeit!Q13,"")),"")</f>
        <v/>
      </c>
      <c r="J3" s="26" t="str">
        <f>IF(A3&lt;&gt;"",IF(Tätigkeit!AB13=TRUE,INDEX(codedipqual,MATCH(Tätigkeit!R13,libdipqual,0)),IF(Tätigkeit!R13&lt;&gt;"",Tätigkeit!R13,"")),"")</f>
        <v/>
      </c>
      <c r="K3" s="26" t="str">
        <f>IF(A3&lt;&gt;"",IF(Tätigkeit!AC13=TRUE,INDEX(libcatidinst,MATCH(Tätigkeit!S13,libinst,0)),""),"")</f>
        <v/>
      </c>
      <c r="L3" s="26" t="str">
        <f>IF(A3&lt;&gt;"",IF(Tätigkeit!AC13=TRUE,INDEX(codeinst,MATCH(Tätigkeit!S13,libinst,0)),IF(Tätigkeit!S13&lt;&gt;"",Tätigkeit!S13,"")),"")</f>
        <v/>
      </c>
      <c r="M3" s="26" t="str">
        <f>IF(A3&lt;&gt;"",IF(Tätigkeit!T13&lt;&gt;"",Tätigkeit!T13,""),"")</f>
        <v/>
      </c>
      <c r="N3" s="26" t="str">
        <f>IF(A3&lt;&gt;"",IF(Tätigkeit!U13&lt;&gt;"",Tätigkeit!U13,""),"")</f>
        <v/>
      </c>
      <c r="O3" s="26" t="str">
        <f>IF(OR(A3="",ISBLANK(Tätigkeit!V13)),"",IF(NOT(ISNA(Tätigkeit!V13)),INDEX(codeschartkla,MATCH(Tätigkeit!V13,libschartkla,0)),Tätigkeit!V13))</f>
        <v/>
      </c>
      <c r="P3" s="26" t="str">
        <f>IF(OR(A3="",ISBLANK(Tätigkeit!W13)),"",Tätigkeit!W13)</f>
        <v/>
      </c>
    </row>
    <row r="4" spans="1:16" x14ac:dyDescent="0.2">
      <c r="A4" s="26" t="str">
        <f>IF(Tätigkeit!$A14&lt;&gt;"",IF(Tätigkeit!C14&lt;&gt;"",IF(Tätigkeit!C14="LOC.ID",CONCATENATE("LOC.",Tätigkeit!AM$12),Tätigkeit!C14),""),"")</f>
        <v/>
      </c>
      <c r="B4" s="65" t="str">
        <f>IF(A4&lt;&gt;"",Tätigkeit!J14,"")</f>
        <v/>
      </c>
      <c r="C4" s="26" t="str">
        <f>IF(A4&lt;&gt;"",IF(Tätigkeit!E14=TRUE,INDEX(codesex,MATCH(Tätigkeit!D14,libsex,0)),Tätigkeit!D14),"")</f>
        <v/>
      </c>
      <c r="D4" s="131" t="str">
        <f>IF(A4&lt;&gt;"",Tätigkeit!F14,"")</f>
        <v/>
      </c>
      <c r="E4" s="26" t="str">
        <f>IF(A4&lt;&gt;"",IF(Tätigkeit!H14=TRUE,INDEX(codenat,MATCH(Tätigkeit!G14,libnat,0)),Tätigkeit!G14),"")</f>
        <v/>
      </c>
      <c r="F4" s="26" t="str">
        <f>IF(A4&lt;&gt;"",Tätigkeit!I14,"")</f>
        <v/>
      </c>
      <c r="G4" s="26" t="str">
        <f>IF(A4&lt;&gt;"",IF(Tätigkeit!O14&lt;&gt;"",Tätigkeit!O14,""),"")</f>
        <v/>
      </c>
      <c r="H4" s="26" t="str">
        <f>IF(A4&lt;&gt;"",IF(Tätigkeit!Z14=TRUE,INDEX(codeperskat,MATCH(Tätigkeit!P14,libperskat,0)),IF(Tätigkeit!P14&lt;&gt;"",Tätigkeit!P14,"")),"")</f>
        <v/>
      </c>
      <c r="I4" s="26" t="str">
        <f>IF(A4&lt;&gt;"",IF(Tätigkeit!AA14=TRUE,INDEX(codeaav,MATCH(Tätigkeit!Q14,libaav,0)),IF(Tätigkeit!Q14&lt;&gt;"",Tätigkeit!Q14,"")),"")</f>
        <v/>
      </c>
      <c r="J4" s="26" t="str">
        <f>IF(A4&lt;&gt;"",IF(Tätigkeit!AB14=TRUE,INDEX(codedipqual,MATCH(Tätigkeit!R14,libdipqual,0)),IF(Tätigkeit!R14&lt;&gt;"",Tätigkeit!R14,"")),"")</f>
        <v/>
      </c>
      <c r="K4" s="26" t="str">
        <f>IF(A4&lt;&gt;"",IF(Tätigkeit!AC14=TRUE,INDEX(libcatidinst,MATCH(Tätigkeit!S14,libinst,0)),""),"")</f>
        <v/>
      </c>
      <c r="L4" s="26" t="str">
        <f>IF(A4&lt;&gt;"",IF(Tätigkeit!AC14=TRUE,INDEX(codeinst,MATCH(Tätigkeit!S14,libinst,0)),IF(Tätigkeit!S14&lt;&gt;"",Tätigkeit!S14,"")),"")</f>
        <v/>
      </c>
      <c r="M4" s="26" t="str">
        <f>IF(A4&lt;&gt;"",IF(Tätigkeit!T14&lt;&gt;"",Tätigkeit!T14,""),"")</f>
        <v/>
      </c>
      <c r="N4" s="26" t="str">
        <f>IF(A4&lt;&gt;"",IF(Tätigkeit!U14&lt;&gt;"",Tätigkeit!U14,""),"")</f>
        <v/>
      </c>
      <c r="O4" s="26" t="str">
        <f>IF(OR(A4="",ISBLANK(Tätigkeit!V14)),"",IF(NOT(ISNA(Tätigkeit!V14)),INDEX(codeschartkla,MATCH(Tätigkeit!V14,libschartkla,0)),Tätigkeit!V14))</f>
        <v/>
      </c>
      <c r="P4" s="26" t="str">
        <f>IF(OR(A4="",ISBLANK(Tätigkeit!W14)),"",Tätigkeit!W14)</f>
        <v/>
      </c>
    </row>
    <row r="5" spans="1:16" x14ac:dyDescent="0.2">
      <c r="A5" s="26" t="str">
        <f>IF(Tätigkeit!$A15&lt;&gt;"",IF(Tätigkeit!C15&lt;&gt;"",IF(Tätigkeit!C15="LOC.ID",CONCATENATE("LOC.",Tätigkeit!AM$12),Tätigkeit!C15),""),"")</f>
        <v/>
      </c>
      <c r="B5" s="65" t="str">
        <f>IF(A5&lt;&gt;"",Tätigkeit!J15,"")</f>
        <v/>
      </c>
      <c r="C5" s="26" t="str">
        <f>IF(A5&lt;&gt;"",IF(Tätigkeit!E15=TRUE,INDEX(codesex,MATCH(Tätigkeit!D15,libsex,0)),Tätigkeit!D15),"")</f>
        <v/>
      </c>
      <c r="D5" s="131" t="str">
        <f>IF(A5&lt;&gt;"",Tätigkeit!F15,"")</f>
        <v/>
      </c>
      <c r="E5" s="26" t="str">
        <f>IF(A5&lt;&gt;"",IF(Tätigkeit!H15=TRUE,INDEX(codenat,MATCH(Tätigkeit!G15,libnat,0)),Tätigkeit!G15),"")</f>
        <v/>
      </c>
      <c r="F5" s="26" t="str">
        <f>IF(A5&lt;&gt;"",Tätigkeit!I15,"")</f>
        <v/>
      </c>
      <c r="G5" s="26" t="str">
        <f>IF(A5&lt;&gt;"",IF(Tätigkeit!O15&lt;&gt;"",Tätigkeit!O15,""),"")</f>
        <v/>
      </c>
      <c r="H5" s="26" t="str">
        <f>IF(A5&lt;&gt;"",IF(Tätigkeit!Z15=TRUE,INDEX(codeperskat,MATCH(Tätigkeit!P15,libperskat,0)),IF(Tätigkeit!P15&lt;&gt;"",Tätigkeit!P15,"")),"")</f>
        <v/>
      </c>
      <c r="I5" s="26" t="str">
        <f>IF(A5&lt;&gt;"",IF(Tätigkeit!AA15=TRUE,INDEX(codeaav,MATCH(Tätigkeit!Q15,libaav,0)),IF(Tätigkeit!Q15&lt;&gt;"",Tätigkeit!Q15,"")),"")</f>
        <v/>
      </c>
      <c r="J5" s="26" t="str">
        <f>IF(A5&lt;&gt;"",IF(Tätigkeit!AB15=TRUE,INDEX(codedipqual,MATCH(Tätigkeit!R15,libdipqual,0)),IF(Tätigkeit!R15&lt;&gt;"",Tätigkeit!R15,"")),"")</f>
        <v/>
      </c>
      <c r="K5" s="26" t="str">
        <f>IF(A5&lt;&gt;"",IF(Tätigkeit!AC15=TRUE,INDEX(libcatidinst,MATCH(Tätigkeit!S15,libinst,0)),""),"")</f>
        <v/>
      </c>
      <c r="L5" s="26" t="str">
        <f>IF(A5&lt;&gt;"",IF(Tätigkeit!AC15=TRUE,INDEX(codeinst,MATCH(Tätigkeit!S15,libinst,0)),IF(Tätigkeit!S15&lt;&gt;"",Tätigkeit!S15,"")),"")</f>
        <v/>
      </c>
      <c r="M5" s="26" t="str">
        <f>IF(A5&lt;&gt;"",IF(Tätigkeit!T15&lt;&gt;"",Tätigkeit!T15,""),"")</f>
        <v/>
      </c>
      <c r="N5" s="26" t="str">
        <f>IF(A5&lt;&gt;"",IF(Tätigkeit!U15&lt;&gt;"",Tätigkeit!U15,""),"")</f>
        <v/>
      </c>
      <c r="O5" s="26" t="str">
        <f>IF(OR(A5="",ISBLANK(Tätigkeit!V15)),"",IF(NOT(ISNA(Tätigkeit!V15)),INDEX(codeschartkla,MATCH(Tätigkeit!V15,libschartkla,0)),Tätigkeit!V15))</f>
        <v/>
      </c>
      <c r="P5" s="26" t="str">
        <f>IF(OR(A5="",ISBLANK(Tätigkeit!W15)),"",Tätigkeit!W15)</f>
        <v/>
      </c>
    </row>
    <row r="6" spans="1:16" x14ac:dyDescent="0.2">
      <c r="A6" s="26" t="str">
        <f>IF(Tätigkeit!$A16&lt;&gt;"",IF(Tätigkeit!C16&lt;&gt;"",IF(Tätigkeit!C16="LOC.ID",CONCATENATE("LOC.",Tätigkeit!AM$12),Tätigkeit!C16),""),"")</f>
        <v/>
      </c>
      <c r="B6" s="65" t="str">
        <f>IF(A6&lt;&gt;"",Tätigkeit!J16,"")</f>
        <v/>
      </c>
      <c r="C6" s="26" t="str">
        <f>IF(A6&lt;&gt;"",IF(Tätigkeit!E16=TRUE,INDEX(codesex,MATCH(Tätigkeit!D16,libsex,0)),Tätigkeit!D16),"")</f>
        <v/>
      </c>
      <c r="D6" s="131" t="str">
        <f>IF(A6&lt;&gt;"",Tätigkeit!F16,"")</f>
        <v/>
      </c>
      <c r="E6" s="26" t="str">
        <f>IF(A6&lt;&gt;"",IF(Tätigkeit!H16=TRUE,INDEX(codenat,MATCH(Tätigkeit!G16,libnat,0)),Tätigkeit!G16),"")</f>
        <v/>
      </c>
      <c r="F6" s="26" t="str">
        <f>IF(A6&lt;&gt;"",Tätigkeit!I16,"")</f>
        <v/>
      </c>
      <c r="G6" s="26" t="str">
        <f>IF(A6&lt;&gt;"",IF(Tätigkeit!O16&lt;&gt;"",Tätigkeit!O16,""),"")</f>
        <v/>
      </c>
      <c r="H6" s="26" t="str">
        <f>IF(A6&lt;&gt;"",IF(Tätigkeit!Z16=TRUE,INDEX(codeperskat,MATCH(Tätigkeit!P16,libperskat,0)),IF(Tätigkeit!P16&lt;&gt;"",Tätigkeit!P16,"")),"")</f>
        <v/>
      </c>
      <c r="I6" s="26" t="str">
        <f>IF(A6&lt;&gt;"",IF(Tätigkeit!AA16=TRUE,INDEX(codeaav,MATCH(Tätigkeit!Q16,libaav,0)),IF(Tätigkeit!Q16&lt;&gt;"",Tätigkeit!Q16,"")),"")</f>
        <v/>
      </c>
      <c r="J6" s="26" t="str">
        <f>IF(A6&lt;&gt;"",IF(Tätigkeit!AB16=TRUE,INDEX(codedipqual,MATCH(Tätigkeit!R16,libdipqual,0)),IF(Tätigkeit!R16&lt;&gt;"",Tätigkeit!R16,"")),"")</f>
        <v/>
      </c>
      <c r="K6" s="26" t="str">
        <f>IF(A6&lt;&gt;"",IF(Tätigkeit!AC16=TRUE,INDEX(libcatidinst,MATCH(Tätigkeit!S16,libinst,0)),""),"")</f>
        <v/>
      </c>
      <c r="L6" s="26" t="str">
        <f>IF(A6&lt;&gt;"",IF(Tätigkeit!AC16=TRUE,INDEX(codeinst,MATCH(Tätigkeit!S16,libinst,0)),IF(Tätigkeit!S16&lt;&gt;"",Tätigkeit!S16,"")),"")</f>
        <v/>
      </c>
      <c r="M6" s="26" t="str">
        <f>IF(A6&lt;&gt;"",IF(Tätigkeit!T16&lt;&gt;"",Tätigkeit!T16,""),"")</f>
        <v/>
      </c>
      <c r="N6" s="26" t="str">
        <f>IF(A6&lt;&gt;"",IF(Tätigkeit!U16&lt;&gt;"",Tätigkeit!U16,""),"")</f>
        <v/>
      </c>
      <c r="O6" s="26" t="str">
        <f>IF(OR(A6="",ISBLANK(Tätigkeit!V16)),"",IF(NOT(ISNA(Tätigkeit!V16)),INDEX(codeschartkla,MATCH(Tätigkeit!V16,libschartkla,0)),Tätigkeit!V16))</f>
        <v/>
      </c>
      <c r="P6" s="26" t="str">
        <f>IF(OR(A6="",ISBLANK(Tätigkeit!W16)),"",Tätigkeit!W16)</f>
        <v/>
      </c>
    </row>
    <row r="7" spans="1:16" x14ac:dyDescent="0.2">
      <c r="A7" s="26" t="str">
        <f>IF(Tätigkeit!$A17&lt;&gt;"",IF(Tätigkeit!C17&lt;&gt;"",IF(Tätigkeit!C17="LOC.ID",CONCATENATE("LOC.",Tätigkeit!AM$12),Tätigkeit!C17),""),"")</f>
        <v/>
      </c>
      <c r="B7" s="65" t="str">
        <f>IF(A7&lt;&gt;"",Tätigkeit!J17,"")</f>
        <v/>
      </c>
      <c r="C7" s="26" t="str">
        <f>IF(A7&lt;&gt;"",IF(Tätigkeit!E17=TRUE,INDEX(codesex,MATCH(Tätigkeit!D17,libsex,0)),Tätigkeit!D17),"")</f>
        <v/>
      </c>
      <c r="D7" s="131" t="str">
        <f>IF(A7&lt;&gt;"",Tätigkeit!F17,"")</f>
        <v/>
      </c>
      <c r="E7" s="26" t="str">
        <f>IF(A7&lt;&gt;"",IF(Tätigkeit!H17=TRUE,INDEX(codenat,MATCH(Tätigkeit!G17,libnat,0)),Tätigkeit!G17),"")</f>
        <v/>
      </c>
      <c r="F7" s="26" t="str">
        <f>IF(A7&lt;&gt;"",Tätigkeit!I17,"")</f>
        <v/>
      </c>
      <c r="G7" s="26" t="str">
        <f>IF(A7&lt;&gt;"",IF(Tätigkeit!O17&lt;&gt;"",Tätigkeit!O17,""),"")</f>
        <v/>
      </c>
      <c r="H7" s="26" t="str">
        <f>IF(A7&lt;&gt;"",IF(Tätigkeit!Z17=TRUE,INDEX(codeperskat,MATCH(Tätigkeit!P17,libperskat,0)),IF(Tätigkeit!P17&lt;&gt;"",Tätigkeit!P17,"")),"")</f>
        <v/>
      </c>
      <c r="I7" s="26" t="str">
        <f>IF(A7&lt;&gt;"",IF(Tätigkeit!AA17=TRUE,INDEX(codeaav,MATCH(Tätigkeit!Q17,libaav,0)),IF(Tätigkeit!Q17&lt;&gt;"",Tätigkeit!Q17,"")),"")</f>
        <v/>
      </c>
      <c r="J7" s="26" t="str">
        <f>IF(A7&lt;&gt;"",IF(Tätigkeit!AB17=TRUE,INDEX(codedipqual,MATCH(Tätigkeit!R17,libdipqual,0)),IF(Tätigkeit!R17&lt;&gt;"",Tätigkeit!R17,"")),"")</f>
        <v/>
      </c>
      <c r="K7" s="26" t="str">
        <f>IF(A7&lt;&gt;"",IF(Tätigkeit!AC17=TRUE,INDEX(libcatidinst,MATCH(Tätigkeit!S17,libinst,0)),""),"")</f>
        <v/>
      </c>
      <c r="L7" s="26" t="str">
        <f>IF(A7&lt;&gt;"",IF(Tätigkeit!AC17=TRUE,INDEX(codeinst,MATCH(Tätigkeit!S17,libinst,0)),IF(Tätigkeit!S17&lt;&gt;"",Tätigkeit!S17,"")),"")</f>
        <v/>
      </c>
      <c r="M7" s="26" t="str">
        <f>IF(A7&lt;&gt;"",IF(Tätigkeit!T17&lt;&gt;"",Tätigkeit!T17,""),"")</f>
        <v/>
      </c>
      <c r="N7" s="26" t="str">
        <f>IF(A7&lt;&gt;"",IF(Tätigkeit!U17&lt;&gt;"",Tätigkeit!U17,""),"")</f>
        <v/>
      </c>
      <c r="O7" s="26" t="str">
        <f>IF(OR(A7="",ISBLANK(Tätigkeit!V17)),"",IF(NOT(ISNA(Tätigkeit!V17)),INDEX(codeschartkla,MATCH(Tätigkeit!V17,libschartkla,0)),Tätigkeit!V17))</f>
        <v/>
      </c>
      <c r="P7" s="26" t="str">
        <f>IF(OR(A7="",ISBLANK(Tätigkeit!W17)),"",Tätigkeit!W17)</f>
        <v/>
      </c>
    </row>
    <row r="8" spans="1:16" x14ac:dyDescent="0.2">
      <c r="A8" s="26" t="str">
        <f>IF(Tätigkeit!$A18&lt;&gt;"",IF(Tätigkeit!C18&lt;&gt;"",IF(Tätigkeit!C18="LOC.ID",CONCATENATE("LOC.",Tätigkeit!AM$12),Tätigkeit!C18),""),"")</f>
        <v/>
      </c>
      <c r="B8" s="65" t="str">
        <f>IF(A8&lt;&gt;"",Tätigkeit!J18,"")</f>
        <v/>
      </c>
      <c r="C8" s="26" t="str">
        <f>IF(A8&lt;&gt;"",IF(Tätigkeit!E18=TRUE,INDEX(codesex,MATCH(Tätigkeit!D18,libsex,0)),Tätigkeit!D18),"")</f>
        <v/>
      </c>
      <c r="D8" s="131" t="str">
        <f>IF(A8&lt;&gt;"",Tätigkeit!F18,"")</f>
        <v/>
      </c>
      <c r="E8" s="26" t="str">
        <f>IF(A8&lt;&gt;"",IF(Tätigkeit!H18=TRUE,INDEX(codenat,MATCH(Tätigkeit!G18,libnat,0)),Tätigkeit!G18),"")</f>
        <v/>
      </c>
      <c r="F8" s="26" t="str">
        <f>IF(A8&lt;&gt;"",Tätigkeit!I18,"")</f>
        <v/>
      </c>
      <c r="G8" s="26" t="str">
        <f>IF(A8&lt;&gt;"",IF(Tätigkeit!O18&lt;&gt;"",Tätigkeit!O18,""),"")</f>
        <v/>
      </c>
      <c r="H8" s="26" t="str">
        <f>IF(A8&lt;&gt;"",IF(Tätigkeit!Z18=TRUE,INDEX(codeperskat,MATCH(Tätigkeit!P18,libperskat,0)),IF(Tätigkeit!P18&lt;&gt;"",Tätigkeit!P18,"")),"")</f>
        <v/>
      </c>
      <c r="I8" s="26" t="str">
        <f>IF(A8&lt;&gt;"",IF(Tätigkeit!AA18=TRUE,INDEX(codeaav,MATCH(Tätigkeit!Q18,libaav,0)),IF(Tätigkeit!Q18&lt;&gt;"",Tätigkeit!Q18,"")),"")</f>
        <v/>
      </c>
      <c r="J8" s="26" t="str">
        <f>IF(A8&lt;&gt;"",IF(Tätigkeit!AB18=TRUE,INDEX(codedipqual,MATCH(Tätigkeit!R18,libdipqual,0)),IF(Tätigkeit!R18&lt;&gt;"",Tätigkeit!R18,"")),"")</f>
        <v/>
      </c>
      <c r="K8" s="26" t="str">
        <f>IF(A8&lt;&gt;"",IF(Tätigkeit!AC18=TRUE,INDEX(libcatidinst,MATCH(Tätigkeit!S18,libinst,0)),""),"")</f>
        <v/>
      </c>
      <c r="L8" s="26" t="str">
        <f>IF(A8&lt;&gt;"",IF(Tätigkeit!AC18=TRUE,INDEX(codeinst,MATCH(Tätigkeit!S18,libinst,0)),IF(Tätigkeit!S18&lt;&gt;"",Tätigkeit!S18,"")),"")</f>
        <v/>
      </c>
      <c r="M8" s="26" t="str">
        <f>IF(A8&lt;&gt;"",IF(Tätigkeit!T18&lt;&gt;"",Tätigkeit!T18,""),"")</f>
        <v/>
      </c>
      <c r="N8" s="26" t="str">
        <f>IF(A8&lt;&gt;"",IF(Tätigkeit!U18&lt;&gt;"",Tätigkeit!U18,""),"")</f>
        <v/>
      </c>
      <c r="O8" s="26" t="str">
        <f>IF(OR(A8="",ISBLANK(Tätigkeit!V18)),"",IF(NOT(ISNA(Tätigkeit!V18)),INDEX(codeschartkla,MATCH(Tätigkeit!V18,libschartkla,0)),Tätigkeit!V18))</f>
        <v/>
      </c>
      <c r="P8" s="26" t="str">
        <f>IF(OR(A8="",ISBLANK(Tätigkeit!W18)),"",Tätigkeit!W18)</f>
        <v/>
      </c>
    </row>
    <row r="9" spans="1:16" x14ac:dyDescent="0.2">
      <c r="A9" s="26" t="str">
        <f>IF(Tätigkeit!$A19&lt;&gt;"",IF(Tätigkeit!C19&lt;&gt;"",IF(Tätigkeit!C19="LOC.ID",CONCATENATE("LOC.",Tätigkeit!AM$12),Tätigkeit!C19),""),"")</f>
        <v/>
      </c>
      <c r="B9" s="65" t="str">
        <f>IF(A9&lt;&gt;"",Tätigkeit!J19,"")</f>
        <v/>
      </c>
      <c r="C9" s="26" t="str">
        <f>IF(A9&lt;&gt;"",IF(Tätigkeit!E19=TRUE,INDEX(codesex,MATCH(Tätigkeit!D19,libsex,0)),Tätigkeit!D19),"")</f>
        <v/>
      </c>
      <c r="D9" s="131" t="str">
        <f>IF(A9&lt;&gt;"",Tätigkeit!F19,"")</f>
        <v/>
      </c>
      <c r="E9" s="26" t="str">
        <f>IF(A9&lt;&gt;"",IF(Tätigkeit!H19=TRUE,INDEX(codenat,MATCH(Tätigkeit!G19,libnat,0)),Tätigkeit!G19),"")</f>
        <v/>
      </c>
      <c r="F9" s="26" t="str">
        <f>IF(A9&lt;&gt;"",Tätigkeit!I19,"")</f>
        <v/>
      </c>
      <c r="G9" s="26" t="str">
        <f>IF(A9&lt;&gt;"",IF(Tätigkeit!O19&lt;&gt;"",Tätigkeit!O19,""),"")</f>
        <v/>
      </c>
      <c r="H9" s="26" t="str">
        <f>IF(A9&lt;&gt;"",IF(Tätigkeit!Z19=TRUE,INDEX(codeperskat,MATCH(Tätigkeit!P19,libperskat,0)),IF(Tätigkeit!P19&lt;&gt;"",Tätigkeit!P19,"")),"")</f>
        <v/>
      </c>
      <c r="I9" s="26" t="str">
        <f>IF(A9&lt;&gt;"",IF(Tätigkeit!AA19=TRUE,INDEX(codeaav,MATCH(Tätigkeit!Q19,libaav,0)),IF(Tätigkeit!Q19&lt;&gt;"",Tätigkeit!Q19,"")),"")</f>
        <v/>
      </c>
      <c r="J9" s="26" t="str">
        <f>IF(A9&lt;&gt;"",IF(Tätigkeit!AB19=TRUE,INDEX(codedipqual,MATCH(Tätigkeit!R19,libdipqual,0)),IF(Tätigkeit!R19&lt;&gt;"",Tätigkeit!R19,"")),"")</f>
        <v/>
      </c>
      <c r="K9" s="26" t="str">
        <f>IF(A9&lt;&gt;"",IF(Tätigkeit!AC19=TRUE,INDEX(libcatidinst,MATCH(Tätigkeit!S19,libinst,0)),""),"")</f>
        <v/>
      </c>
      <c r="L9" s="26" t="str">
        <f>IF(A9&lt;&gt;"",IF(Tätigkeit!AC19=TRUE,INDEX(codeinst,MATCH(Tätigkeit!S19,libinst,0)),IF(Tätigkeit!S19&lt;&gt;"",Tätigkeit!S19,"")),"")</f>
        <v/>
      </c>
      <c r="M9" s="26" t="str">
        <f>IF(A9&lt;&gt;"",IF(Tätigkeit!T19&lt;&gt;"",Tätigkeit!T19,""),"")</f>
        <v/>
      </c>
      <c r="N9" s="26" t="str">
        <f>IF(A9&lt;&gt;"",IF(Tätigkeit!U19&lt;&gt;"",Tätigkeit!U19,""),"")</f>
        <v/>
      </c>
      <c r="O9" s="26" t="str">
        <f>IF(OR(A9="",ISBLANK(Tätigkeit!V19)),"",IF(NOT(ISNA(Tätigkeit!V19)),INDEX(codeschartkla,MATCH(Tätigkeit!V19,libschartkla,0)),Tätigkeit!V19))</f>
        <v/>
      </c>
      <c r="P9" s="26" t="str">
        <f>IF(OR(A9="",ISBLANK(Tätigkeit!W19)),"",Tätigkeit!W19)</f>
        <v/>
      </c>
    </row>
    <row r="10" spans="1:16" x14ac:dyDescent="0.2">
      <c r="A10" s="26" t="str">
        <f>IF(Tätigkeit!$A20&lt;&gt;"",IF(Tätigkeit!C20&lt;&gt;"",IF(Tätigkeit!C20="LOC.ID",CONCATENATE("LOC.",Tätigkeit!AM$12),Tätigkeit!C20),""),"")</f>
        <v/>
      </c>
      <c r="B10" s="65" t="str">
        <f>IF(A10&lt;&gt;"",Tätigkeit!J20,"")</f>
        <v/>
      </c>
      <c r="C10" s="26" t="str">
        <f>IF(A10&lt;&gt;"",IF(Tätigkeit!E20=TRUE,INDEX(codesex,MATCH(Tätigkeit!D20,libsex,0)),Tätigkeit!D20),"")</f>
        <v/>
      </c>
      <c r="D10" s="131" t="str">
        <f>IF(A10&lt;&gt;"",Tätigkeit!F20,"")</f>
        <v/>
      </c>
      <c r="E10" s="26" t="str">
        <f>IF(A10&lt;&gt;"",IF(Tätigkeit!H20=TRUE,INDEX(codenat,MATCH(Tätigkeit!G20,libnat,0)),Tätigkeit!G20),"")</f>
        <v/>
      </c>
      <c r="F10" s="26" t="str">
        <f>IF(A10&lt;&gt;"",Tätigkeit!I20,"")</f>
        <v/>
      </c>
      <c r="G10" s="26" t="str">
        <f>IF(A10&lt;&gt;"",IF(Tätigkeit!O20&lt;&gt;"",Tätigkeit!O20,""),"")</f>
        <v/>
      </c>
      <c r="H10" s="26" t="str">
        <f>IF(A10&lt;&gt;"",IF(Tätigkeit!Z20=TRUE,INDEX(codeperskat,MATCH(Tätigkeit!P20,libperskat,0)),IF(Tätigkeit!P20&lt;&gt;"",Tätigkeit!P20,"")),"")</f>
        <v/>
      </c>
      <c r="I10" s="26" t="str">
        <f>IF(A10&lt;&gt;"",IF(Tätigkeit!AA20=TRUE,INDEX(codeaav,MATCH(Tätigkeit!Q20,libaav,0)),IF(Tätigkeit!Q20&lt;&gt;"",Tätigkeit!Q20,"")),"")</f>
        <v/>
      </c>
      <c r="J10" s="26" t="str">
        <f>IF(A10&lt;&gt;"",IF(Tätigkeit!AB20=TRUE,INDEX(codedipqual,MATCH(Tätigkeit!R20,libdipqual,0)),IF(Tätigkeit!R20&lt;&gt;"",Tätigkeit!R20,"")),"")</f>
        <v/>
      </c>
      <c r="K10" s="26" t="str">
        <f>IF(A10&lt;&gt;"",IF(Tätigkeit!AC20=TRUE,INDEX(libcatidinst,MATCH(Tätigkeit!S20,libinst,0)),""),"")</f>
        <v/>
      </c>
      <c r="L10" s="26" t="str">
        <f>IF(A10&lt;&gt;"",IF(Tätigkeit!AC20=TRUE,INDEX(codeinst,MATCH(Tätigkeit!S20,libinst,0)),IF(Tätigkeit!S20&lt;&gt;"",Tätigkeit!S20,"")),"")</f>
        <v/>
      </c>
      <c r="M10" s="26" t="str">
        <f>IF(A10&lt;&gt;"",IF(Tätigkeit!T20&lt;&gt;"",Tätigkeit!T20,""),"")</f>
        <v/>
      </c>
      <c r="N10" s="26" t="str">
        <f>IF(A10&lt;&gt;"",IF(Tätigkeit!U20&lt;&gt;"",Tätigkeit!U20,""),"")</f>
        <v/>
      </c>
      <c r="O10" s="26" t="str">
        <f>IF(OR(A10="",ISBLANK(Tätigkeit!V20)),"",IF(NOT(ISNA(Tätigkeit!V20)),INDEX(codeschartkla,MATCH(Tätigkeit!V20,libschartkla,0)),Tätigkeit!V20))</f>
        <v/>
      </c>
      <c r="P10" s="26" t="str">
        <f>IF(OR(A10="",ISBLANK(Tätigkeit!W20)),"",Tätigkeit!W20)</f>
        <v/>
      </c>
    </row>
    <row r="11" spans="1:16" x14ac:dyDescent="0.2">
      <c r="A11" s="26" t="str">
        <f>IF(Tätigkeit!$A21&lt;&gt;"",IF(Tätigkeit!C21&lt;&gt;"",IF(Tätigkeit!C21="LOC.ID",CONCATENATE("LOC.",Tätigkeit!AM$12),Tätigkeit!C21),""),"")</f>
        <v/>
      </c>
      <c r="B11" s="65" t="str">
        <f>IF(A11&lt;&gt;"",Tätigkeit!J21,"")</f>
        <v/>
      </c>
      <c r="C11" s="26" t="str">
        <f>IF(A11&lt;&gt;"",IF(Tätigkeit!E21=TRUE,INDEX(codesex,MATCH(Tätigkeit!D21,libsex,0)),Tätigkeit!D21),"")</f>
        <v/>
      </c>
      <c r="D11" s="131" t="str">
        <f>IF(A11&lt;&gt;"",Tätigkeit!F21,"")</f>
        <v/>
      </c>
      <c r="E11" s="26" t="str">
        <f>IF(A11&lt;&gt;"",IF(Tätigkeit!H21=TRUE,INDEX(codenat,MATCH(Tätigkeit!G21,libnat,0)),Tätigkeit!G21),"")</f>
        <v/>
      </c>
      <c r="F11" s="26" t="str">
        <f>IF(A11&lt;&gt;"",Tätigkeit!I21,"")</f>
        <v/>
      </c>
      <c r="G11" s="26" t="str">
        <f>IF(A11&lt;&gt;"",IF(Tätigkeit!O21&lt;&gt;"",Tätigkeit!O21,""),"")</f>
        <v/>
      </c>
      <c r="H11" s="26" t="str">
        <f>IF(A11&lt;&gt;"",IF(Tätigkeit!Z21=TRUE,INDEX(codeperskat,MATCH(Tätigkeit!P21,libperskat,0)),IF(Tätigkeit!P21&lt;&gt;"",Tätigkeit!P21,"")),"")</f>
        <v/>
      </c>
      <c r="I11" s="26" t="str">
        <f>IF(A11&lt;&gt;"",IF(Tätigkeit!AA21=TRUE,INDEX(codeaav,MATCH(Tätigkeit!Q21,libaav,0)),IF(Tätigkeit!Q21&lt;&gt;"",Tätigkeit!Q21,"")),"")</f>
        <v/>
      </c>
      <c r="J11" s="26" t="str">
        <f>IF(A11&lt;&gt;"",IF(Tätigkeit!AB21=TRUE,INDEX(codedipqual,MATCH(Tätigkeit!R21,libdipqual,0)),IF(Tätigkeit!R21&lt;&gt;"",Tätigkeit!R21,"")),"")</f>
        <v/>
      </c>
      <c r="K11" s="26" t="str">
        <f>IF(A11&lt;&gt;"",IF(Tätigkeit!AC21=TRUE,INDEX(libcatidinst,MATCH(Tätigkeit!S21,libinst,0)),""),"")</f>
        <v/>
      </c>
      <c r="L11" s="26" t="str">
        <f>IF(A11&lt;&gt;"",IF(Tätigkeit!AC21=TRUE,INDEX(codeinst,MATCH(Tätigkeit!S21,libinst,0)),IF(Tätigkeit!S21&lt;&gt;"",Tätigkeit!S21,"")),"")</f>
        <v/>
      </c>
      <c r="M11" s="26" t="str">
        <f>IF(A11&lt;&gt;"",IF(Tätigkeit!T21&lt;&gt;"",Tätigkeit!T21,""),"")</f>
        <v/>
      </c>
      <c r="N11" s="26" t="str">
        <f>IF(A11&lt;&gt;"",IF(Tätigkeit!U21&lt;&gt;"",Tätigkeit!U21,""),"")</f>
        <v/>
      </c>
      <c r="O11" s="26" t="str">
        <f>IF(OR(A11="",ISBLANK(Tätigkeit!V21)),"",IF(NOT(ISNA(Tätigkeit!V21)),INDEX(codeschartkla,MATCH(Tätigkeit!V21,libschartkla,0)),Tätigkeit!V21))</f>
        <v/>
      </c>
      <c r="P11" s="26" t="str">
        <f>IF(OR(A11="",ISBLANK(Tätigkeit!W21)),"",Tätigkeit!W21)</f>
        <v/>
      </c>
    </row>
    <row r="12" spans="1:16" x14ac:dyDescent="0.2">
      <c r="A12" s="26" t="str">
        <f>IF(Tätigkeit!$A22&lt;&gt;"",IF(Tätigkeit!C22&lt;&gt;"",IF(Tätigkeit!C22="LOC.ID",CONCATENATE("LOC.",Tätigkeit!AM$12),Tätigkeit!C22),""),"")</f>
        <v/>
      </c>
      <c r="B12" s="65" t="str">
        <f>IF(A12&lt;&gt;"",Tätigkeit!J22,"")</f>
        <v/>
      </c>
      <c r="C12" s="26" t="str">
        <f>IF(A12&lt;&gt;"",IF(Tätigkeit!E22=TRUE,INDEX(codesex,MATCH(Tätigkeit!D22,libsex,0)),Tätigkeit!D22),"")</f>
        <v/>
      </c>
      <c r="D12" s="131" t="str">
        <f>IF(A12&lt;&gt;"",Tätigkeit!F22,"")</f>
        <v/>
      </c>
      <c r="E12" s="26" t="str">
        <f>IF(A12&lt;&gt;"",IF(Tätigkeit!H22=TRUE,INDEX(codenat,MATCH(Tätigkeit!G22,libnat,0)),Tätigkeit!G22),"")</f>
        <v/>
      </c>
      <c r="F12" s="26" t="str">
        <f>IF(A12&lt;&gt;"",Tätigkeit!I22,"")</f>
        <v/>
      </c>
      <c r="G12" s="26" t="str">
        <f>IF(A12&lt;&gt;"",IF(Tätigkeit!O22&lt;&gt;"",Tätigkeit!O22,""),"")</f>
        <v/>
      </c>
      <c r="H12" s="26" t="str">
        <f>IF(A12&lt;&gt;"",IF(Tätigkeit!Z22=TRUE,INDEX(codeperskat,MATCH(Tätigkeit!P22,libperskat,0)),IF(Tätigkeit!P22&lt;&gt;"",Tätigkeit!P22,"")),"")</f>
        <v/>
      </c>
      <c r="I12" s="26" t="str">
        <f>IF(A12&lt;&gt;"",IF(Tätigkeit!AA22=TRUE,INDEX(codeaav,MATCH(Tätigkeit!Q22,libaav,0)),IF(Tätigkeit!Q22&lt;&gt;"",Tätigkeit!Q22,"")),"")</f>
        <v/>
      </c>
      <c r="J12" s="26" t="str">
        <f>IF(A12&lt;&gt;"",IF(Tätigkeit!AB22=TRUE,INDEX(codedipqual,MATCH(Tätigkeit!R22,libdipqual,0)),IF(Tätigkeit!R22&lt;&gt;"",Tätigkeit!R22,"")),"")</f>
        <v/>
      </c>
      <c r="K12" s="26" t="str">
        <f>IF(A12&lt;&gt;"",IF(Tätigkeit!AC22=TRUE,INDEX(libcatidinst,MATCH(Tätigkeit!S22,libinst,0)),""),"")</f>
        <v/>
      </c>
      <c r="L12" s="26" t="str">
        <f>IF(A12&lt;&gt;"",IF(Tätigkeit!AC22=TRUE,INDEX(codeinst,MATCH(Tätigkeit!S22,libinst,0)),IF(Tätigkeit!S22&lt;&gt;"",Tätigkeit!S22,"")),"")</f>
        <v/>
      </c>
      <c r="M12" s="26" t="str">
        <f>IF(A12&lt;&gt;"",IF(Tätigkeit!T22&lt;&gt;"",Tätigkeit!T22,""),"")</f>
        <v/>
      </c>
      <c r="N12" s="26" t="str">
        <f>IF(A12&lt;&gt;"",IF(Tätigkeit!U22&lt;&gt;"",Tätigkeit!U22,""),"")</f>
        <v/>
      </c>
      <c r="O12" s="26" t="str">
        <f>IF(OR(A12="",ISBLANK(Tätigkeit!V22)),"",IF(NOT(ISNA(Tätigkeit!V22)),INDEX(codeschartkla,MATCH(Tätigkeit!V22,libschartkla,0)),Tätigkeit!V22))</f>
        <v/>
      </c>
      <c r="P12" s="26" t="str">
        <f>IF(OR(A12="",ISBLANK(Tätigkeit!W22)),"",Tätigkeit!W22)</f>
        <v/>
      </c>
    </row>
    <row r="13" spans="1:16" x14ac:dyDescent="0.2">
      <c r="A13" s="26" t="str">
        <f>IF(Tätigkeit!$A23&lt;&gt;"",IF(Tätigkeit!C23&lt;&gt;"",IF(Tätigkeit!C23="LOC.ID",CONCATENATE("LOC.",Tätigkeit!AM$12),Tätigkeit!C23),""),"")</f>
        <v/>
      </c>
      <c r="B13" s="65" t="str">
        <f>IF(A13&lt;&gt;"",Tätigkeit!J23,"")</f>
        <v/>
      </c>
      <c r="C13" s="26" t="str">
        <f>IF(A13&lt;&gt;"",IF(Tätigkeit!E23=TRUE,INDEX(codesex,MATCH(Tätigkeit!D23,libsex,0)),Tätigkeit!D23),"")</f>
        <v/>
      </c>
      <c r="D13" s="131" t="str">
        <f>IF(A13&lt;&gt;"",Tätigkeit!F23,"")</f>
        <v/>
      </c>
      <c r="E13" s="26" t="str">
        <f>IF(A13&lt;&gt;"",IF(Tätigkeit!H23=TRUE,INDEX(codenat,MATCH(Tätigkeit!G23,libnat,0)),Tätigkeit!G23),"")</f>
        <v/>
      </c>
      <c r="F13" s="26" t="str">
        <f>IF(A13&lt;&gt;"",Tätigkeit!I23,"")</f>
        <v/>
      </c>
      <c r="G13" s="26" t="str">
        <f>IF(A13&lt;&gt;"",IF(Tätigkeit!O23&lt;&gt;"",Tätigkeit!O23,""),"")</f>
        <v/>
      </c>
      <c r="H13" s="26" t="str">
        <f>IF(A13&lt;&gt;"",IF(Tätigkeit!Z23=TRUE,INDEX(codeperskat,MATCH(Tätigkeit!P23,libperskat,0)),IF(Tätigkeit!P23&lt;&gt;"",Tätigkeit!P23,"")),"")</f>
        <v/>
      </c>
      <c r="I13" s="26" t="str">
        <f>IF(A13&lt;&gt;"",IF(Tätigkeit!AA23=TRUE,INDEX(codeaav,MATCH(Tätigkeit!Q23,libaav,0)),IF(Tätigkeit!Q23&lt;&gt;"",Tätigkeit!Q23,"")),"")</f>
        <v/>
      </c>
      <c r="J13" s="26" t="str">
        <f>IF(A13&lt;&gt;"",IF(Tätigkeit!AB23=TRUE,INDEX(codedipqual,MATCH(Tätigkeit!R23,libdipqual,0)),IF(Tätigkeit!R23&lt;&gt;"",Tätigkeit!R23,"")),"")</f>
        <v/>
      </c>
      <c r="K13" s="26" t="str">
        <f>IF(A13&lt;&gt;"",IF(Tätigkeit!AC23=TRUE,INDEX(libcatidinst,MATCH(Tätigkeit!S23,libinst,0)),""),"")</f>
        <v/>
      </c>
      <c r="L13" s="26" t="str">
        <f>IF(A13&lt;&gt;"",IF(Tätigkeit!AC23=TRUE,INDEX(codeinst,MATCH(Tätigkeit!S23,libinst,0)),IF(Tätigkeit!S23&lt;&gt;"",Tätigkeit!S23,"")),"")</f>
        <v/>
      </c>
      <c r="M13" s="26" t="str">
        <f>IF(A13&lt;&gt;"",IF(Tätigkeit!T23&lt;&gt;"",Tätigkeit!T23,""),"")</f>
        <v/>
      </c>
      <c r="N13" s="26" t="str">
        <f>IF(A13&lt;&gt;"",IF(Tätigkeit!U23&lt;&gt;"",Tätigkeit!U23,""),"")</f>
        <v/>
      </c>
      <c r="O13" s="26" t="str">
        <f>IF(OR(A13="",ISBLANK(Tätigkeit!V23)),"",IF(NOT(ISNA(Tätigkeit!V23)),INDEX(codeschartkla,MATCH(Tätigkeit!V23,libschartkla,0)),Tätigkeit!V23))</f>
        <v/>
      </c>
      <c r="P13" s="26" t="str">
        <f>IF(OR(A13="",ISBLANK(Tätigkeit!W23)),"",Tätigkeit!W23)</f>
        <v/>
      </c>
    </row>
    <row r="14" spans="1:16" x14ac:dyDescent="0.2">
      <c r="A14" s="26" t="str">
        <f>IF(Tätigkeit!$A24&lt;&gt;"",IF(Tätigkeit!C24&lt;&gt;"",IF(Tätigkeit!C24="LOC.ID",CONCATENATE("LOC.",Tätigkeit!AM$12),Tätigkeit!C24),""),"")</f>
        <v/>
      </c>
      <c r="B14" s="65" t="str">
        <f>IF(A14&lt;&gt;"",Tätigkeit!J24,"")</f>
        <v/>
      </c>
      <c r="C14" s="26" t="str">
        <f>IF(A14&lt;&gt;"",IF(Tätigkeit!E24=TRUE,INDEX(codesex,MATCH(Tätigkeit!D24,libsex,0)),Tätigkeit!D24),"")</f>
        <v/>
      </c>
      <c r="D14" s="131" t="str">
        <f>IF(A14&lt;&gt;"",Tätigkeit!F24,"")</f>
        <v/>
      </c>
      <c r="E14" s="26" t="str">
        <f>IF(A14&lt;&gt;"",IF(Tätigkeit!H24=TRUE,INDEX(codenat,MATCH(Tätigkeit!G24,libnat,0)),Tätigkeit!G24),"")</f>
        <v/>
      </c>
      <c r="F14" s="26" t="str">
        <f>IF(A14&lt;&gt;"",Tätigkeit!I24,"")</f>
        <v/>
      </c>
      <c r="G14" s="26" t="str">
        <f>IF(A14&lt;&gt;"",IF(Tätigkeit!O24&lt;&gt;"",Tätigkeit!O24,""),"")</f>
        <v/>
      </c>
      <c r="H14" s="26" t="str">
        <f>IF(A14&lt;&gt;"",IF(Tätigkeit!Z24=TRUE,INDEX(codeperskat,MATCH(Tätigkeit!P24,libperskat,0)),IF(Tätigkeit!P24&lt;&gt;"",Tätigkeit!P24,"")),"")</f>
        <v/>
      </c>
      <c r="I14" s="26" t="str">
        <f>IF(A14&lt;&gt;"",IF(Tätigkeit!AA24=TRUE,INDEX(codeaav,MATCH(Tätigkeit!Q24,libaav,0)),IF(Tätigkeit!Q24&lt;&gt;"",Tätigkeit!Q24,"")),"")</f>
        <v/>
      </c>
      <c r="J14" s="26" t="str">
        <f>IF(A14&lt;&gt;"",IF(Tätigkeit!AB24=TRUE,INDEX(codedipqual,MATCH(Tätigkeit!R24,libdipqual,0)),IF(Tätigkeit!R24&lt;&gt;"",Tätigkeit!R24,"")),"")</f>
        <v/>
      </c>
      <c r="K14" s="26" t="str">
        <f>IF(A14&lt;&gt;"",IF(Tätigkeit!AC24=TRUE,INDEX(libcatidinst,MATCH(Tätigkeit!S24,libinst,0)),""),"")</f>
        <v/>
      </c>
      <c r="L14" s="26" t="str">
        <f>IF(A14&lt;&gt;"",IF(Tätigkeit!AC24=TRUE,INDEX(codeinst,MATCH(Tätigkeit!S24,libinst,0)),IF(Tätigkeit!S24&lt;&gt;"",Tätigkeit!S24,"")),"")</f>
        <v/>
      </c>
      <c r="M14" s="26" t="str">
        <f>IF(A14&lt;&gt;"",IF(Tätigkeit!T24&lt;&gt;"",Tätigkeit!T24,""),"")</f>
        <v/>
      </c>
      <c r="N14" s="26" t="str">
        <f>IF(A14&lt;&gt;"",IF(Tätigkeit!U24&lt;&gt;"",Tätigkeit!U24,""),"")</f>
        <v/>
      </c>
      <c r="O14" s="26" t="str">
        <f>IF(OR(A14="",ISBLANK(Tätigkeit!V24)),"",IF(NOT(ISNA(Tätigkeit!V24)),INDEX(codeschartkla,MATCH(Tätigkeit!V24,libschartkla,0)),Tätigkeit!V24))</f>
        <v/>
      </c>
      <c r="P14" s="26" t="str">
        <f>IF(OR(A14="",ISBLANK(Tätigkeit!W24)),"",Tätigkeit!W24)</f>
        <v/>
      </c>
    </row>
    <row r="15" spans="1:16" x14ac:dyDescent="0.2">
      <c r="A15" s="26" t="str">
        <f>IF(Tätigkeit!$A25&lt;&gt;"",IF(Tätigkeit!C25&lt;&gt;"",IF(Tätigkeit!C25="LOC.ID",CONCATENATE("LOC.",Tätigkeit!AM$12),Tätigkeit!C25),""),"")</f>
        <v/>
      </c>
      <c r="B15" s="65" t="str">
        <f>IF(A15&lt;&gt;"",Tätigkeit!J25,"")</f>
        <v/>
      </c>
      <c r="C15" s="26" t="str">
        <f>IF(A15&lt;&gt;"",IF(Tätigkeit!E25=TRUE,INDEX(codesex,MATCH(Tätigkeit!D25,libsex,0)),Tätigkeit!D25),"")</f>
        <v/>
      </c>
      <c r="D15" s="131" t="str">
        <f>IF(A15&lt;&gt;"",Tätigkeit!F25,"")</f>
        <v/>
      </c>
      <c r="E15" s="26" t="str">
        <f>IF(A15&lt;&gt;"",IF(Tätigkeit!H25=TRUE,INDEX(codenat,MATCH(Tätigkeit!G25,libnat,0)),Tätigkeit!G25),"")</f>
        <v/>
      </c>
      <c r="F15" s="26" t="str">
        <f>IF(A15&lt;&gt;"",Tätigkeit!I25,"")</f>
        <v/>
      </c>
      <c r="G15" s="26" t="str">
        <f>IF(A15&lt;&gt;"",IF(Tätigkeit!O25&lt;&gt;"",Tätigkeit!O25,""),"")</f>
        <v/>
      </c>
      <c r="H15" s="26" t="str">
        <f>IF(A15&lt;&gt;"",IF(Tätigkeit!Z25=TRUE,INDEX(codeperskat,MATCH(Tätigkeit!P25,libperskat,0)),IF(Tätigkeit!P25&lt;&gt;"",Tätigkeit!P25,"")),"")</f>
        <v/>
      </c>
      <c r="I15" s="26" t="str">
        <f>IF(A15&lt;&gt;"",IF(Tätigkeit!AA25=TRUE,INDEX(codeaav,MATCH(Tätigkeit!Q25,libaav,0)),IF(Tätigkeit!Q25&lt;&gt;"",Tätigkeit!Q25,"")),"")</f>
        <v/>
      </c>
      <c r="J15" s="26" t="str">
        <f>IF(A15&lt;&gt;"",IF(Tätigkeit!AB25=TRUE,INDEX(codedipqual,MATCH(Tätigkeit!R25,libdipqual,0)),IF(Tätigkeit!R25&lt;&gt;"",Tätigkeit!R25,"")),"")</f>
        <v/>
      </c>
      <c r="K15" s="26" t="str">
        <f>IF(A15&lt;&gt;"",IF(Tätigkeit!AC25=TRUE,INDEX(libcatidinst,MATCH(Tätigkeit!S25,libinst,0)),""),"")</f>
        <v/>
      </c>
      <c r="L15" s="26" t="str">
        <f>IF(A15&lt;&gt;"",IF(Tätigkeit!AC25=TRUE,INDEX(codeinst,MATCH(Tätigkeit!S25,libinst,0)),IF(Tätigkeit!S25&lt;&gt;"",Tätigkeit!S25,"")),"")</f>
        <v/>
      </c>
      <c r="M15" s="26" t="str">
        <f>IF(A15&lt;&gt;"",IF(Tätigkeit!T25&lt;&gt;"",Tätigkeit!T25,""),"")</f>
        <v/>
      </c>
      <c r="N15" s="26" t="str">
        <f>IF(A15&lt;&gt;"",IF(Tätigkeit!U25&lt;&gt;"",Tätigkeit!U25,""),"")</f>
        <v/>
      </c>
      <c r="O15" s="26" t="str">
        <f>IF(OR(A15="",ISBLANK(Tätigkeit!V25)),"",IF(NOT(ISNA(Tätigkeit!V25)),INDEX(codeschartkla,MATCH(Tätigkeit!V25,libschartkla,0)),Tätigkeit!V25))</f>
        <v/>
      </c>
      <c r="P15" s="26" t="str">
        <f>IF(OR(A15="",ISBLANK(Tätigkeit!W25)),"",Tätigkeit!W25)</f>
        <v/>
      </c>
    </row>
    <row r="16" spans="1:16" x14ac:dyDescent="0.2">
      <c r="A16" s="26" t="str">
        <f>IF(Tätigkeit!$A26&lt;&gt;"",IF(Tätigkeit!C26&lt;&gt;"",IF(Tätigkeit!C26="LOC.ID",CONCATENATE("LOC.",Tätigkeit!AM$12),Tätigkeit!C26),""),"")</f>
        <v/>
      </c>
      <c r="B16" s="65" t="str">
        <f>IF(A16&lt;&gt;"",Tätigkeit!J26,"")</f>
        <v/>
      </c>
      <c r="C16" s="26" t="str">
        <f>IF(A16&lt;&gt;"",IF(Tätigkeit!E26=TRUE,INDEX(codesex,MATCH(Tätigkeit!D26,libsex,0)),Tätigkeit!D26),"")</f>
        <v/>
      </c>
      <c r="D16" s="131" t="str">
        <f>IF(A16&lt;&gt;"",Tätigkeit!F26,"")</f>
        <v/>
      </c>
      <c r="E16" s="26" t="str">
        <f>IF(A16&lt;&gt;"",IF(Tätigkeit!H26=TRUE,INDEX(codenat,MATCH(Tätigkeit!G26,libnat,0)),Tätigkeit!G26),"")</f>
        <v/>
      </c>
      <c r="F16" s="26" t="str">
        <f>IF(A16&lt;&gt;"",Tätigkeit!I26,"")</f>
        <v/>
      </c>
      <c r="G16" s="26" t="str">
        <f>IF(A16&lt;&gt;"",IF(Tätigkeit!O26&lt;&gt;"",Tätigkeit!O26,""),"")</f>
        <v/>
      </c>
      <c r="H16" s="26" t="str">
        <f>IF(A16&lt;&gt;"",IF(Tätigkeit!Z26=TRUE,INDEX(codeperskat,MATCH(Tätigkeit!P26,libperskat,0)),IF(Tätigkeit!P26&lt;&gt;"",Tätigkeit!P26,"")),"")</f>
        <v/>
      </c>
      <c r="I16" s="26" t="str">
        <f>IF(A16&lt;&gt;"",IF(Tätigkeit!AA26=TRUE,INDEX(codeaav,MATCH(Tätigkeit!Q26,libaav,0)),IF(Tätigkeit!Q26&lt;&gt;"",Tätigkeit!Q26,"")),"")</f>
        <v/>
      </c>
      <c r="J16" s="26" t="str">
        <f>IF(A16&lt;&gt;"",IF(Tätigkeit!AB26=TRUE,INDEX(codedipqual,MATCH(Tätigkeit!R26,libdipqual,0)),IF(Tätigkeit!R26&lt;&gt;"",Tätigkeit!R26,"")),"")</f>
        <v/>
      </c>
      <c r="K16" s="26" t="str">
        <f>IF(A16&lt;&gt;"",IF(Tätigkeit!AC26=TRUE,INDEX(libcatidinst,MATCH(Tätigkeit!S26,libinst,0)),""),"")</f>
        <v/>
      </c>
      <c r="L16" s="26" t="str">
        <f>IF(A16&lt;&gt;"",IF(Tätigkeit!AC26=TRUE,INDEX(codeinst,MATCH(Tätigkeit!S26,libinst,0)),IF(Tätigkeit!S26&lt;&gt;"",Tätigkeit!S26,"")),"")</f>
        <v/>
      </c>
      <c r="M16" s="26" t="str">
        <f>IF(A16&lt;&gt;"",IF(Tätigkeit!T26&lt;&gt;"",Tätigkeit!T26,""),"")</f>
        <v/>
      </c>
      <c r="N16" s="26" t="str">
        <f>IF(A16&lt;&gt;"",IF(Tätigkeit!U26&lt;&gt;"",Tätigkeit!U26,""),"")</f>
        <v/>
      </c>
      <c r="O16" s="26" t="str">
        <f>IF(OR(A16="",ISBLANK(Tätigkeit!V26)),"",IF(NOT(ISNA(Tätigkeit!V26)),INDEX(codeschartkla,MATCH(Tätigkeit!V26,libschartkla,0)),Tätigkeit!V26))</f>
        <v/>
      </c>
      <c r="P16" s="26" t="str">
        <f>IF(OR(A16="",ISBLANK(Tätigkeit!W26)),"",Tätigkeit!W26)</f>
        <v/>
      </c>
    </row>
    <row r="17" spans="1:16" x14ac:dyDescent="0.2">
      <c r="A17" s="26" t="str">
        <f>IF(Tätigkeit!$A27&lt;&gt;"",IF(Tätigkeit!C27&lt;&gt;"",IF(Tätigkeit!C27="LOC.ID",CONCATENATE("LOC.",Tätigkeit!AM$12),Tätigkeit!C27),""),"")</f>
        <v/>
      </c>
      <c r="B17" s="65" t="str">
        <f>IF(A17&lt;&gt;"",Tätigkeit!J27,"")</f>
        <v/>
      </c>
      <c r="C17" s="26" t="str">
        <f>IF(A17&lt;&gt;"",IF(Tätigkeit!E27=TRUE,INDEX(codesex,MATCH(Tätigkeit!D27,libsex,0)),Tätigkeit!D27),"")</f>
        <v/>
      </c>
      <c r="D17" s="131" t="str">
        <f>IF(A17&lt;&gt;"",Tätigkeit!F27,"")</f>
        <v/>
      </c>
      <c r="E17" s="26" t="str">
        <f>IF(A17&lt;&gt;"",IF(Tätigkeit!H27=TRUE,INDEX(codenat,MATCH(Tätigkeit!G27,libnat,0)),Tätigkeit!G27),"")</f>
        <v/>
      </c>
      <c r="F17" s="26" t="str">
        <f>IF(A17&lt;&gt;"",Tätigkeit!I27,"")</f>
        <v/>
      </c>
      <c r="G17" s="26" t="str">
        <f>IF(A17&lt;&gt;"",IF(Tätigkeit!O27&lt;&gt;"",Tätigkeit!O27,""),"")</f>
        <v/>
      </c>
      <c r="H17" s="26" t="str">
        <f>IF(A17&lt;&gt;"",IF(Tätigkeit!Z27=TRUE,INDEX(codeperskat,MATCH(Tätigkeit!P27,libperskat,0)),IF(Tätigkeit!P27&lt;&gt;"",Tätigkeit!P27,"")),"")</f>
        <v/>
      </c>
      <c r="I17" s="26" t="str">
        <f>IF(A17&lt;&gt;"",IF(Tätigkeit!AA27=TRUE,INDEX(codeaav,MATCH(Tätigkeit!Q27,libaav,0)),IF(Tätigkeit!Q27&lt;&gt;"",Tätigkeit!Q27,"")),"")</f>
        <v/>
      </c>
      <c r="J17" s="26" t="str">
        <f>IF(A17&lt;&gt;"",IF(Tätigkeit!AB27=TRUE,INDEX(codedipqual,MATCH(Tätigkeit!R27,libdipqual,0)),IF(Tätigkeit!R27&lt;&gt;"",Tätigkeit!R27,"")),"")</f>
        <v/>
      </c>
      <c r="K17" s="26" t="str">
        <f>IF(A17&lt;&gt;"",IF(Tätigkeit!AC27=TRUE,INDEX(libcatidinst,MATCH(Tätigkeit!S27,libinst,0)),""),"")</f>
        <v/>
      </c>
      <c r="L17" s="26" t="str">
        <f>IF(A17&lt;&gt;"",IF(Tätigkeit!AC27=TRUE,INDEX(codeinst,MATCH(Tätigkeit!S27,libinst,0)),IF(Tätigkeit!S27&lt;&gt;"",Tätigkeit!S27,"")),"")</f>
        <v/>
      </c>
      <c r="M17" s="26" t="str">
        <f>IF(A17&lt;&gt;"",IF(Tätigkeit!T27&lt;&gt;"",Tätigkeit!T27,""),"")</f>
        <v/>
      </c>
      <c r="N17" s="26" t="str">
        <f>IF(A17&lt;&gt;"",IF(Tätigkeit!U27&lt;&gt;"",Tätigkeit!U27,""),"")</f>
        <v/>
      </c>
      <c r="O17" s="26" t="str">
        <f>IF(OR(A17="",ISBLANK(Tätigkeit!V27)),"",IF(NOT(ISNA(Tätigkeit!V27)),INDEX(codeschartkla,MATCH(Tätigkeit!V27,libschartkla,0)),Tätigkeit!V27))</f>
        <v/>
      </c>
      <c r="P17" s="26" t="str">
        <f>IF(OR(A17="",ISBLANK(Tätigkeit!W27)),"",Tätigkeit!W27)</f>
        <v/>
      </c>
    </row>
    <row r="18" spans="1:16" x14ac:dyDescent="0.2">
      <c r="A18" s="26" t="str">
        <f>IF(Tätigkeit!$A28&lt;&gt;"",IF(Tätigkeit!C28&lt;&gt;"",IF(Tätigkeit!C28="LOC.ID",CONCATENATE("LOC.",Tätigkeit!AM$12),Tätigkeit!C28),""),"")</f>
        <v/>
      </c>
      <c r="B18" s="65" t="str">
        <f>IF(A18&lt;&gt;"",Tätigkeit!J28,"")</f>
        <v/>
      </c>
      <c r="C18" s="26" t="str">
        <f>IF(A18&lt;&gt;"",IF(Tätigkeit!E28=TRUE,INDEX(codesex,MATCH(Tätigkeit!D28,libsex,0)),Tätigkeit!D28),"")</f>
        <v/>
      </c>
      <c r="D18" s="131" t="str">
        <f>IF(A18&lt;&gt;"",Tätigkeit!F28,"")</f>
        <v/>
      </c>
      <c r="E18" s="26" t="str">
        <f>IF(A18&lt;&gt;"",IF(Tätigkeit!H28=TRUE,INDEX(codenat,MATCH(Tätigkeit!G28,libnat,0)),Tätigkeit!G28),"")</f>
        <v/>
      </c>
      <c r="F18" s="26" t="str">
        <f>IF(A18&lt;&gt;"",Tätigkeit!I28,"")</f>
        <v/>
      </c>
      <c r="G18" s="26" t="str">
        <f>IF(A18&lt;&gt;"",IF(Tätigkeit!O28&lt;&gt;"",Tätigkeit!O28,""),"")</f>
        <v/>
      </c>
      <c r="H18" s="26" t="str">
        <f>IF(A18&lt;&gt;"",IF(Tätigkeit!Z28=TRUE,INDEX(codeperskat,MATCH(Tätigkeit!P28,libperskat,0)),IF(Tätigkeit!P28&lt;&gt;"",Tätigkeit!P28,"")),"")</f>
        <v/>
      </c>
      <c r="I18" s="26" t="str">
        <f>IF(A18&lt;&gt;"",IF(Tätigkeit!AA28=TRUE,INDEX(codeaav,MATCH(Tätigkeit!Q28,libaav,0)),IF(Tätigkeit!Q28&lt;&gt;"",Tätigkeit!Q28,"")),"")</f>
        <v/>
      </c>
      <c r="J18" s="26" t="str">
        <f>IF(A18&lt;&gt;"",IF(Tätigkeit!AB28=TRUE,INDEX(codedipqual,MATCH(Tätigkeit!R28,libdipqual,0)),IF(Tätigkeit!R28&lt;&gt;"",Tätigkeit!R28,"")),"")</f>
        <v/>
      </c>
      <c r="K18" s="26" t="str">
        <f>IF(A18&lt;&gt;"",IF(Tätigkeit!AC28=TRUE,INDEX(libcatidinst,MATCH(Tätigkeit!S28,libinst,0)),""),"")</f>
        <v/>
      </c>
      <c r="L18" s="26" t="str">
        <f>IF(A18&lt;&gt;"",IF(Tätigkeit!AC28=TRUE,INDEX(codeinst,MATCH(Tätigkeit!S28,libinst,0)),IF(Tätigkeit!S28&lt;&gt;"",Tätigkeit!S28,"")),"")</f>
        <v/>
      </c>
      <c r="M18" s="26" t="str">
        <f>IF(A18&lt;&gt;"",IF(Tätigkeit!T28&lt;&gt;"",Tätigkeit!T28,""),"")</f>
        <v/>
      </c>
      <c r="N18" s="26" t="str">
        <f>IF(A18&lt;&gt;"",IF(Tätigkeit!U28&lt;&gt;"",Tätigkeit!U28,""),"")</f>
        <v/>
      </c>
      <c r="O18" s="26" t="str">
        <f>IF(OR(A18="",ISBLANK(Tätigkeit!V28)),"",IF(NOT(ISNA(Tätigkeit!V28)),INDEX(codeschartkla,MATCH(Tätigkeit!V28,libschartkla,0)),Tätigkeit!V28))</f>
        <v/>
      </c>
      <c r="P18" s="26" t="str">
        <f>IF(OR(A18="",ISBLANK(Tätigkeit!W28)),"",Tätigkeit!W28)</f>
        <v/>
      </c>
    </row>
    <row r="19" spans="1:16" x14ac:dyDescent="0.2">
      <c r="A19" s="26" t="str">
        <f>IF(Tätigkeit!$A29&lt;&gt;"",IF(Tätigkeit!C29&lt;&gt;"",IF(Tätigkeit!C29="LOC.ID",CONCATENATE("LOC.",Tätigkeit!AM$12),Tätigkeit!C29),""),"")</f>
        <v/>
      </c>
      <c r="B19" s="65" t="str">
        <f>IF(A19&lt;&gt;"",Tätigkeit!J29,"")</f>
        <v/>
      </c>
      <c r="C19" s="26" t="str">
        <f>IF(A19&lt;&gt;"",IF(Tätigkeit!E29=TRUE,INDEX(codesex,MATCH(Tätigkeit!D29,libsex,0)),Tätigkeit!D29),"")</f>
        <v/>
      </c>
      <c r="D19" s="131" t="str">
        <f>IF(A19&lt;&gt;"",Tätigkeit!F29,"")</f>
        <v/>
      </c>
      <c r="E19" s="26" t="str">
        <f>IF(A19&lt;&gt;"",IF(Tätigkeit!H29=TRUE,INDEX(codenat,MATCH(Tätigkeit!G29,libnat,0)),Tätigkeit!G29),"")</f>
        <v/>
      </c>
      <c r="F19" s="26" t="str">
        <f>IF(A19&lt;&gt;"",Tätigkeit!I29,"")</f>
        <v/>
      </c>
      <c r="G19" s="26" t="str">
        <f>IF(A19&lt;&gt;"",IF(Tätigkeit!O29&lt;&gt;"",Tätigkeit!O29,""),"")</f>
        <v/>
      </c>
      <c r="H19" s="26" t="str">
        <f>IF(A19&lt;&gt;"",IF(Tätigkeit!Z29=TRUE,INDEX(codeperskat,MATCH(Tätigkeit!P29,libperskat,0)),IF(Tätigkeit!P29&lt;&gt;"",Tätigkeit!P29,"")),"")</f>
        <v/>
      </c>
      <c r="I19" s="26" t="str">
        <f>IF(A19&lt;&gt;"",IF(Tätigkeit!AA29=TRUE,INDEX(codeaav,MATCH(Tätigkeit!Q29,libaav,0)),IF(Tätigkeit!Q29&lt;&gt;"",Tätigkeit!Q29,"")),"")</f>
        <v/>
      </c>
      <c r="J19" s="26" t="str">
        <f>IF(A19&lt;&gt;"",IF(Tätigkeit!AB29=TRUE,INDEX(codedipqual,MATCH(Tätigkeit!R29,libdipqual,0)),IF(Tätigkeit!R29&lt;&gt;"",Tätigkeit!R29,"")),"")</f>
        <v/>
      </c>
      <c r="K19" s="26" t="str">
        <f>IF(A19&lt;&gt;"",IF(Tätigkeit!AC29=TRUE,INDEX(libcatidinst,MATCH(Tätigkeit!S29,libinst,0)),""),"")</f>
        <v/>
      </c>
      <c r="L19" s="26" t="str">
        <f>IF(A19&lt;&gt;"",IF(Tätigkeit!AC29=TRUE,INDEX(codeinst,MATCH(Tätigkeit!S29,libinst,0)),IF(Tätigkeit!S29&lt;&gt;"",Tätigkeit!S29,"")),"")</f>
        <v/>
      </c>
      <c r="M19" s="26" t="str">
        <f>IF(A19&lt;&gt;"",IF(Tätigkeit!T29&lt;&gt;"",Tätigkeit!T29,""),"")</f>
        <v/>
      </c>
      <c r="N19" s="26" t="str">
        <f>IF(A19&lt;&gt;"",IF(Tätigkeit!U29&lt;&gt;"",Tätigkeit!U29,""),"")</f>
        <v/>
      </c>
      <c r="O19" s="26" t="str">
        <f>IF(OR(A19="",ISBLANK(Tätigkeit!V29)),"",IF(NOT(ISNA(Tätigkeit!V29)),INDEX(codeschartkla,MATCH(Tätigkeit!V29,libschartkla,0)),Tätigkeit!V29))</f>
        <v/>
      </c>
      <c r="P19" s="26" t="str">
        <f>IF(OR(A19="",ISBLANK(Tätigkeit!W29)),"",Tätigkeit!W29)</f>
        <v/>
      </c>
    </row>
    <row r="20" spans="1:16" x14ac:dyDescent="0.2">
      <c r="A20" s="26" t="str">
        <f>IF(Tätigkeit!$A30&lt;&gt;"",IF(Tätigkeit!C30&lt;&gt;"",IF(Tätigkeit!C30="LOC.ID",CONCATENATE("LOC.",Tätigkeit!AM$12),Tätigkeit!C30),""),"")</f>
        <v/>
      </c>
      <c r="B20" s="65" t="str">
        <f>IF(A20&lt;&gt;"",Tätigkeit!J30,"")</f>
        <v/>
      </c>
      <c r="C20" s="26" t="str">
        <f>IF(A20&lt;&gt;"",IF(Tätigkeit!E30=TRUE,INDEX(codesex,MATCH(Tätigkeit!D30,libsex,0)),Tätigkeit!D30),"")</f>
        <v/>
      </c>
      <c r="D20" s="131" t="str">
        <f>IF(A20&lt;&gt;"",Tätigkeit!F30,"")</f>
        <v/>
      </c>
      <c r="E20" s="26" t="str">
        <f>IF(A20&lt;&gt;"",IF(Tätigkeit!H30=TRUE,INDEX(codenat,MATCH(Tätigkeit!G30,libnat,0)),Tätigkeit!G30),"")</f>
        <v/>
      </c>
      <c r="F20" s="26" t="str">
        <f>IF(A20&lt;&gt;"",Tätigkeit!I30,"")</f>
        <v/>
      </c>
      <c r="G20" s="26" t="str">
        <f>IF(A20&lt;&gt;"",IF(Tätigkeit!O30&lt;&gt;"",Tätigkeit!O30,""),"")</f>
        <v/>
      </c>
      <c r="H20" s="26" t="str">
        <f>IF(A20&lt;&gt;"",IF(Tätigkeit!Z30=TRUE,INDEX(codeperskat,MATCH(Tätigkeit!P30,libperskat,0)),IF(Tätigkeit!P30&lt;&gt;"",Tätigkeit!P30,"")),"")</f>
        <v/>
      </c>
      <c r="I20" s="26" t="str">
        <f>IF(A20&lt;&gt;"",IF(Tätigkeit!AA30=TRUE,INDEX(codeaav,MATCH(Tätigkeit!Q30,libaav,0)),IF(Tätigkeit!Q30&lt;&gt;"",Tätigkeit!Q30,"")),"")</f>
        <v/>
      </c>
      <c r="J20" s="26" t="str">
        <f>IF(A20&lt;&gt;"",IF(Tätigkeit!AB30=TRUE,INDEX(codedipqual,MATCH(Tätigkeit!R30,libdipqual,0)),IF(Tätigkeit!R30&lt;&gt;"",Tätigkeit!R30,"")),"")</f>
        <v/>
      </c>
      <c r="K20" s="26" t="str">
        <f>IF(A20&lt;&gt;"",IF(Tätigkeit!AC30=TRUE,INDEX(libcatidinst,MATCH(Tätigkeit!S30,libinst,0)),""),"")</f>
        <v/>
      </c>
      <c r="L20" s="26" t="str">
        <f>IF(A20&lt;&gt;"",IF(Tätigkeit!AC30=TRUE,INDEX(codeinst,MATCH(Tätigkeit!S30,libinst,0)),IF(Tätigkeit!S30&lt;&gt;"",Tätigkeit!S30,"")),"")</f>
        <v/>
      </c>
      <c r="M20" s="26" t="str">
        <f>IF(A20&lt;&gt;"",IF(Tätigkeit!T30&lt;&gt;"",Tätigkeit!T30,""),"")</f>
        <v/>
      </c>
      <c r="N20" s="26" t="str">
        <f>IF(A20&lt;&gt;"",IF(Tätigkeit!U30&lt;&gt;"",Tätigkeit!U30,""),"")</f>
        <v/>
      </c>
      <c r="O20" s="26" t="str">
        <f>IF(OR(A20="",ISBLANK(Tätigkeit!V30)),"",IF(NOT(ISNA(Tätigkeit!V30)),INDEX(codeschartkla,MATCH(Tätigkeit!V30,libschartkla,0)),Tätigkeit!V30))</f>
        <v/>
      </c>
      <c r="P20" s="26" t="str">
        <f>IF(OR(A20="",ISBLANK(Tätigkeit!W30)),"",Tätigkeit!W30)</f>
        <v/>
      </c>
    </row>
    <row r="21" spans="1:16" x14ac:dyDescent="0.2">
      <c r="A21" s="26" t="str">
        <f>IF(Tätigkeit!$A31&lt;&gt;"",IF(Tätigkeit!C31&lt;&gt;"",IF(Tätigkeit!C31="LOC.ID",CONCATENATE("LOC.",Tätigkeit!AM$12),Tätigkeit!C31),""),"")</f>
        <v/>
      </c>
      <c r="B21" s="65" t="str">
        <f>IF(A21&lt;&gt;"",Tätigkeit!J31,"")</f>
        <v/>
      </c>
      <c r="C21" s="26" t="str">
        <f>IF(A21&lt;&gt;"",IF(Tätigkeit!E31=TRUE,INDEX(codesex,MATCH(Tätigkeit!D31,libsex,0)),Tätigkeit!D31),"")</f>
        <v/>
      </c>
      <c r="D21" s="131" t="str">
        <f>IF(A21&lt;&gt;"",Tätigkeit!F31,"")</f>
        <v/>
      </c>
      <c r="E21" s="26" t="str">
        <f>IF(A21&lt;&gt;"",IF(Tätigkeit!H31=TRUE,INDEX(codenat,MATCH(Tätigkeit!G31,libnat,0)),Tätigkeit!G31),"")</f>
        <v/>
      </c>
      <c r="F21" s="26" t="str">
        <f>IF(A21&lt;&gt;"",Tätigkeit!I31,"")</f>
        <v/>
      </c>
      <c r="G21" s="26" t="str">
        <f>IF(A21&lt;&gt;"",IF(Tätigkeit!O31&lt;&gt;"",Tätigkeit!O31,""),"")</f>
        <v/>
      </c>
      <c r="H21" s="26" t="str">
        <f>IF(A21&lt;&gt;"",IF(Tätigkeit!Z31=TRUE,INDEX(codeperskat,MATCH(Tätigkeit!P31,libperskat,0)),IF(Tätigkeit!P31&lt;&gt;"",Tätigkeit!P31,"")),"")</f>
        <v/>
      </c>
      <c r="I21" s="26" t="str">
        <f>IF(A21&lt;&gt;"",IF(Tätigkeit!AA31=TRUE,INDEX(codeaav,MATCH(Tätigkeit!Q31,libaav,0)),IF(Tätigkeit!Q31&lt;&gt;"",Tätigkeit!Q31,"")),"")</f>
        <v/>
      </c>
      <c r="J21" s="26" t="str">
        <f>IF(A21&lt;&gt;"",IF(Tätigkeit!AB31=TRUE,INDEX(codedipqual,MATCH(Tätigkeit!R31,libdipqual,0)),IF(Tätigkeit!R31&lt;&gt;"",Tätigkeit!R31,"")),"")</f>
        <v/>
      </c>
      <c r="K21" s="26" t="str">
        <f>IF(A21&lt;&gt;"",IF(Tätigkeit!AC31=TRUE,INDEX(libcatidinst,MATCH(Tätigkeit!S31,libinst,0)),""),"")</f>
        <v/>
      </c>
      <c r="L21" s="26" t="str">
        <f>IF(A21&lt;&gt;"",IF(Tätigkeit!AC31=TRUE,INDEX(codeinst,MATCH(Tätigkeit!S31,libinst,0)),IF(Tätigkeit!S31&lt;&gt;"",Tätigkeit!S31,"")),"")</f>
        <v/>
      </c>
      <c r="M21" s="26" t="str">
        <f>IF(A21&lt;&gt;"",IF(Tätigkeit!T31&lt;&gt;"",Tätigkeit!T31,""),"")</f>
        <v/>
      </c>
      <c r="N21" s="26" t="str">
        <f>IF(A21&lt;&gt;"",IF(Tätigkeit!U31&lt;&gt;"",Tätigkeit!U31,""),"")</f>
        <v/>
      </c>
      <c r="O21" s="26" t="str">
        <f>IF(OR(A21="",ISBLANK(Tätigkeit!V31)),"",IF(NOT(ISNA(Tätigkeit!V31)),INDEX(codeschartkla,MATCH(Tätigkeit!V31,libschartkla,0)),Tätigkeit!V31))</f>
        <v/>
      </c>
      <c r="P21" s="26" t="str">
        <f>IF(OR(A21="",ISBLANK(Tätigkeit!W31)),"",Tätigkeit!W31)</f>
        <v/>
      </c>
    </row>
    <row r="22" spans="1:16" x14ac:dyDescent="0.2">
      <c r="A22" s="26" t="str">
        <f>IF(Tätigkeit!$A32&lt;&gt;"",IF(Tätigkeit!C32&lt;&gt;"",IF(Tätigkeit!C32="LOC.ID",CONCATENATE("LOC.",Tätigkeit!AM$12),Tätigkeit!C32),""),"")</f>
        <v/>
      </c>
      <c r="B22" s="65" t="str">
        <f>IF(A22&lt;&gt;"",Tätigkeit!J32,"")</f>
        <v/>
      </c>
      <c r="C22" s="26" t="str">
        <f>IF(A22&lt;&gt;"",IF(Tätigkeit!E32=TRUE,INDEX(codesex,MATCH(Tätigkeit!D32,libsex,0)),Tätigkeit!D32),"")</f>
        <v/>
      </c>
      <c r="D22" s="131" t="str">
        <f>IF(A22&lt;&gt;"",Tätigkeit!F32,"")</f>
        <v/>
      </c>
      <c r="E22" s="26" t="str">
        <f>IF(A22&lt;&gt;"",IF(Tätigkeit!H32=TRUE,INDEX(codenat,MATCH(Tätigkeit!G32,libnat,0)),Tätigkeit!G32),"")</f>
        <v/>
      </c>
      <c r="F22" s="26" t="str">
        <f>IF(A22&lt;&gt;"",Tätigkeit!I32,"")</f>
        <v/>
      </c>
      <c r="G22" s="26" t="str">
        <f>IF(A22&lt;&gt;"",IF(Tätigkeit!O32&lt;&gt;"",Tätigkeit!O32,""),"")</f>
        <v/>
      </c>
      <c r="H22" s="26" t="str">
        <f>IF(A22&lt;&gt;"",IF(Tätigkeit!Z32=TRUE,INDEX(codeperskat,MATCH(Tätigkeit!P32,libperskat,0)),IF(Tätigkeit!P32&lt;&gt;"",Tätigkeit!P32,"")),"")</f>
        <v/>
      </c>
      <c r="I22" s="26" t="str">
        <f>IF(A22&lt;&gt;"",IF(Tätigkeit!AA32=TRUE,INDEX(codeaav,MATCH(Tätigkeit!Q32,libaav,0)),IF(Tätigkeit!Q32&lt;&gt;"",Tätigkeit!Q32,"")),"")</f>
        <v/>
      </c>
      <c r="J22" s="26" t="str">
        <f>IF(A22&lt;&gt;"",IF(Tätigkeit!AB32=TRUE,INDEX(codedipqual,MATCH(Tätigkeit!R32,libdipqual,0)),IF(Tätigkeit!R32&lt;&gt;"",Tätigkeit!R32,"")),"")</f>
        <v/>
      </c>
      <c r="K22" s="26" t="str">
        <f>IF(A22&lt;&gt;"",IF(Tätigkeit!AC32=TRUE,INDEX(libcatidinst,MATCH(Tätigkeit!S32,libinst,0)),""),"")</f>
        <v/>
      </c>
      <c r="L22" s="26" t="str">
        <f>IF(A22&lt;&gt;"",IF(Tätigkeit!AC32=TRUE,INDEX(codeinst,MATCH(Tätigkeit!S32,libinst,0)),IF(Tätigkeit!S32&lt;&gt;"",Tätigkeit!S32,"")),"")</f>
        <v/>
      </c>
      <c r="M22" s="26" t="str">
        <f>IF(A22&lt;&gt;"",IF(Tätigkeit!T32&lt;&gt;"",Tätigkeit!T32,""),"")</f>
        <v/>
      </c>
      <c r="N22" s="26" t="str">
        <f>IF(A22&lt;&gt;"",IF(Tätigkeit!U32&lt;&gt;"",Tätigkeit!U32,""),"")</f>
        <v/>
      </c>
      <c r="O22" s="26" t="str">
        <f>IF(OR(A22="",ISBLANK(Tätigkeit!V32)),"",IF(NOT(ISNA(Tätigkeit!V32)),INDEX(codeschartkla,MATCH(Tätigkeit!V32,libschartkla,0)),Tätigkeit!V32))</f>
        <v/>
      </c>
      <c r="P22" s="26" t="str">
        <f>IF(OR(A22="",ISBLANK(Tätigkeit!W32)),"",Tätigkeit!W32)</f>
        <v/>
      </c>
    </row>
    <row r="23" spans="1:16" x14ac:dyDescent="0.2">
      <c r="A23" s="26" t="str">
        <f>IF(Tätigkeit!$A33&lt;&gt;"",IF(Tätigkeit!C33&lt;&gt;"",IF(Tätigkeit!C33="LOC.ID",CONCATENATE("LOC.",Tätigkeit!AM$12),Tätigkeit!C33),""),"")</f>
        <v/>
      </c>
      <c r="B23" s="65" t="str">
        <f>IF(A23&lt;&gt;"",Tätigkeit!J33,"")</f>
        <v/>
      </c>
      <c r="C23" s="26" t="str">
        <f>IF(A23&lt;&gt;"",IF(Tätigkeit!E33=TRUE,INDEX(codesex,MATCH(Tätigkeit!D33,libsex,0)),Tätigkeit!D33),"")</f>
        <v/>
      </c>
      <c r="D23" s="131" t="str">
        <f>IF(A23&lt;&gt;"",Tätigkeit!F33,"")</f>
        <v/>
      </c>
      <c r="E23" s="26" t="str">
        <f>IF(A23&lt;&gt;"",IF(Tätigkeit!H33=TRUE,INDEX(codenat,MATCH(Tätigkeit!G33,libnat,0)),Tätigkeit!G33),"")</f>
        <v/>
      </c>
      <c r="F23" s="26" t="str">
        <f>IF(A23&lt;&gt;"",Tätigkeit!I33,"")</f>
        <v/>
      </c>
      <c r="G23" s="26" t="str">
        <f>IF(A23&lt;&gt;"",IF(Tätigkeit!O33&lt;&gt;"",Tätigkeit!O33,""),"")</f>
        <v/>
      </c>
      <c r="H23" s="26" t="str">
        <f>IF(A23&lt;&gt;"",IF(Tätigkeit!Z33=TRUE,INDEX(codeperskat,MATCH(Tätigkeit!P33,libperskat,0)),IF(Tätigkeit!P33&lt;&gt;"",Tätigkeit!P33,"")),"")</f>
        <v/>
      </c>
      <c r="I23" s="26" t="str">
        <f>IF(A23&lt;&gt;"",IF(Tätigkeit!AA33=TRUE,INDEX(codeaav,MATCH(Tätigkeit!Q33,libaav,0)),IF(Tätigkeit!Q33&lt;&gt;"",Tätigkeit!Q33,"")),"")</f>
        <v/>
      </c>
      <c r="J23" s="26" t="str">
        <f>IF(A23&lt;&gt;"",IF(Tätigkeit!AB33=TRUE,INDEX(codedipqual,MATCH(Tätigkeit!R33,libdipqual,0)),IF(Tätigkeit!R33&lt;&gt;"",Tätigkeit!R33,"")),"")</f>
        <v/>
      </c>
      <c r="K23" s="26" t="str">
        <f>IF(A23&lt;&gt;"",IF(Tätigkeit!AC33=TRUE,INDEX(libcatidinst,MATCH(Tätigkeit!S33,libinst,0)),""),"")</f>
        <v/>
      </c>
      <c r="L23" s="26" t="str">
        <f>IF(A23&lt;&gt;"",IF(Tätigkeit!AC33=TRUE,INDEX(codeinst,MATCH(Tätigkeit!S33,libinst,0)),IF(Tätigkeit!S33&lt;&gt;"",Tätigkeit!S33,"")),"")</f>
        <v/>
      </c>
      <c r="M23" s="26" t="str">
        <f>IF(A23&lt;&gt;"",IF(Tätigkeit!T33&lt;&gt;"",Tätigkeit!T33,""),"")</f>
        <v/>
      </c>
      <c r="N23" s="26" t="str">
        <f>IF(A23&lt;&gt;"",IF(Tätigkeit!U33&lt;&gt;"",Tätigkeit!U33,""),"")</f>
        <v/>
      </c>
      <c r="O23" s="26" t="str">
        <f>IF(OR(A23="",ISBLANK(Tätigkeit!V33)),"",IF(NOT(ISNA(Tätigkeit!V33)),INDEX(codeschartkla,MATCH(Tätigkeit!V33,libschartkla,0)),Tätigkeit!V33))</f>
        <v/>
      </c>
      <c r="P23" s="26" t="str">
        <f>IF(OR(A23="",ISBLANK(Tätigkeit!W33)),"",Tätigkeit!W33)</f>
        <v/>
      </c>
    </row>
    <row r="24" spans="1:16" x14ac:dyDescent="0.2">
      <c r="A24" s="26" t="str">
        <f>IF(Tätigkeit!$A34&lt;&gt;"",IF(Tätigkeit!C34&lt;&gt;"",IF(Tätigkeit!C34="LOC.ID",CONCATENATE("LOC.",Tätigkeit!AM$12),Tätigkeit!C34),""),"")</f>
        <v/>
      </c>
      <c r="B24" s="65" t="str">
        <f>IF(A24&lt;&gt;"",Tätigkeit!J34,"")</f>
        <v/>
      </c>
      <c r="C24" s="26" t="str">
        <f>IF(A24&lt;&gt;"",IF(Tätigkeit!E34=TRUE,INDEX(codesex,MATCH(Tätigkeit!D34,libsex,0)),Tätigkeit!D34),"")</f>
        <v/>
      </c>
      <c r="D24" s="131" t="str">
        <f>IF(A24&lt;&gt;"",Tätigkeit!F34,"")</f>
        <v/>
      </c>
      <c r="E24" s="26" t="str">
        <f>IF(A24&lt;&gt;"",IF(Tätigkeit!H34=TRUE,INDEX(codenat,MATCH(Tätigkeit!G34,libnat,0)),Tätigkeit!G34),"")</f>
        <v/>
      </c>
      <c r="F24" s="26" t="str">
        <f>IF(A24&lt;&gt;"",Tätigkeit!I34,"")</f>
        <v/>
      </c>
      <c r="G24" s="26" t="str">
        <f>IF(A24&lt;&gt;"",IF(Tätigkeit!O34&lt;&gt;"",Tätigkeit!O34,""),"")</f>
        <v/>
      </c>
      <c r="H24" s="26" t="str">
        <f>IF(A24&lt;&gt;"",IF(Tätigkeit!Z34=TRUE,INDEX(codeperskat,MATCH(Tätigkeit!P34,libperskat,0)),IF(Tätigkeit!P34&lt;&gt;"",Tätigkeit!P34,"")),"")</f>
        <v/>
      </c>
      <c r="I24" s="26" t="str">
        <f>IF(A24&lt;&gt;"",IF(Tätigkeit!AA34=TRUE,INDEX(codeaav,MATCH(Tätigkeit!Q34,libaav,0)),IF(Tätigkeit!Q34&lt;&gt;"",Tätigkeit!Q34,"")),"")</f>
        <v/>
      </c>
      <c r="J24" s="26" t="str">
        <f>IF(A24&lt;&gt;"",IF(Tätigkeit!AB34=TRUE,INDEX(codedipqual,MATCH(Tätigkeit!R34,libdipqual,0)),IF(Tätigkeit!R34&lt;&gt;"",Tätigkeit!R34,"")),"")</f>
        <v/>
      </c>
      <c r="K24" s="26" t="str">
        <f>IF(A24&lt;&gt;"",IF(Tätigkeit!AC34=TRUE,INDEX(libcatidinst,MATCH(Tätigkeit!S34,libinst,0)),""),"")</f>
        <v/>
      </c>
      <c r="L24" s="26" t="str">
        <f>IF(A24&lt;&gt;"",IF(Tätigkeit!AC34=TRUE,INDEX(codeinst,MATCH(Tätigkeit!S34,libinst,0)),IF(Tätigkeit!S34&lt;&gt;"",Tätigkeit!S34,"")),"")</f>
        <v/>
      </c>
      <c r="M24" s="26" t="str">
        <f>IF(A24&lt;&gt;"",IF(Tätigkeit!T34&lt;&gt;"",Tätigkeit!T34,""),"")</f>
        <v/>
      </c>
      <c r="N24" s="26" t="str">
        <f>IF(A24&lt;&gt;"",IF(Tätigkeit!U34&lt;&gt;"",Tätigkeit!U34,""),"")</f>
        <v/>
      </c>
      <c r="O24" s="26" t="str">
        <f>IF(OR(A24="",ISBLANK(Tätigkeit!V34)),"",IF(NOT(ISNA(Tätigkeit!V34)),INDEX(codeschartkla,MATCH(Tätigkeit!V34,libschartkla,0)),Tätigkeit!V34))</f>
        <v/>
      </c>
      <c r="P24" s="26" t="str">
        <f>IF(OR(A24="",ISBLANK(Tätigkeit!W34)),"",Tätigkeit!W34)</f>
        <v/>
      </c>
    </row>
    <row r="25" spans="1:16" x14ac:dyDescent="0.2">
      <c r="A25" s="26" t="str">
        <f>IF(Tätigkeit!$A35&lt;&gt;"",IF(Tätigkeit!C35&lt;&gt;"",IF(Tätigkeit!C35="LOC.ID",CONCATENATE("LOC.",Tätigkeit!AM$12),Tätigkeit!C35),""),"")</f>
        <v/>
      </c>
      <c r="B25" s="65" t="str">
        <f>IF(A25&lt;&gt;"",Tätigkeit!J35,"")</f>
        <v/>
      </c>
      <c r="C25" s="26" t="str">
        <f>IF(A25&lt;&gt;"",IF(Tätigkeit!E35=TRUE,INDEX(codesex,MATCH(Tätigkeit!D35,libsex,0)),Tätigkeit!D35),"")</f>
        <v/>
      </c>
      <c r="D25" s="131" t="str">
        <f>IF(A25&lt;&gt;"",Tätigkeit!F35,"")</f>
        <v/>
      </c>
      <c r="E25" s="26" t="str">
        <f>IF(A25&lt;&gt;"",IF(Tätigkeit!H35=TRUE,INDEX(codenat,MATCH(Tätigkeit!G35,libnat,0)),Tätigkeit!G35),"")</f>
        <v/>
      </c>
      <c r="F25" s="26" t="str">
        <f>IF(A25&lt;&gt;"",Tätigkeit!I35,"")</f>
        <v/>
      </c>
      <c r="G25" s="26" t="str">
        <f>IF(A25&lt;&gt;"",IF(Tätigkeit!O35&lt;&gt;"",Tätigkeit!O35,""),"")</f>
        <v/>
      </c>
      <c r="H25" s="26" t="str">
        <f>IF(A25&lt;&gt;"",IF(Tätigkeit!Z35=TRUE,INDEX(codeperskat,MATCH(Tätigkeit!P35,libperskat,0)),IF(Tätigkeit!P35&lt;&gt;"",Tätigkeit!P35,"")),"")</f>
        <v/>
      </c>
      <c r="I25" s="26" t="str">
        <f>IF(A25&lt;&gt;"",IF(Tätigkeit!AA35=TRUE,INDEX(codeaav,MATCH(Tätigkeit!Q35,libaav,0)),IF(Tätigkeit!Q35&lt;&gt;"",Tätigkeit!Q35,"")),"")</f>
        <v/>
      </c>
      <c r="J25" s="26" t="str">
        <f>IF(A25&lt;&gt;"",IF(Tätigkeit!AB35=TRUE,INDEX(codedipqual,MATCH(Tätigkeit!R35,libdipqual,0)),IF(Tätigkeit!R35&lt;&gt;"",Tätigkeit!R35,"")),"")</f>
        <v/>
      </c>
      <c r="K25" s="26" t="str">
        <f>IF(A25&lt;&gt;"",IF(Tätigkeit!AC35=TRUE,INDEX(libcatidinst,MATCH(Tätigkeit!S35,libinst,0)),""),"")</f>
        <v/>
      </c>
      <c r="L25" s="26" t="str">
        <f>IF(A25&lt;&gt;"",IF(Tätigkeit!AC35=TRUE,INDEX(codeinst,MATCH(Tätigkeit!S35,libinst,0)),IF(Tätigkeit!S35&lt;&gt;"",Tätigkeit!S35,"")),"")</f>
        <v/>
      </c>
      <c r="M25" s="26" t="str">
        <f>IF(A25&lt;&gt;"",IF(Tätigkeit!T35&lt;&gt;"",Tätigkeit!T35,""),"")</f>
        <v/>
      </c>
      <c r="N25" s="26" t="str">
        <f>IF(A25&lt;&gt;"",IF(Tätigkeit!U35&lt;&gt;"",Tätigkeit!U35,""),"")</f>
        <v/>
      </c>
      <c r="O25" s="26" t="str">
        <f>IF(OR(A25="",ISBLANK(Tätigkeit!V35)),"",IF(NOT(ISNA(Tätigkeit!V35)),INDEX(codeschartkla,MATCH(Tätigkeit!V35,libschartkla,0)),Tätigkeit!V35))</f>
        <v/>
      </c>
      <c r="P25" s="26" t="str">
        <f>IF(OR(A25="",ISBLANK(Tätigkeit!W35)),"",Tätigkeit!W35)</f>
        <v/>
      </c>
    </row>
    <row r="26" spans="1:16" x14ac:dyDescent="0.2">
      <c r="A26" s="26" t="str">
        <f>IF(Tätigkeit!$A36&lt;&gt;"",IF(Tätigkeit!C36&lt;&gt;"",IF(Tätigkeit!C36="LOC.ID",CONCATENATE("LOC.",Tätigkeit!AM$12),Tätigkeit!C36),""),"")</f>
        <v/>
      </c>
      <c r="B26" s="65" t="str">
        <f>IF(A26&lt;&gt;"",Tätigkeit!J36,"")</f>
        <v/>
      </c>
      <c r="C26" s="26" t="str">
        <f>IF(A26&lt;&gt;"",IF(Tätigkeit!E36=TRUE,INDEX(codesex,MATCH(Tätigkeit!D36,libsex,0)),Tätigkeit!D36),"")</f>
        <v/>
      </c>
      <c r="D26" s="131" t="str">
        <f>IF(A26&lt;&gt;"",Tätigkeit!F36,"")</f>
        <v/>
      </c>
      <c r="E26" s="26" t="str">
        <f>IF(A26&lt;&gt;"",IF(Tätigkeit!H36=TRUE,INDEX(codenat,MATCH(Tätigkeit!G36,libnat,0)),Tätigkeit!G36),"")</f>
        <v/>
      </c>
      <c r="F26" s="26" t="str">
        <f>IF(A26&lt;&gt;"",Tätigkeit!I36,"")</f>
        <v/>
      </c>
      <c r="G26" s="26" t="str">
        <f>IF(A26&lt;&gt;"",IF(Tätigkeit!O36&lt;&gt;"",Tätigkeit!O36,""),"")</f>
        <v/>
      </c>
      <c r="H26" s="26" t="str">
        <f>IF(A26&lt;&gt;"",IF(Tätigkeit!Z36=TRUE,INDEX(codeperskat,MATCH(Tätigkeit!P36,libperskat,0)),IF(Tätigkeit!P36&lt;&gt;"",Tätigkeit!P36,"")),"")</f>
        <v/>
      </c>
      <c r="I26" s="26" t="str">
        <f>IF(A26&lt;&gt;"",IF(Tätigkeit!AA36=TRUE,INDEX(codeaav,MATCH(Tätigkeit!Q36,libaav,0)),IF(Tätigkeit!Q36&lt;&gt;"",Tätigkeit!Q36,"")),"")</f>
        <v/>
      </c>
      <c r="J26" s="26" t="str">
        <f>IF(A26&lt;&gt;"",IF(Tätigkeit!AB36=TRUE,INDEX(codedipqual,MATCH(Tätigkeit!R36,libdipqual,0)),IF(Tätigkeit!R36&lt;&gt;"",Tätigkeit!R36,"")),"")</f>
        <v/>
      </c>
      <c r="K26" s="26" t="str">
        <f>IF(A26&lt;&gt;"",IF(Tätigkeit!AC36=TRUE,INDEX(libcatidinst,MATCH(Tätigkeit!S36,libinst,0)),""),"")</f>
        <v/>
      </c>
      <c r="L26" s="26" t="str">
        <f>IF(A26&lt;&gt;"",IF(Tätigkeit!AC36=TRUE,INDEX(codeinst,MATCH(Tätigkeit!S36,libinst,0)),IF(Tätigkeit!S36&lt;&gt;"",Tätigkeit!S36,"")),"")</f>
        <v/>
      </c>
      <c r="M26" s="26" t="str">
        <f>IF(A26&lt;&gt;"",IF(Tätigkeit!T36&lt;&gt;"",Tätigkeit!T36,""),"")</f>
        <v/>
      </c>
      <c r="N26" s="26" t="str">
        <f>IF(A26&lt;&gt;"",IF(Tätigkeit!U36&lt;&gt;"",Tätigkeit!U36,""),"")</f>
        <v/>
      </c>
      <c r="O26" s="26" t="str">
        <f>IF(OR(A26="",ISBLANK(Tätigkeit!V36)),"",IF(NOT(ISNA(Tätigkeit!V36)),INDEX(codeschartkla,MATCH(Tätigkeit!V36,libschartkla,0)),Tätigkeit!V36))</f>
        <v/>
      </c>
      <c r="P26" s="26" t="str">
        <f>IF(OR(A26="",ISBLANK(Tätigkeit!W36)),"",Tätigkeit!W36)</f>
        <v/>
      </c>
    </row>
    <row r="27" spans="1:16" x14ac:dyDescent="0.2">
      <c r="A27" s="26" t="str">
        <f>IF(Tätigkeit!$A37&lt;&gt;"",IF(Tätigkeit!C37&lt;&gt;"",IF(Tätigkeit!C37="LOC.ID",CONCATENATE("LOC.",Tätigkeit!AM$12),Tätigkeit!C37),""),"")</f>
        <v/>
      </c>
      <c r="B27" s="65" t="str">
        <f>IF(A27&lt;&gt;"",Tätigkeit!J37,"")</f>
        <v/>
      </c>
      <c r="C27" s="26" t="str">
        <f>IF(A27&lt;&gt;"",IF(Tätigkeit!E37=TRUE,INDEX(codesex,MATCH(Tätigkeit!D37,libsex,0)),Tätigkeit!D37),"")</f>
        <v/>
      </c>
      <c r="D27" s="131" t="str">
        <f>IF(A27&lt;&gt;"",Tätigkeit!F37,"")</f>
        <v/>
      </c>
      <c r="E27" s="26" t="str">
        <f>IF(A27&lt;&gt;"",IF(Tätigkeit!H37=TRUE,INDEX(codenat,MATCH(Tätigkeit!G37,libnat,0)),Tätigkeit!G37),"")</f>
        <v/>
      </c>
      <c r="F27" s="26" t="str">
        <f>IF(A27&lt;&gt;"",Tätigkeit!I37,"")</f>
        <v/>
      </c>
      <c r="G27" s="26" t="str">
        <f>IF(A27&lt;&gt;"",IF(Tätigkeit!O37&lt;&gt;"",Tätigkeit!O37,""),"")</f>
        <v/>
      </c>
      <c r="H27" s="26" t="str">
        <f>IF(A27&lt;&gt;"",IF(Tätigkeit!Z37=TRUE,INDEX(codeperskat,MATCH(Tätigkeit!P37,libperskat,0)),IF(Tätigkeit!P37&lt;&gt;"",Tätigkeit!P37,"")),"")</f>
        <v/>
      </c>
      <c r="I27" s="26" t="str">
        <f>IF(A27&lt;&gt;"",IF(Tätigkeit!AA37=TRUE,INDEX(codeaav,MATCH(Tätigkeit!Q37,libaav,0)),IF(Tätigkeit!Q37&lt;&gt;"",Tätigkeit!Q37,"")),"")</f>
        <v/>
      </c>
      <c r="J27" s="26" t="str">
        <f>IF(A27&lt;&gt;"",IF(Tätigkeit!AB37=TRUE,INDEX(codedipqual,MATCH(Tätigkeit!R37,libdipqual,0)),IF(Tätigkeit!R37&lt;&gt;"",Tätigkeit!R37,"")),"")</f>
        <v/>
      </c>
      <c r="K27" s="26" t="str">
        <f>IF(A27&lt;&gt;"",IF(Tätigkeit!AC37=TRUE,INDEX(libcatidinst,MATCH(Tätigkeit!S37,libinst,0)),""),"")</f>
        <v/>
      </c>
      <c r="L27" s="26" t="str">
        <f>IF(A27&lt;&gt;"",IF(Tätigkeit!AC37=TRUE,INDEX(codeinst,MATCH(Tätigkeit!S37,libinst,0)),IF(Tätigkeit!S37&lt;&gt;"",Tätigkeit!S37,"")),"")</f>
        <v/>
      </c>
      <c r="M27" s="26" t="str">
        <f>IF(A27&lt;&gt;"",IF(Tätigkeit!T37&lt;&gt;"",Tätigkeit!T37,""),"")</f>
        <v/>
      </c>
      <c r="N27" s="26" t="str">
        <f>IF(A27&lt;&gt;"",IF(Tätigkeit!U37&lt;&gt;"",Tätigkeit!U37,""),"")</f>
        <v/>
      </c>
      <c r="O27" s="26" t="str">
        <f>IF(OR(A27="",ISBLANK(Tätigkeit!V37)),"",IF(NOT(ISNA(Tätigkeit!V37)),INDEX(codeschartkla,MATCH(Tätigkeit!V37,libschartkla,0)),Tätigkeit!V37))</f>
        <v/>
      </c>
      <c r="P27" s="26" t="str">
        <f>IF(OR(A27="",ISBLANK(Tätigkeit!W37)),"",Tätigkeit!W37)</f>
        <v/>
      </c>
    </row>
    <row r="28" spans="1:16" x14ac:dyDescent="0.2">
      <c r="A28" s="26" t="str">
        <f>IF(Tätigkeit!$A38&lt;&gt;"",IF(Tätigkeit!C38&lt;&gt;"",IF(Tätigkeit!C38="LOC.ID",CONCATENATE("LOC.",Tätigkeit!AM$12),Tätigkeit!C38),""),"")</f>
        <v/>
      </c>
      <c r="B28" s="65" t="str">
        <f>IF(A28&lt;&gt;"",Tätigkeit!J38,"")</f>
        <v/>
      </c>
      <c r="C28" s="26" t="str">
        <f>IF(A28&lt;&gt;"",IF(Tätigkeit!E38=TRUE,INDEX(codesex,MATCH(Tätigkeit!D38,libsex,0)),Tätigkeit!D38),"")</f>
        <v/>
      </c>
      <c r="D28" s="131" t="str">
        <f>IF(A28&lt;&gt;"",Tätigkeit!F38,"")</f>
        <v/>
      </c>
      <c r="E28" s="26" t="str">
        <f>IF(A28&lt;&gt;"",IF(Tätigkeit!H38=TRUE,INDEX(codenat,MATCH(Tätigkeit!G38,libnat,0)),Tätigkeit!G38),"")</f>
        <v/>
      </c>
      <c r="F28" s="26" t="str">
        <f>IF(A28&lt;&gt;"",Tätigkeit!I38,"")</f>
        <v/>
      </c>
      <c r="G28" s="26" t="str">
        <f>IF(A28&lt;&gt;"",IF(Tätigkeit!O38&lt;&gt;"",Tätigkeit!O38,""),"")</f>
        <v/>
      </c>
      <c r="H28" s="26" t="str">
        <f>IF(A28&lt;&gt;"",IF(Tätigkeit!Z38=TRUE,INDEX(codeperskat,MATCH(Tätigkeit!P38,libperskat,0)),IF(Tätigkeit!P38&lt;&gt;"",Tätigkeit!P38,"")),"")</f>
        <v/>
      </c>
      <c r="I28" s="26" t="str">
        <f>IF(A28&lt;&gt;"",IF(Tätigkeit!AA38=TRUE,INDEX(codeaav,MATCH(Tätigkeit!Q38,libaav,0)),IF(Tätigkeit!Q38&lt;&gt;"",Tätigkeit!Q38,"")),"")</f>
        <v/>
      </c>
      <c r="J28" s="26" t="str">
        <f>IF(A28&lt;&gt;"",IF(Tätigkeit!AB38=TRUE,INDEX(codedipqual,MATCH(Tätigkeit!R38,libdipqual,0)),IF(Tätigkeit!R38&lt;&gt;"",Tätigkeit!R38,"")),"")</f>
        <v/>
      </c>
      <c r="K28" s="26" t="str">
        <f>IF(A28&lt;&gt;"",IF(Tätigkeit!AC38=TRUE,INDEX(libcatidinst,MATCH(Tätigkeit!S38,libinst,0)),""),"")</f>
        <v/>
      </c>
      <c r="L28" s="26" t="str">
        <f>IF(A28&lt;&gt;"",IF(Tätigkeit!AC38=TRUE,INDEX(codeinst,MATCH(Tätigkeit!S38,libinst,0)),IF(Tätigkeit!S38&lt;&gt;"",Tätigkeit!S38,"")),"")</f>
        <v/>
      </c>
      <c r="M28" s="26" t="str">
        <f>IF(A28&lt;&gt;"",IF(Tätigkeit!T38&lt;&gt;"",Tätigkeit!T38,""),"")</f>
        <v/>
      </c>
      <c r="N28" s="26" t="str">
        <f>IF(A28&lt;&gt;"",IF(Tätigkeit!U38&lt;&gt;"",Tätigkeit!U38,""),"")</f>
        <v/>
      </c>
      <c r="O28" s="26" t="str">
        <f>IF(OR(A28="",ISBLANK(Tätigkeit!V38)),"",IF(NOT(ISNA(Tätigkeit!V38)),INDEX(codeschartkla,MATCH(Tätigkeit!V38,libschartkla,0)),Tätigkeit!V38))</f>
        <v/>
      </c>
      <c r="P28" s="26" t="str">
        <f>IF(OR(A28="",ISBLANK(Tätigkeit!W38)),"",Tätigkeit!W38)</f>
        <v/>
      </c>
    </row>
    <row r="29" spans="1:16" x14ac:dyDescent="0.2">
      <c r="A29" s="26" t="str">
        <f>IF(Tätigkeit!$A39&lt;&gt;"",IF(Tätigkeit!C39&lt;&gt;"",IF(Tätigkeit!C39="LOC.ID",CONCATENATE("LOC.",Tätigkeit!AM$12),Tätigkeit!C39),""),"")</f>
        <v/>
      </c>
      <c r="B29" s="65" t="str">
        <f>IF(A29&lt;&gt;"",Tätigkeit!J39,"")</f>
        <v/>
      </c>
      <c r="C29" s="26" t="str">
        <f>IF(A29&lt;&gt;"",IF(Tätigkeit!E39=TRUE,INDEX(codesex,MATCH(Tätigkeit!D39,libsex,0)),Tätigkeit!D39),"")</f>
        <v/>
      </c>
      <c r="D29" s="131" t="str">
        <f>IF(A29&lt;&gt;"",Tätigkeit!F39,"")</f>
        <v/>
      </c>
      <c r="E29" s="26" t="str">
        <f>IF(A29&lt;&gt;"",IF(Tätigkeit!H39=TRUE,INDEX(codenat,MATCH(Tätigkeit!G39,libnat,0)),Tätigkeit!G39),"")</f>
        <v/>
      </c>
      <c r="F29" s="26" t="str">
        <f>IF(A29&lt;&gt;"",Tätigkeit!I39,"")</f>
        <v/>
      </c>
      <c r="G29" s="26" t="str">
        <f>IF(A29&lt;&gt;"",IF(Tätigkeit!O39&lt;&gt;"",Tätigkeit!O39,""),"")</f>
        <v/>
      </c>
      <c r="H29" s="26" t="str">
        <f>IF(A29&lt;&gt;"",IF(Tätigkeit!Z39=TRUE,INDEX(codeperskat,MATCH(Tätigkeit!P39,libperskat,0)),IF(Tätigkeit!P39&lt;&gt;"",Tätigkeit!P39,"")),"")</f>
        <v/>
      </c>
      <c r="I29" s="26" t="str">
        <f>IF(A29&lt;&gt;"",IF(Tätigkeit!AA39=TRUE,INDEX(codeaav,MATCH(Tätigkeit!Q39,libaav,0)),IF(Tätigkeit!Q39&lt;&gt;"",Tätigkeit!Q39,"")),"")</f>
        <v/>
      </c>
      <c r="J29" s="26" t="str">
        <f>IF(A29&lt;&gt;"",IF(Tätigkeit!AB39=TRUE,INDEX(codedipqual,MATCH(Tätigkeit!R39,libdipqual,0)),IF(Tätigkeit!R39&lt;&gt;"",Tätigkeit!R39,"")),"")</f>
        <v/>
      </c>
      <c r="K29" s="26" t="str">
        <f>IF(A29&lt;&gt;"",IF(Tätigkeit!AC39=TRUE,INDEX(libcatidinst,MATCH(Tätigkeit!S39,libinst,0)),""),"")</f>
        <v/>
      </c>
      <c r="L29" s="26" t="str">
        <f>IF(A29&lt;&gt;"",IF(Tätigkeit!AC39=TRUE,INDEX(codeinst,MATCH(Tätigkeit!S39,libinst,0)),IF(Tätigkeit!S39&lt;&gt;"",Tätigkeit!S39,"")),"")</f>
        <v/>
      </c>
      <c r="M29" s="26" t="str">
        <f>IF(A29&lt;&gt;"",IF(Tätigkeit!T39&lt;&gt;"",Tätigkeit!T39,""),"")</f>
        <v/>
      </c>
      <c r="N29" s="26" t="str">
        <f>IF(A29&lt;&gt;"",IF(Tätigkeit!U39&lt;&gt;"",Tätigkeit!U39,""),"")</f>
        <v/>
      </c>
      <c r="O29" s="26" t="str">
        <f>IF(OR(A29="",ISBLANK(Tätigkeit!V39)),"",IF(NOT(ISNA(Tätigkeit!V39)),INDEX(codeschartkla,MATCH(Tätigkeit!V39,libschartkla,0)),Tätigkeit!V39))</f>
        <v/>
      </c>
      <c r="P29" s="26" t="str">
        <f>IF(OR(A29="",ISBLANK(Tätigkeit!W39)),"",Tätigkeit!W39)</f>
        <v/>
      </c>
    </row>
    <row r="30" spans="1:16" x14ac:dyDescent="0.2">
      <c r="A30" s="26" t="str">
        <f>IF(Tätigkeit!$A40&lt;&gt;"",IF(Tätigkeit!C40&lt;&gt;"",IF(Tätigkeit!C40="LOC.ID",CONCATENATE("LOC.",Tätigkeit!AM$12),Tätigkeit!C40),""),"")</f>
        <v/>
      </c>
      <c r="B30" s="65" t="str">
        <f>IF(A30&lt;&gt;"",Tätigkeit!J40,"")</f>
        <v/>
      </c>
      <c r="C30" s="26" t="str">
        <f>IF(A30&lt;&gt;"",IF(Tätigkeit!E40=TRUE,INDEX(codesex,MATCH(Tätigkeit!D40,libsex,0)),Tätigkeit!D40),"")</f>
        <v/>
      </c>
      <c r="D30" s="131" t="str">
        <f>IF(A30&lt;&gt;"",Tätigkeit!F40,"")</f>
        <v/>
      </c>
      <c r="E30" s="26" t="str">
        <f>IF(A30&lt;&gt;"",IF(Tätigkeit!H40=TRUE,INDEX(codenat,MATCH(Tätigkeit!G40,libnat,0)),Tätigkeit!G40),"")</f>
        <v/>
      </c>
      <c r="F30" s="26" t="str">
        <f>IF(A30&lt;&gt;"",Tätigkeit!I40,"")</f>
        <v/>
      </c>
      <c r="G30" s="26" t="str">
        <f>IF(A30&lt;&gt;"",IF(Tätigkeit!O40&lt;&gt;"",Tätigkeit!O40,""),"")</f>
        <v/>
      </c>
      <c r="H30" s="26" t="str">
        <f>IF(A30&lt;&gt;"",IF(Tätigkeit!Z40=TRUE,INDEX(codeperskat,MATCH(Tätigkeit!P40,libperskat,0)),IF(Tätigkeit!P40&lt;&gt;"",Tätigkeit!P40,"")),"")</f>
        <v/>
      </c>
      <c r="I30" s="26" t="str">
        <f>IF(A30&lt;&gt;"",IF(Tätigkeit!AA40=TRUE,INDEX(codeaav,MATCH(Tätigkeit!Q40,libaav,0)),IF(Tätigkeit!Q40&lt;&gt;"",Tätigkeit!Q40,"")),"")</f>
        <v/>
      </c>
      <c r="J30" s="26" t="str">
        <f>IF(A30&lt;&gt;"",IF(Tätigkeit!AB40=TRUE,INDEX(codedipqual,MATCH(Tätigkeit!R40,libdipqual,0)),IF(Tätigkeit!R40&lt;&gt;"",Tätigkeit!R40,"")),"")</f>
        <v/>
      </c>
      <c r="K30" s="26" t="str">
        <f>IF(A30&lt;&gt;"",IF(Tätigkeit!AC40=TRUE,INDEX(libcatidinst,MATCH(Tätigkeit!S40,libinst,0)),""),"")</f>
        <v/>
      </c>
      <c r="L30" s="26" t="str">
        <f>IF(A30&lt;&gt;"",IF(Tätigkeit!AC40=TRUE,INDEX(codeinst,MATCH(Tätigkeit!S40,libinst,0)),IF(Tätigkeit!S40&lt;&gt;"",Tätigkeit!S40,"")),"")</f>
        <v/>
      </c>
      <c r="M30" s="26" t="str">
        <f>IF(A30&lt;&gt;"",IF(Tätigkeit!T40&lt;&gt;"",Tätigkeit!T40,""),"")</f>
        <v/>
      </c>
      <c r="N30" s="26" t="str">
        <f>IF(A30&lt;&gt;"",IF(Tätigkeit!U40&lt;&gt;"",Tätigkeit!U40,""),"")</f>
        <v/>
      </c>
      <c r="O30" s="26" t="str">
        <f>IF(OR(A30="",ISBLANK(Tätigkeit!V40)),"",IF(NOT(ISNA(Tätigkeit!V40)),INDEX(codeschartkla,MATCH(Tätigkeit!V40,libschartkla,0)),Tätigkeit!V40))</f>
        <v/>
      </c>
      <c r="P30" s="26" t="str">
        <f>IF(OR(A30="",ISBLANK(Tätigkeit!W40)),"",Tätigkeit!W40)</f>
        <v/>
      </c>
    </row>
    <row r="31" spans="1:16" x14ac:dyDescent="0.2">
      <c r="A31" s="26" t="str">
        <f>IF(Tätigkeit!$A41&lt;&gt;"",IF(Tätigkeit!C41&lt;&gt;"",IF(Tätigkeit!C41="LOC.ID",CONCATENATE("LOC.",Tätigkeit!AM$12),Tätigkeit!C41),""),"")</f>
        <v/>
      </c>
      <c r="B31" s="65" t="str">
        <f>IF(A31&lt;&gt;"",Tätigkeit!J41,"")</f>
        <v/>
      </c>
      <c r="C31" s="26" t="str">
        <f>IF(A31&lt;&gt;"",IF(Tätigkeit!E41=TRUE,INDEX(codesex,MATCH(Tätigkeit!D41,libsex,0)),Tätigkeit!D41),"")</f>
        <v/>
      </c>
      <c r="D31" s="131" t="str">
        <f>IF(A31&lt;&gt;"",Tätigkeit!F41,"")</f>
        <v/>
      </c>
      <c r="E31" s="26" t="str">
        <f>IF(A31&lt;&gt;"",IF(Tätigkeit!H41=TRUE,INDEX(codenat,MATCH(Tätigkeit!G41,libnat,0)),Tätigkeit!G41),"")</f>
        <v/>
      </c>
      <c r="F31" s="26" t="str">
        <f>IF(A31&lt;&gt;"",Tätigkeit!I41,"")</f>
        <v/>
      </c>
      <c r="G31" s="26" t="str">
        <f>IF(A31&lt;&gt;"",IF(Tätigkeit!O41&lt;&gt;"",Tätigkeit!O41,""),"")</f>
        <v/>
      </c>
      <c r="H31" s="26" t="str">
        <f>IF(A31&lt;&gt;"",IF(Tätigkeit!Z41=TRUE,INDEX(codeperskat,MATCH(Tätigkeit!P41,libperskat,0)),IF(Tätigkeit!P41&lt;&gt;"",Tätigkeit!P41,"")),"")</f>
        <v/>
      </c>
      <c r="I31" s="26" t="str">
        <f>IF(A31&lt;&gt;"",IF(Tätigkeit!AA41=TRUE,INDEX(codeaav,MATCH(Tätigkeit!Q41,libaav,0)),IF(Tätigkeit!Q41&lt;&gt;"",Tätigkeit!Q41,"")),"")</f>
        <v/>
      </c>
      <c r="J31" s="26" t="str">
        <f>IF(A31&lt;&gt;"",IF(Tätigkeit!AB41=TRUE,INDEX(codedipqual,MATCH(Tätigkeit!R41,libdipqual,0)),IF(Tätigkeit!R41&lt;&gt;"",Tätigkeit!R41,"")),"")</f>
        <v/>
      </c>
      <c r="K31" s="26" t="str">
        <f>IF(A31&lt;&gt;"",IF(Tätigkeit!AC41=TRUE,INDEX(libcatidinst,MATCH(Tätigkeit!S41,libinst,0)),""),"")</f>
        <v/>
      </c>
      <c r="L31" s="26" t="str">
        <f>IF(A31&lt;&gt;"",IF(Tätigkeit!AC41=TRUE,INDEX(codeinst,MATCH(Tätigkeit!S41,libinst,0)),IF(Tätigkeit!S41&lt;&gt;"",Tätigkeit!S41,"")),"")</f>
        <v/>
      </c>
      <c r="M31" s="26" t="str">
        <f>IF(A31&lt;&gt;"",IF(Tätigkeit!T41&lt;&gt;"",Tätigkeit!T41,""),"")</f>
        <v/>
      </c>
      <c r="N31" s="26" t="str">
        <f>IF(A31&lt;&gt;"",IF(Tätigkeit!U41&lt;&gt;"",Tätigkeit!U41,""),"")</f>
        <v/>
      </c>
      <c r="O31" s="26" t="str">
        <f>IF(OR(A31="",ISBLANK(Tätigkeit!V41)),"",IF(NOT(ISNA(Tätigkeit!V41)),INDEX(codeschartkla,MATCH(Tätigkeit!V41,libschartkla,0)),Tätigkeit!V41))</f>
        <v/>
      </c>
      <c r="P31" s="26" t="str">
        <f>IF(OR(A31="",ISBLANK(Tätigkeit!W41)),"",Tätigkeit!W41)</f>
        <v/>
      </c>
    </row>
    <row r="32" spans="1:16" x14ac:dyDescent="0.2">
      <c r="A32" s="26" t="str">
        <f>IF(Tätigkeit!$A42&lt;&gt;"",IF(Tätigkeit!C42&lt;&gt;"",IF(Tätigkeit!C42="LOC.ID",CONCATENATE("LOC.",Tätigkeit!AM$12),Tätigkeit!C42),""),"")</f>
        <v/>
      </c>
      <c r="B32" s="65" t="str">
        <f>IF(A32&lt;&gt;"",Tätigkeit!J42,"")</f>
        <v/>
      </c>
      <c r="C32" s="26" t="str">
        <f>IF(A32&lt;&gt;"",IF(Tätigkeit!E42=TRUE,INDEX(codesex,MATCH(Tätigkeit!D42,libsex,0)),Tätigkeit!D42),"")</f>
        <v/>
      </c>
      <c r="D32" s="131" t="str">
        <f>IF(A32&lt;&gt;"",Tätigkeit!F42,"")</f>
        <v/>
      </c>
      <c r="E32" s="26" t="str">
        <f>IF(A32&lt;&gt;"",IF(Tätigkeit!H42=TRUE,INDEX(codenat,MATCH(Tätigkeit!G42,libnat,0)),Tätigkeit!G42),"")</f>
        <v/>
      </c>
      <c r="F32" s="26" t="str">
        <f>IF(A32&lt;&gt;"",Tätigkeit!I42,"")</f>
        <v/>
      </c>
      <c r="G32" s="26" t="str">
        <f>IF(A32&lt;&gt;"",IF(Tätigkeit!O42&lt;&gt;"",Tätigkeit!O42,""),"")</f>
        <v/>
      </c>
      <c r="H32" s="26" t="str">
        <f>IF(A32&lt;&gt;"",IF(Tätigkeit!Z42=TRUE,INDEX(codeperskat,MATCH(Tätigkeit!P42,libperskat,0)),IF(Tätigkeit!P42&lt;&gt;"",Tätigkeit!P42,"")),"")</f>
        <v/>
      </c>
      <c r="I32" s="26" t="str">
        <f>IF(A32&lt;&gt;"",IF(Tätigkeit!AA42=TRUE,INDEX(codeaav,MATCH(Tätigkeit!Q42,libaav,0)),IF(Tätigkeit!Q42&lt;&gt;"",Tätigkeit!Q42,"")),"")</f>
        <v/>
      </c>
      <c r="J32" s="26" t="str">
        <f>IF(A32&lt;&gt;"",IF(Tätigkeit!AB42=TRUE,INDEX(codedipqual,MATCH(Tätigkeit!R42,libdipqual,0)),IF(Tätigkeit!R42&lt;&gt;"",Tätigkeit!R42,"")),"")</f>
        <v/>
      </c>
      <c r="K32" s="26" t="str">
        <f>IF(A32&lt;&gt;"",IF(Tätigkeit!AC42=TRUE,INDEX(libcatidinst,MATCH(Tätigkeit!S42,libinst,0)),""),"")</f>
        <v/>
      </c>
      <c r="L32" s="26" t="str">
        <f>IF(A32&lt;&gt;"",IF(Tätigkeit!AC42=TRUE,INDEX(codeinst,MATCH(Tätigkeit!S42,libinst,0)),IF(Tätigkeit!S42&lt;&gt;"",Tätigkeit!S42,"")),"")</f>
        <v/>
      </c>
      <c r="M32" s="26" t="str">
        <f>IF(A32&lt;&gt;"",IF(Tätigkeit!T42&lt;&gt;"",Tätigkeit!T42,""),"")</f>
        <v/>
      </c>
      <c r="N32" s="26" t="str">
        <f>IF(A32&lt;&gt;"",IF(Tätigkeit!U42&lt;&gt;"",Tätigkeit!U42,""),"")</f>
        <v/>
      </c>
      <c r="O32" s="26" t="str">
        <f>IF(OR(A32="",ISBLANK(Tätigkeit!V42)),"",IF(NOT(ISNA(Tätigkeit!V42)),INDEX(codeschartkla,MATCH(Tätigkeit!V42,libschartkla,0)),Tätigkeit!V42))</f>
        <v/>
      </c>
      <c r="P32" s="26" t="str">
        <f>IF(OR(A32="",ISBLANK(Tätigkeit!W42)),"",Tätigkeit!W42)</f>
        <v/>
      </c>
    </row>
    <row r="33" spans="1:16" x14ac:dyDescent="0.2">
      <c r="A33" s="26" t="str">
        <f>IF(Tätigkeit!$A43&lt;&gt;"",IF(Tätigkeit!C43&lt;&gt;"",IF(Tätigkeit!C43="LOC.ID",CONCATENATE("LOC.",Tätigkeit!AM$12),Tätigkeit!C43),""),"")</f>
        <v/>
      </c>
      <c r="B33" s="65" t="str">
        <f>IF(A33&lt;&gt;"",Tätigkeit!J43,"")</f>
        <v/>
      </c>
      <c r="C33" s="26" t="str">
        <f>IF(A33&lt;&gt;"",IF(Tätigkeit!E43=TRUE,INDEX(codesex,MATCH(Tätigkeit!D43,libsex,0)),Tätigkeit!D43),"")</f>
        <v/>
      </c>
      <c r="D33" s="131" t="str">
        <f>IF(A33&lt;&gt;"",Tätigkeit!F43,"")</f>
        <v/>
      </c>
      <c r="E33" s="26" t="str">
        <f>IF(A33&lt;&gt;"",IF(Tätigkeit!H43=TRUE,INDEX(codenat,MATCH(Tätigkeit!G43,libnat,0)),Tätigkeit!G43),"")</f>
        <v/>
      </c>
      <c r="F33" s="26" t="str">
        <f>IF(A33&lt;&gt;"",Tätigkeit!I43,"")</f>
        <v/>
      </c>
      <c r="G33" s="26" t="str">
        <f>IF(A33&lt;&gt;"",IF(Tätigkeit!O43&lt;&gt;"",Tätigkeit!O43,""),"")</f>
        <v/>
      </c>
      <c r="H33" s="26" t="str">
        <f>IF(A33&lt;&gt;"",IF(Tätigkeit!Z43=TRUE,INDEX(codeperskat,MATCH(Tätigkeit!P43,libperskat,0)),IF(Tätigkeit!P43&lt;&gt;"",Tätigkeit!P43,"")),"")</f>
        <v/>
      </c>
      <c r="I33" s="26" t="str">
        <f>IF(A33&lt;&gt;"",IF(Tätigkeit!AA43=TRUE,INDEX(codeaav,MATCH(Tätigkeit!Q43,libaav,0)),IF(Tätigkeit!Q43&lt;&gt;"",Tätigkeit!Q43,"")),"")</f>
        <v/>
      </c>
      <c r="J33" s="26" t="str">
        <f>IF(A33&lt;&gt;"",IF(Tätigkeit!AB43=TRUE,INDEX(codedipqual,MATCH(Tätigkeit!R43,libdipqual,0)),IF(Tätigkeit!R43&lt;&gt;"",Tätigkeit!R43,"")),"")</f>
        <v/>
      </c>
      <c r="K33" s="26" t="str">
        <f>IF(A33&lt;&gt;"",IF(Tätigkeit!AC43=TRUE,INDEX(libcatidinst,MATCH(Tätigkeit!S43,libinst,0)),""),"")</f>
        <v/>
      </c>
      <c r="L33" s="26" t="str">
        <f>IF(A33&lt;&gt;"",IF(Tätigkeit!AC43=TRUE,INDEX(codeinst,MATCH(Tätigkeit!S43,libinst,0)),IF(Tätigkeit!S43&lt;&gt;"",Tätigkeit!S43,"")),"")</f>
        <v/>
      </c>
      <c r="M33" s="26" t="str">
        <f>IF(A33&lt;&gt;"",IF(Tätigkeit!T43&lt;&gt;"",Tätigkeit!T43,""),"")</f>
        <v/>
      </c>
      <c r="N33" s="26" t="str">
        <f>IF(A33&lt;&gt;"",IF(Tätigkeit!U43&lt;&gt;"",Tätigkeit!U43,""),"")</f>
        <v/>
      </c>
      <c r="O33" s="26" t="str">
        <f>IF(OR(A33="",ISBLANK(Tätigkeit!V43)),"",IF(NOT(ISNA(Tätigkeit!V43)),INDEX(codeschartkla,MATCH(Tätigkeit!V43,libschartkla,0)),Tätigkeit!V43))</f>
        <v/>
      </c>
      <c r="P33" s="26" t="str">
        <f>IF(OR(A33="",ISBLANK(Tätigkeit!W43)),"",Tätigkeit!W43)</f>
        <v/>
      </c>
    </row>
    <row r="34" spans="1:16" x14ac:dyDescent="0.2">
      <c r="A34" s="26" t="str">
        <f>IF(Tätigkeit!$A44&lt;&gt;"",IF(Tätigkeit!C44&lt;&gt;"",IF(Tätigkeit!C44="LOC.ID",CONCATENATE("LOC.",Tätigkeit!AM$12),Tätigkeit!C44),""),"")</f>
        <v/>
      </c>
      <c r="B34" s="65" t="str">
        <f>IF(A34&lt;&gt;"",Tätigkeit!J44,"")</f>
        <v/>
      </c>
      <c r="C34" s="26" t="str">
        <f>IF(A34&lt;&gt;"",IF(Tätigkeit!E44=TRUE,INDEX(codesex,MATCH(Tätigkeit!D44,libsex,0)),Tätigkeit!D44),"")</f>
        <v/>
      </c>
      <c r="D34" s="131" t="str">
        <f>IF(A34&lt;&gt;"",Tätigkeit!F44,"")</f>
        <v/>
      </c>
      <c r="E34" s="26" t="str">
        <f>IF(A34&lt;&gt;"",IF(Tätigkeit!H44=TRUE,INDEX(codenat,MATCH(Tätigkeit!G44,libnat,0)),Tätigkeit!G44),"")</f>
        <v/>
      </c>
      <c r="F34" s="26" t="str">
        <f>IF(A34&lt;&gt;"",Tätigkeit!I44,"")</f>
        <v/>
      </c>
      <c r="G34" s="26" t="str">
        <f>IF(A34&lt;&gt;"",IF(Tätigkeit!O44&lt;&gt;"",Tätigkeit!O44,""),"")</f>
        <v/>
      </c>
      <c r="H34" s="26" t="str">
        <f>IF(A34&lt;&gt;"",IF(Tätigkeit!Z44=TRUE,INDEX(codeperskat,MATCH(Tätigkeit!P44,libperskat,0)),IF(Tätigkeit!P44&lt;&gt;"",Tätigkeit!P44,"")),"")</f>
        <v/>
      </c>
      <c r="I34" s="26" t="str">
        <f>IF(A34&lt;&gt;"",IF(Tätigkeit!AA44=TRUE,INDEX(codeaav,MATCH(Tätigkeit!Q44,libaav,0)),IF(Tätigkeit!Q44&lt;&gt;"",Tätigkeit!Q44,"")),"")</f>
        <v/>
      </c>
      <c r="J34" s="26" t="str">
        <f>IF(A34&lt;&gt;"",IF(Tätigkeit!AB44=TRUE,INDEX(codedipqual,MATCH(Tätigkeit!R44,libdipqual,0)),IF(Tätigkeit!R44&lt;&gt;"",Tätigkeit!R44,"")),"")</f>
        <v/>
      </c>
      <c r="K34" s="26" t="str">
        <f>IF(A34&lt;&gt;"",IF(Tätigkeit!AC44=TRUE,INDEX(libcatidinst,MATCH(Tätigkeit!S44,libinst,0)),""),"")</f>
        <v/>
      </c>
      <c r="L34" s="26" t="str">
        <f>IF(A34&lt;&gt;"",IF(Tätigkeit!AC44=TRUE,INDEX(codeinst,MATCH(Tätigkeit!S44,libinst,0)),IF(Tätigkeit!S44&lt;&gt;"",Tätigkeit!S44,"")),"")</f>
        <v/>
      </c>
      <c r="M34" s="26" t="str">
        <f>IF(A34&lt;&gt;"",IF(Tätigkeit!T44&lt;&gt;"",Tätigkeit!T44,""),"")</f>
        <v/>
      </c>
      <c r="N34" s="26" t="str">
        <f>IF(A34&lt;&gt;"",IF(Tätigkeit!U44&lt;&gt;"",Tätigkeit!U44,""),"")</f>
        <v/>
      </c>
      <c r="O34" s="26" t="str">
        <f>IF(OR(A34="",ISBLANK(Tätigkeit!V44)),"",IF(NOT(ISNA(Tätigkeit!V44)),INDEX(codeschartkla,MATCH(Tätigkeit!V44,libschartkla,0)),Tätigkeit!V44))</f>
        <v/>
      </c>
      <c r="P34" s="26" t="str">
        <f>IF(OR(A34="",ISBLANK(Tätigkeit!W44)),"",Tätigkeit!W44)</f>
        <v/>
      </c>
    </row>
    <row r="35" spans="1:16" x14ac:dyDescent="0.2">
      <c r="A35" s="26" t="str">
        <f>IF(Tätigkeit!$A45&lt;&gt;"",IF(Tätigkeit!C45&lt;&gt;"",IF(Tätigkeit!C45="LOC.ID",CONCATENATE("LOC.",Tätigkeit!AM$12),Tätigkeit!C45),""),"")</f>
        <v/>
      </c>
      <c r="B35" s="65" t="str">
        <f>IF(A35&lt;&gt;"",Tätigkeit!J45,"")</f>
        <v/>
      </c>
      <c r="C35" s="26" t="str">
        <f>IF(A35&lt;&gt;"",IF(Tätigkeit!E45=TRUE,INDEX(codesex,MATCH(Tätigkeit!D45,libsex,0)),Tätigkeit!D45),"")</f>
        <v/>
      </c>
      <c r="D35" s="131" t="str">
        <f>IF(A35&lt;&gt;"",Tätigkeit!F45,"")</f>
        <v/>
      </c>
      <c r="E35" s="26" t="str">
        <f>IF(A35&lt;&gt;"",IF(Tätigkeit!H45=TRUE,INDEX(codenat,MATCH(Tätigkeit!G45,libnat,0)),Tätigkeit!G45),"")</f>
        <v/>
      </c>
      <c r="F35" s="26" t="str">
        <f>IF(A35&lt;&gt;"",Tätigkeit!I45,"")</f>
        <v/>
      </c>
      <c r="G35" s="26" t="str">
        <f>IF(A35&lt;&gt;"",IF(Tätigkeit!O45&lt;&gt;"",Tätigkeit!O45,""),"")</f>
        <v/>
      </c>
      <c r="H35" s="26" t="str">
        <f>IF(A35&lt;&gt;"",IF(Tätigkeit!Z45=TRUE,INDEX(codeperskat,MATCH(Tätigkeit!P45,libperskat,0)),IF(Tätigkeit!P45&lt;&gt;"",Tätigkeit!P45,"")),"")</f>
        <v/>
      </c>
      <c r="I35" s="26" t="str">
        <f>IF(A35&lt;&gt;"",IF(Tätigkeit!AA45=TRUE,INDEX(codeaav,MATCH(Tätigkeit!Q45,libaav,0)),IF(Tätigkeit!Q45&lt;&gt;"",Tätigkeit!Q45,"")),"")</f>
        <v/>
      </c>
      <c r="J35" s="26" t="str">
        <f>IF(A35&lt;&gt;"",IF(Tätigkeit!AB45=TRUE,INDEX(codedipqual,MATCH(Tätigkeit!R45,libdipqual,0)),IF(Tätigkeit!R45&lt;&gt;"",Tätigkeit!R45,"")),"")</f>
        <v/>
      </c>
      <c r="K35" s="26" t="str">
        <f>IF(A35&lt;&gt;"",IF(Tätigkeit!AC45=TRUE,INDEX(libcatidinst,MATCH(Tätigkeit!S45,libinst,0)),""),"")</f>
        <v/>
      </c>
      <c r="L35" s="26" t="str">
        <f>IF(A35&lt;&gt;"",IF(Tätigkeit!AC45=TRUE,INDEX(codeinst,MATCH(Tätigkeit!S45,libinst,0)),IF(Tätigkeit!S45&lt;&gt;"",Tätigkeit!S45,"")),"")</f>
        <v/>
      </c>
      <c r="M35" s="26" t="str">
        <f>IF(A35&lt;&gt;"",IF(Tätigkeit!T45&lt;&gt;"",Tätigkeit!T45,""),"")</f>
        <v/>
      </c>
      <c r="N35" s="26" t="str">
        <f>IF(A35&lt;&gt;"",IF(Tätigkeit!U45&lt;&gt;"",Tätigkeit!U45,""),"")</f>
        <v/>
      </c>
      <c r="O35" s="26" t="str">
        <f>IF(OR(A35="",ISBLANK(Tätigkeit!V45)),"",IF(NOT(ISNA(Tätigkeit!V45)),INDEX(codeschartkla,MATCH(Tätigkeit!V45,libschartkla,0)),Tätigkeit!V45))</f>
        <v/>
      </c>
      <c r="P35" s="26" t="str">
        <f>IF(OR(A35="",ISBLANK(Tätigkeit!W45)),"",Tätigkeit!W45)</f>
        <v/>
      </c>
    </row>
    <row r="36" spans="1:16" x14ac:dyDescent="0.2">
      <c r="A36" s="26" t="str">
        <f>IF(Tätigkeit!$A46&lt;&gt;"",IF(Tätigkeit!C46&lt;&gt;"",IF(Tätigkeit!C46="LOC.ID",CONCATENATE("LOC.",Tätigkeit!AM$12),Tätigkeit!C46),""),"")</f>
        <v/>
      </c>
      <c r="B36" s="65" t="str">
        <f>IF(A36&lt;&gt;"",Tätigkeit!J46,"")</f>
        <v/>
      </c>
      <c r="C36" s="26" t="str">
        <f>IF(A36&lt;&gt;"",IF(Tätigkeit!E46=TRUE,INDEX(codesex,MATCH(Tätigkeit!D46,libsex,0)),Tätigkeit!D46),"")</f>
        <v/>
      </c>
      <c r="D36" s="131" t="str">
        <f>IF(A36&lt;&gt;"",Tätigkeit!F46,"")</f>
        <v/>
      </c>
      <c r="E36" s="26" t="str">
        <f>IF(A36&lt;&gt;"",IF(Tätigkeit!H46=TRUE,INDEX(codenat,MATCH(Tätigkeit!G46,libnat,0)),Tätigkeit!G46),"")</f>
        <v/>
      </c>
      <c r="F36" s="26" t="str">
        <f>IF(A36&lt;&gt;"",Tätigkeit!I46,"")</f>
        <v/>
      </c>
      <c r="G36" s="26" t="str">
        <f>IF(A36&lt;&gt;"",IF(Tätigkeit!O46&lt;&gt;"",Tätigkeit!O46,""),"")</f>
        <v/>
      </c>
      <c r="H36" s="26" t="str">
        <f>IF(A36&lt;&gt;"",IF(Tätigkeit!Z46=TRUE,INDEX(codeperskat,MATCH(Tätigkeit!P46,libperskat,0)),IF(Tätigkeit!P46&lt;&gt;"",Tätigkeit!P46,"")),"")</f>
        <v/>
      </c>
      <c r="I36" s="26" t="str">
        <f>IF(A36&lt;&gt;"",IF(Tätigkeit!AA46=TRUE,INDEX(codeaav,MATCH(Tätigkeit!Q46,libaav,0)),IF(Tätigkeit!Q46&lt;&gt;"",Tätigkeit!Q46,"")),"")</f>
        <v/>
      </c>
      <c r="J36" s="26" t="str">
        <f>IF(A36&lt;&gt;"",IF(Tätigkeit!AB46=TRUE,INDEX(codedipqual,MATCH(Tätigkeit!R46,libdipqual,0)),IF(Tätigkeit!R46&lt;&gt;"",Tätigkeit!R46,"")),"")</f>
        <v/>
      </c>
      <c r="K36" s="26" t="str">
        <f>IF(A36&lt;&gt;"",IF(Tätigkeit!AC46=TRUE,INDEX(libcatidinst,MATCH(Tätigkeit!S46,libinst,0)),""),"")</f>
        <v/>
      </c>
      <c r="L36" s="26" t="str">
        <f>IF(A36&lt;&gt;"",IF(Tätigkeit!AC46=TRUE,INDEX(codeinst,MATCH(Tätigkeit!S46,libinst,0)),IF(Tätigkeit!S46&lt;&gt;"",Tätigkeit!S46,"")),"")</f>
        <v/>
      </c>
      <c r="M36" s="26" t="str">
        <f>IF(A36&lt;&gt;"",IF(Tätigkeit!T46&lt;&gt;"",Tätigkeit!T46,""),"")</f>
        <v/>
      </c>
      <c r="N36" s="26" t="str">
        <f>IF(A36&lt;&gt;"",IF(Tätigkeit!U46&lt;&gt;"",Tätigkeit!U46,""),"")</f>
        <v/>
      </c>
      <c r="O36" s="26" t="str">
        <f>IF(OR(A36="",ISBLANK(Tätigkeit!V46)),"",IF(NOT(ISNA(Tätigkeit!V46)),INDEX(codeschartkla,MATCH(Tätigkeit!V46,libschartkla,0)),Tätigkeit!V46))</f>
        <v/>
      </c>
      <c r="P36" s="26" t="str">
        <f>IF(OR(A36="",ISBLANK(Tätigkeit!W46)),"",Tätigkeit!W46)</f>
        <v/>
      </c>
    </row>
    <row r="37" spans="1:16" x14ac:dyDescent="0.2">
      <c r="A37" s="26" t="str">
        <f>IF(Tätigkeit!$A47&lt;&gt;"",IF(Tätigkeit!C47&lt;&gt;"",IF(Tätigkeit!C47="LOC.ID",CONCATENATE("LOC.",Tätigkeit!AM$12),Tätigkeit!C47),""),"")</f>
        <v/>
      </c>
      <c r="B37" s="65" t="str">
        <f>IF(A37&lt;&gt;"",Tätigkeit!J47,"")</f>
        <v/>
      </c>
      <c r="C37" s="26" t="str">
        <f>IF(A37&lt;&gt;"",IF(Tätigkeit!E47=TRUE,INDEX(codesex,MATCH(Tätigkeit!D47,libsex,0)),Tätigkeit!D47),"")</f>
        <v/>
      </c>
      <c r="D37" s="131" t="str">
        <f>IF(A37&lt;&gt;"",Tätigkeit!F47,"")</f>
        <v/>
      </c>
      <c r="E37" s="26" t="str">
        <f>IF(A37&lt;&gt;"",IF(Tätigkeit!H47=TRUE,INDEX(codenat,MATCH(Tätigkeit!G47,libnat,0)),Tätigkeit!G47),"")</f>
        <v/>
      </c>
      <c r="F37" s="26" t="str">
        <f>IF(A37&lt;&gt;"",Tätigkeit!I47,"")</f>
        <v/>
      </c>
      <c r="G37" s="26" t="str">
        <f>IF(A37&lt;&gt;"",IF(Tätigkeit!O47&lt;&gt;"",Tätigkeit!O47,""),"")</f>
        <v/>
      </c>
      <c r="H37" s="26" t="str">
        <f>IF(A37&lt;&gt;"",IF(Tätigkeit!Z47=TRUE,INDEX(codeperskat,MATCH(Tätigkeit!P47,libperskat,0)),IF(Tätigkeit!P47&lt;&gt;"",Tätigkeit!P47,"")),"")</f>
        <v/>
      </c>
      <c r="I37" s="26" t="str">
        <f>IF(A37&lt;&gt;"",IF(Tätigkeit!AA47=TRUE,INDEX(codeaav,MATCH(Tätigkeit!Q47,libaav,0)),IF(Tätigkeit!Q47&lt;&gt;"",Tätigkeit!Q47,"")),"")</f>
        <v/>
      </c>
      <c r="J37" s="26" t="str">
        <f>IF(A37&lt;&gt;"",IF(Tätigkeit!AB47=TRUE,INDEX(codedipqual,MATCH(Tätigkeit!R47,libdipqual,0)),IF(Tätigkeit!R47&lt;&gt;"",Tätigkeit!R47,"")),"")</f>
        <v/>
      </c>
      <c r="K37" s="26" t="str">
        <f>IF(A37&lt;&gt;"",IF(Tätigkeit!AC47=TRUE,INDEX(libcatidinst,MATCH(Tätigkeit!S47,libinst,0)),""),"")</f>
        <v/>
      </c>
      <c r="L37" s="26" t="str">
        <f>IF(A37&lt;&gt;"",IF(Tätigkeit!AC47=TRUE,INDEX(codeinst,MATCH(Tätigkeit!S47,libinst,0)),IF(Tätigkeit!S47&lt;&gt;"",Tätigkeit!S47,"")),"")</f>
        <v/>
      </c>
      <c r="M37" s="26" t="str">
        <f>IF(A37&lt;&gt;"",IF(Tätigkeit!T47&lt;&gt;"",Tätigkeit!T47,""),"")</f>
        <v/>
      </c>
      <c r="N37" s="26" t="str">
        <f>IF(A37&lt;&gt;"",IF(Tätigkeit!U47&lt;&gt;"",Tätigkeit!U47,""),"")</f>
        <v/>
      </c>
      <c r="O37" s="26" t="str">
        <f>IF(OR(A37="",ISBLANK(Tätigkeit!V47)),"",IF(NOT(ISNA(Tätigkeit!V47)),INDEX(codeschartkla,MATCH(Tätigkeit!V47,libschartkla,0)),Tätigkeit!V47))</f>
        <v/>
      </c>
      <c r="P37" s="26" t="str">
        <f>IF(OR(A37="",ISBLANK(Tätigkeit!W47)),"",Tätigkeit!W47)</f>
        <v/>
      </c>
    </row>
    <row r="38" spans="1:16" x14ac:dyDescent="0.2">
      <c r="A38" s="26" t="str">
        <f>IF(Tätigkeit!$A48&lt;&gt;"",IF(Tätigkeit!C48&lt;&gt;"",IF(Tätigkeit!C48="LOC.ID",CONCATENATE("LOC.",Tätigkeit!AM$12),Tätigkeit!C48),""),"")</f>
        <v/>
      </c>
      <c r="B38" s="65" t="str">
        <f>IF(A38&lt;&gt;"",Tätigkeit!J48,"")</f>
        <v/>
      </c>
      <c r="C38" s="26" t="str">
        <f>IF(A38&lt;&gt;"",IF(Tätigkeit!E48=TRUE,INDEX(codesex,MATCH(Tätigkeit!D48,libsex,0)),Tätigkeit!D48),"")</f>
        <v/>
      </c>
      <c r="D38" s="131" t="str">
        <f>IF(A38&lt;&gt;"",Tätigkeit!F48,"")</f>
        <v/>
      </c>
      <c r="E38" s="26" t="str">
        <f>IF(A38&lt;&gt;"",IF(Tätigkeit!H48=TRUE,INDEX(codenat,MATCH(Tätigkeit!G48,libnat,0)),Tätigkeit!G48),"")</f>
        <v/>
      </c>
      <c r="F38" s="26" t="str">
        <f>IF(A38&lt;&gt;"",Tätigkeit!I48,"")</f>
        <v/>
      </c>
      <c r="G38" s="26" t="str">
        <f>IF(A38&lt;&gt;"",IF(Tätigkeit!O48&lt;&gt;"",Tätigkeit!O48,""),"")</f>
        <v/>
      </c>
      <c r="H38" s="26" t="str">
        <f>IF(A38&lt;&gt;"",IF(Tätigkeit!Z48=TRUE,INDEX(codeperskat,MATCH(Tätigkeit!P48,libperskat,0)),IF(Tätigkeit!P48&lt;&gt;"",Tätigkeit!P48,"")),"")</f>
        <v/>
      </c>
      <c r="I38" s="26" t="str">
        <f>IF(A38&lt;&gt;"",IF(Tätigkeit!AA48=TRUE,INDEX(codeaav,MATCH(Tätigkeit!Q48,libaav,0)),IF(Tätigkeit!Q48&lt;&gt;"",Tätigkeit!Q48,"")),"")</f>
        <v/>
      </c>
      <c r="J38" s="26" t="str">
        <f>IF(A38&lt;&gt;"",IF(Tätigkeit!AB48=TRUE,INDEX(codedipqual,MATCH(Tätigkeit!R48,libdipqual,0)),IF(Tätigkeit!R48&lt;&gt;"",Tätigkeit!R48,"")),"")</f>
        <v/>
      </c>
      <c r="K38" s="26" t="str">
        <f>IF(A38&lt;&gt;"",IF(Tätigkeit!AC48=TRUE,INDEX(libcatidinst,MATCH(Tätigkeit!S48,libinst,0)),""),"")</f>
        <v/>
      </c>
      <c r="L38" s="26" t="str">
        <f>IF(A38&lt;&gt;"",IF(Tätigkeit!AC48=TRUE,INDEX(codeinst,MATCH(Tätigkeit!S48,libinst,0)),IF(Tätigkeit!S48&lt;&gt;"",Tätigkeit!S48,"")),"")</f>
        <v/>
      </c>
      <c r="M38" s="26" t="str">
        <f>IF(A38&lt;&gt;"",IF(Tätigkeit!T48&lt;&gt;"",Tätigkeit!T48,""),"")</f>
        <v/>
      </c>
      <c r="N38" s="26" t="str">
        <f>IF(A38&lt;&gt;"",IF(Tätigkeit!U48&lt;&gt;"",Tätigkeit!U48,""),"")</f>
        <v/>
      </c>
      <c r="O38" s="26" t="str">
        <f>IF(OR(A38="",ISBLANK(Tätigkeit!V48)),"",IF(NOT(ISNA(Tätigkeit!V48)),INDEX(codeschartkla,MATCH(Tätigkeit!V48,libschartkla,0)),Tätigkeit!V48))</f>
        <v/>
      </c>
      <c r="P38" s="26" t="str">
        <f>IF(OR(A38="",ISBLANK(Tätigkeit!W48)),"",Tätigkeit!W48)</f>
        <v/>
      </c>
    </row>
    <row r="39" spans="1:16" x14ac:dyDescent="0.2">
      <c r="A39" s="26" t="str">
        <f>IF(Tätigkeit!$A49&lt;&gt;"",IF(Tätigkeit!C49&lt;&gt;"",IF(Tätigkeit!C49="LOC.ID",CONCATENATE("LOC.",Tätigkeit!AM$12),Tätigkeit!C49),""),"")</f>
        <v/>
      </c>
      <c r="B39" s="65" t="str">
        <f>IF(A39&lt;&gt;"",Tätigkeit!J49,"")</f>
        <v/>
      </c>
      <c r="C39" s="26" t="str">
        <f>IF(A39&lt;&gt;"",IF(Tätigkeit!E49=TRUE,INDEX(codesex,MATCH(Tätigkeit!D49,libsex,0)),Tätigkeit!D49),"")</f>
        <v/>
      </c>
      <c r="D39" s="131" t="str">
        <f>IF(A39&lt;&gt;"",Tätigkeit!F49,"")</f>
        <v/>
      </c>
      <c r="E39" s="26" t="str">
        <f>IF(A39&lt;&gt;"",IF(Tätigkeit!H49=TRUE,INDEX(codenat,MATCH(Tätigkeit!G49,libnat,0)),Tätigkeit!G49),"")</f>
        <v/>
      </c>
      <c r="F39" s="26" t="str">
        <f>IF(A39&lt;&gt;"",Tätigkeit!I49,"")</f>
        <v/>
      </c>
      <c r="G39" s="26" t="str">
        <f>IF(A39&lt;&gt;"",IF(Tätigkeit!O49&lt;&gt;"",Tätigkeit!O49,""),"")</f>
        <v/>
      </c>
      <c r="H39" s="26" t="str">
        <f>IF(A39&lt;&gt;"",IF(Tätigkeit!Z49=TRUE,INDEX(codeperskat,MATCH(Tätigkeit!P49,libperskat,0)),IF(Tätigkeit!P49&lt;&gt;"",Tätigkeit!P49,"")),"")</f>
        <v/>
      </c>
      <c r="I39" s="26" t="str">
        <f>IF(A39&lt;&gt;"",IF(Tätigkeit!AA49=TRUE,INDEX(codeaav,MATCH(Tätigkeit!Q49,libaav,0)),IF(Tätigkeit!Q49&lt;&gt;"",Tätigkeit!Q49,"")),"")</f>
        <v/>
      </c>
      <c r="J39" s="26" t="str">
        <f>IF(A39&lt;&gt;"",IF(Tätigkeit!AB49=TRUE,INDEX(codedipqual,MATCH(Tätigkeit!R49,libdipqual,0)),IF(Tätigkeit!R49&lt;&gt;"",Tätigkeit!R49,"")),"")</f>
        <v/>
      </c>
      <c r="K39" s="26" t="str">
        <f>IF(A39&lt;&gt;"",IF(Tätigkeit!AC49=TRUE,INDEX(libcatidinst,MATCH(Tätigkeit!S49,libinst,0)),""),"")</f>
        <v/>
      </c>
      <c r="L39" s="26" t="str">
        <f>IF(A39&lt;&gt;"",IF(Tätigkeit!AC49=TRUE,INDEX(codeinst,MATCH(Tätigkeit!S49,libinst,0)),IF(Tätigkeit!S49&lt;&gt;"",Tätigkeit!S49,"")),"")</f>
        <v/>
      </c>
      <c r="M39" s="26" t="str">
        <f>IF(A39&lt;&gt;"",IF(Tätigkeit!T49&lt;&gt;"",Tätigkeit!T49,""),"")</f>
        <v/>
      </c>
      <c r="N39" s="26" t="str">
        <f>IF(A39&lt;&gt;"",IF(Tätigkeit!U49&lt;&gt;"",Tätigkeit!U49,""),"")</f>
        <v/>
      </c>
      <c r="O39" s="26" t="str">
        <f>IF(OR(A39="",ISBLANK(Tätigkeit!V49)),"",IF(NOT(ISNA(Tätigkeit!V49)),INDEX(codeschartkla,MATCH(Tätigkeit!V49,libschartkla,0)),Tätigkeit!V49))</f>
        <v/>
      </c>
      <c r="P39" s="26" t="str">
        <f>IF(OR(A39="",ISBLANK(Tätigkeit!W49)),"",Tätigkeit!W49)</f>
        <v/>
      </c>
    </row>
    <row r="40" spans="1:16" x14ac:dyDescent="0.2">
      <c r="A40" s="26" t="str">
        <f>IF(Tätigkeit!$A50&lt;&gt;"",IF(Tätigkeit!C50&lt;&gt;"",IF(Tätigkeit!C50="LOC.ID",CONCATENATE("LOC.",Tätigkeit!AM$12),Tätigkeit!C50),""),"")</f>
        <v/>
      </c>
      <c r="B40" s="65" t="str">
        <f>IF(A40&lt;&gt;"",Tätigkeit!J50,"")</f>
        <v/>
      </c>
      <c r="C40" s="26" t="str">
        <f>IF(A40&lt;&gt;"",IF(Tätigkeit!E50=TRUE,INDEX(codesex,MATCH(Tätigkeit!D50,libsex,0)),Tätigkeit!D50),"")</f>
        <v/>
      </c>
      <c r="D40" s="131" t="str">
        <f>IF(A40&lt;&gt;"",Tätigkeit!F50,"")</f>
        <v/>
      </c>
      <c r="E40" s="26" t="str">
        <f>IF(A40&lt;&gt;"",IF(Tätigkeit!H50=TRUE,INDEX(codenat,MATCH(Tätigkeit!G50,libnat,0)),Tätigkeit!G50),"")</f>
        <v/>
      </c>
      <c r="F40" s="26" t="str">
        <f>IF(A40&lt;&gt;"",Tätigkeit!I50,"")</f>
        <v/>
      </c>
      <c r="G40" s="26" t="str">
        <f>IF(A40&lt;&gt;"",IF(Tätigkeit!O50&lt;&gt;"",Tätigkeit!O50,""),"")</f>
        <v/>
      </c>
      <c r="H40" s="26" t="str">
        <f>IF(A40&lt;&gt;"",IF(Tätigkeit!Z50=TRUE,INDEX(codeperskat,MATCH(Tätigkeit!P50,libperskat,0)),IF(Tätigkeit!P50&lt;&gt;"",Tätigkeit!P50,"")),"")</f>
        <v/>
      </c>
      <c r="I40" s="26" t="str">
        <f>IF(A40&lt;&gt;"",IF(Tätigkeit!AA50=TRUE,INDEX(codeaav,MATCH(Tätigkeit!Q50,libaav,0)),IF(Tätigkeit!Q50&lt;&gt;"",Tätigkeit!Q50,"")),"")</f>
        <v/>
      </c>
      <c r="J40" s="26" t="str">
        <f>IF(A40&lt;&gt;"",IF(Tätigkeit!AB50=TRUE,INDEX(codedipqual,MATCH(Tätigkeit!R50,libdipqual,0)),IF(Tätigkeit!R50&lt;&gt;"",Tätigkeit!R50,"")),"")</f>
        <v/>
      </c>
      <c r="K40" s="26" t="str">
        <f>IF(A40&lt;&gt;"",IF(Tätigkeit!AC50=TRUE,INDEX(libcatidinst,MATCH(Tätigkeit!S50,libinst,0)),""),"")</f>
        <v/>
      </c>
      <c r="L40" s="26" t="str">
        <f>IF(A40&lt;&gt;"",IF(Tätigkeit!AC50=TRUE,INDEX(codeinst,MATCH(Tätigkeit!S50,libinst,0)),IF(Tätigkeit!S50&lt;&gt;"",Tätigkeit!S50,"")),"")</f>
        <v/>
      </c>
      <c r="M40" s="26" t="str">
        <f>IF(A40&lt;&gt;"",IF(Tätigkeit!T50&lt;&gt;"",Tätigkeit!T50,""),"")</f>
        <v/>
      </c>
      <c r="N40" s="26" t="str">
        <f>IF(A40&lt;&gt;"",IF(Tätigkeit!U50&lt;&gt;"",Tätigkeit!U50,""),"")</f>
        <v/>
      </c>
      <c r="O40" s="26" t="str">
        <f>IF(OR(A40="",ISBLANK(Tätigkeit!V50)),"",IF(NOT(ISNA(Tätigkeit!V50)),INDEX(codeschartkla,MATCH(Tätigkeit!V50,libschartkla,0)),Tätigkeit!V50))</f>
        <v/>
      </c>
      <c r="P40" s="26" t="str">
        <f>IF(OR(A40="",ISBLANK(Tätigkeit!W50)),"",Tätigkeit!W50)</f>
        <v/>
      </c>
    </row>
    <row r="41" spans="1:16" x14ac:dyDescent="0.2">
      <c r="A41" s="26" t="str">
        <f>IF(Tätigkeit!$A51&lt;&gt;"",IF(Tätigkeit!C51&lt;&gt;"",IF(Tätigkeit!C51="LOC.ID",CONCATENATE("LOC.",Tätigkeit!AM$12),Tätigkeit!C51),""),"")</f>
        <v/>
      </c>
      <c r="B41" s="65" t="str">
        <f>IF(A41&lt;&gt;"",Tätigkeit!J51,"")</f>
        <v/>
      </c>
      <c r="C41" s="26" t="str">
        <f>IF(A41&lt;&gt;"",IF(Tätigkeit!E51=TRUE,INDEX(codesex,MATCH(Tätigkeit!D51,libsex,0)),Tätigkeit!D51),"")</f>
        <v/>
      </c>
      <c r="D41" s="131" t="str">
        <f>IF(A41&lt;&gt;"",Tätigkeit!F51,"")</f>
        <v/>
      </c>
      <c r="E41" s="26" t="str">
        <f>IF(A41&lt;&gt;"",IF(Tätigkeit!H51=TRUE,INDEX(codenat,MATCH(Tätigkeit!G51,libnat,0)),Tätigkeit!G51),"")</f>
        <v/>
      </c>
      <c r="F41" s="26" t="str">
        <f>IF(A41&lt;&gt;"",Tätigkeit!I51,"")</f>
        <v/>
      </c>
      <c r="G41" s="26" t="str">
        <f>IF(A41&lt;&gt;"",IF(Tätigkeit!O51&lt;&gt;"",Tätigkeit!O51,""),"")</f>
        <v/>
      </c>
      <c r="H41" s="26" t="str">
        <f>IF(A41&lt;&gt;"",IF(Tätigkeit!Z51=TRUE,INDEX(codeperskat,MATCH(Tätigkeit!P51,libperskat,0)),IF(Tätigkeit!P51&lt;&gt;"",Tätigkeit!P51,"")),"")</f>
        <v/>
      </c>
      <c r="I41" s="26" t="str">
        <f>IF(A41&lt;&gt;"",IF(Tätigkeit!AA51=TRUE,INDEX(codeaav,MATCH(Tätigkeit!Q51,libaav,0)),IF(Tätigkeit!Q51&lt;&gt;"",Tätigkeit!Q51,"")),"")</f>
        <v/>
      </c>
      <c r="J41" s="26" t="str">
        <f>IF(A41&lt;&gt;"",IF(Tätigkeit!AB51=TRUE,INDEX(codedipqual,MATCH(Tätigkeit!R51,libdipqual,0)),IF(Tätigkeit!R51&lt;&gt;"",Tätigkeit!R51,"")),"")</f>
        <v/>
      </c>
      <c r="K41" s="26" t="str">
        <f>IF(A41&lt;&gt;"",IF(Tätigkeit!AC51=TRUE,INDEX(libcatidinst,MATCH(Tätigkeit!S51,libinst,0)),""),"")</f>
        <v/>
      </c>
      <c r="L41" s="26" t="str">
        <f>IF(A41&lt;&gt;"",IF(Tätigkeit!AC51=TRUE,INDEX(codeinst,MATCH(Tätigkeit!S51,libinst,0)),IF(Tätigkeit!S51&lt;&gt;"",Tätigkeit!S51,"")),"")</f>
        <v/>
      </c>
      <c r="M41" s="26" t="str">
        <f>IF(A41&lt;&gt;"",IF(Tätigkeit!T51&lt;&gt;"",Tätigkeit!T51,""),"")</f>
        <v/>
      </c>
      <c r="N41" s="26" t="str">
        <f>IF(A41&lt;&gt;"",IF(Tätigkeit!U51&lt;&gt;"",Tätigkeit!U51,""),"")</f>
        <v/>
      </c>
      <c r="O41" s="26" t="str">
        <f>IF(OR(A41="",ISBLANK(Tätigkeit!V51)),"",IF(NOT(ISNA(Tätigkeit!V51)),INDEX(codeschartkla,MATCH(Tätigkeit!V51,libschartkla,0)),Tätigkeit!V51))</f>
        <v/>
      </c>
      <c r="P41" s="26" t="str">
        <f>IF(OR(A41="",ISBLANK(Tätigkeit!W51)),"",Tätigkeit!W51)</f>
        <v/>
      </c>
    </row>
    <row r="42" spans="1:16" x14ac:dyDescent="0.2">
      <c r="A42" s="26" t="str">
        <f>IF(Tätigkeit!$A52&lt;&gt;"",IF(Tätigkeit!C52&lt;&gt;"",IF(Tätigkeit!C52="LOC.ID",CONCATENATE("LOC.",Tätigkeit!AM$12),Tätigkeit!C52),""),"")</f>
        <v/>
      </c>
      <c r="B42" s="65" t="str">
        <f>IF(A42&lt;&gt;"",Tätigkeit!J52,"")</f>
        <v/>
      </c>
      <c r="C42" s="26" t="str">
        <f>IF(A42&lt;&gt;"",IF(Tätigkeit!E52=TRUE,INDEX(codesex,MATCH(Tätigkeit!D52,libsex,0)),Tätigkeit!D52),"")</f>
        <v/>
      </c>
      <c r="D42" s="131" t="str">
        <f>IF(A42&lt;&gt;"",Tätigkeit!F52,"")</f>
        <v/>
      </c>
      <c r="E42" s="26" t="str">
        <f>IF(A42&lt;&gt;"",IF(Tätigkeit!H52=TRUE,INDEX(codenat,MATCH(Tätigkeit!G52,libnat,0)),Tätigkeit!G52),"")</f>
        <v/>
      </c>
      <c r="F42" s="26" t="str">
        <f>IF(A42&lt;&gt;"",Tätigkeit!I52,"")</f>
        <v/>
      </c>
      <c r="G42" s="26" t="str">
        <f>IF(A42&lt;&gt;"",IF(Tätigkeit!O52&lt;&gt;"",Tätigkeit!O52,""),"")</f>
        <v/>
      </c>
      <c r="H42" s="26" t="str">
        <f>IF(A42&lt;&gt;"",IF(Tätigkeit!Z52=TRUE,INDEX(codeperskat,MATCH(Tätigkeit!P52,libperskat,0)),IF(Tätigkeit!P52&lt;&gt;"",Tätigkeit!P52,"")),"")</f>
        <v/>
      </c>
      <c r="I42" s="26" t="str">
        <f>IF(A42&lt;&gt;"",IF(Tätigkeit!AA52=TRUE,INDEX(codeaav,MATCH(Tätigkeit!Q52,libaav,0)),IF(Tätigkeit!Q52&lt;&gt;"",Tätigkeit!Q52,"")),"")</f>
        <v/>
      </c>
      <c r="J42" s="26" t="str">
        <f>IF(A42&lt;&gt;"",IF(Tätigkeit!AB52=TRUE,INDEX(codedipqual,MATCH(Tätigkeit!R52,libdipqual,0)),IF(Tätigkeit!R52&lt;&gt;"",Tätigkeit!R52,"")),"")</f>
        <v/>
      </c>
      <c r="K42" s="26" t="str">
        <f>IF(A42&lt;&gt;"",IF(Tätigkeit!AC52=TRUE,INDEX(libcatidinst,MATCH(Tätigkeit!S52,libinst,0)),""),"")</f>
        <v/>
      </c>
      <c r="L42" s="26" t="str">
        <f>IF(A42&lt;&gt;"",IF(Tätigkeit!AC52=TRUE,INDEX(codeinst,MATCH(Tätigkeit!S52,libinst,0)),IF(Tätigkeit!S52&lt;&gt;"",Tätigkeit!S52,"")),"")</f>
        <v/>
      </c>
      <c r="M42" s="26" t="str">
        <f>IF(A42&lt;&gt;"",IF(Tätigkeit!T52&lt;&gt;"",Tätigkeit!T52,""),"")</f>
        <v/>
      </c>
      <c r="N42" s="26" t="str">
        <f>IF(A42&lt;&gt;"",IF(Tätigkeit!U52&lt;&gt;"",Tätigkeit!U52,""),"")</f>
        <v/>
      </c>
      <c r="O42" s="26" t="str">
        <f>IF(OR(A42="",ISBLANK(Tätigkeit!V52)),"",IF(NOT(ISNA(Tätigkeit!V52)),INDEX(codeschartkla,MATCH(Tätigkeit!V52,libschartkla,0)),Tätigkeit!V52))</f>
        <v/>
      </c>
      <c r="P42" s="26" t="str">
        <f>IF(OR(A42="",ISBLANK(Tätigkeit!W52)),"",Tätigkeit!W52)</f>
        <v/>
      </c>
    </row>
    <row r="43" spans="1:16" x14ac:dyDescent="0.2">
      <c r="A43" s="26" t="str">
        <f>IF(Tätigkeit!$A53&lt;&gt;"",IF(Tätigkeit!C53&lt;&gt;"",IF(Tätigkeit!C53="LOC.ID",CONCATENATE("LOC.",Tätigkeit!AM$12),Tätigkeit!C53),""),"")</f>
        <v/>
      </c>
      <c r="B43" s="65" t="str">
        <f>IF(A43&lt;&gt;"",Tätigkeit!J53,"")</f>
        <v/>
      </c>
      <c r="C43" s="26" t="str">
        <f>IF(A43&lt;&gt;"",IF(Tätigkeit!E53=TRUE,INDEX(codesex,MATCH(Tätigkeit!D53,libsex,0)),Tätigkeit!D53),"")</f>
        <v/>
      </c>
      <c r="D43" s="131" t="str">
        <f>IF(A43&lt;&gt;"",Tätigkeit!F53,"")</f>
        <v/>
      </c>
      <c r="E43" s="26" t="str">
        <f>IF(A43&lt;&gt;"",IF(Tätigkeit!H53=TRUE,INDEX(codenat,MATCH(Tätigkeit!G53,libnat,0)),Tätigkeit!G53),"")</f>
        <v/>
      </c>
      <c r="F43" s="26" t="str">
        <f>IF(A43&lt;&gt;"",Tätigkeit!I53,"")</f>
        <v/>
      </c>
      <c r="G43" s="26" t="str">
        <f>IF(A43&lt;&gt;"",IF(Tätigkeit!O53&lt;&gt;"",Tätigkeit!O53,""),"")</f>
        <v/>
      </c>
      <c r="H43" s="26" t="str">
        <f>IF(A43&lt;&gt;"",IF(Tätigkeit!Z53=TRUE,INDEX(codeperskat,MATCH(Tätigkeit!P53,libperskat,0)),IF(Tätigkeit!P53&lt;&gt;"",Tätigkeit!P53,"")),"")</f>
        <v/>
      </c>
      <c r="I43" s="26" t="str">
        <f>IF(A43&lt;&gt;"",IF(Tätigkeit!AA53=TRUE,INDEX(codeaav,MATCH(Tätigkeit!Q53,libaav,0)),IF(Tätigkeit!Q53&lt;&gt;"",Tätigkeit!Q53,"")),"")</f>
        <v/>
      </c>
      <c r="J43" s="26" t="str">
        <f>IF(A43&lt;&gt;"",IF(Tätigkeit!AB53=TRUE,INDEX(codedipqual,MATCH(Tätigkeit!R53,libdipqual,0)),IF(Tätigkeit!R53&lt;&gt;"",Tätigkeit!R53,"")),"")</f>
        <v/>
      </c>
      <c r="K43" s="26" t="str">
        <f>IF(A43&lt;&gt;"",IF(Tätigkeit!AC53=TRUE,INDEX(libcatidinst,MATCH(Tätigkeit!S53,libinst,0)),""),"")</f>
        <v/>
      </c>
      <c r="L43" s="26" t="str">
        <f>IF(A43&lt;&gt;"",IF(Tätigkeit!AC53=TRUE,INDEX(codeinst,MATCH(Tätigkeit!S53,libinst,0)),IF(Tätigkeit!S53&lt;&gt;"",Tätigkeit!S53,"")),"")</f>
        <v/>
      </c>
      <c r="M43" s="26" t="str">
        <f>IF(A43&lt;&gt;"",IF(Tätigkeit!T53&lt;&gt;"",Tätigkeit!T53,""),"")</f>
        <v/>
      </c>
      <c r="N43" s="26" t="str">
        <f>IF(A43&lt;&gt;"",IF(Tätigkeit!U53&lt;&gt;"",Tätigkeit!U53,""),"")</f>
        <v/>
      </c>
      <c r="O43" s="26" t="str">
        <f>IF(OR(A43="",ISBLANK(Tätigkeit!V53)),"",IF(NOT(ISNA(Tätigkeit!V53)),INDEX(codeschartkla,MATCH(Tätigkeit!V53,libschartkla,0)),Tätigkeit!V53))</f>
        <v/>
      </c>
      <c r="P43" s="26" t="str">
        <f>IF(OR(A43="",ISBLANK(Tätigkeit!W53)),"",Tätigkeit!W53)</f>
        <v/>
      </c>
    </row>
    <row r="44" spans="1:16" x14ac:dyDescent="0.2">
      <c r="A44" s="26" t="str">
        <f>IF(Tätigkeit!$A54&lt;&gt;"",IF(Tätigkeit!C54&lt;&gt;"",IF(Tätigkeit!C54="LOC.ID",CONCATENATE("LOC.",Tätigkeit!AM$12),Tätigkeit!C54),""),"")</f>
        <v/>
      </c>
      <c r="B44" s="65" t="str">
        <f>IF(A44&lt;&gt;"",Tätigkeit!J54,"")</f>
        <v/>
      </c>
      <c r="C44" s="26" t="str">
        <f>IF(A44&lt;&gt;"",IF(Tätigkeit!E54=TRUE,INDEX(codesex,MATCH(Tätigkeit!D54,libsex,0)),Tätigkeit!D54),"")</f>
        <v/>
      </c>
      <c r="D44" s="131" t="str">
        <f>IF(A44&lt;&gt;"",Tätigkeit!F54,"")</f>
        <v/>
      </c>
      <c r="E44" s="26" t="str">
        <f>IF(A44&lt;&gt;"",IF(Tätigkeit!H54=TRUE,INDEX(codenat,MATCH(Tätigkeit!G54,libnat,0)),Tätigkeit!G54),"")</f>
        <v/>
      </c>
      <c r="F44" s="26" t="str">
        <f>IF(A44&lt;&gt;"",Tätigkeit!I54,"")</f>
        <v/>
      </c>
      <c r="G44" s="26" t="str">
        <f>IF(A44&lt;&gt;"",IF(Tätigkeit!O54&lt;&gt;"",Tätigkeit!O54,""),"")</f>
        <v/>
      </c>
      <c r="H44" s="26" t="str">
        <f>IF(A44&lt;&gt;"",IF(Tätigkeit!Z54=TRUE,INDEX(codeperskat,MATCH(Tätigkeit!P54,libperskat,0)),IF(Tätigkeit!P54&lt;&gt;"",Tätigkeit!P54,"")),"")</f>
        <v/>
      </c>
      <c r="I44" s="26" t="str">
        <f>IF(A44&lt;&gt;"",IF(Tätigkeit!AA54=TRUE,INDEX(codeaav,MATCH(Tätigkeit!Q54,libaav,0)),IF(Tätigkeit!Q54&lt;&gt;"",Tätigkeit!Q54,"")),"")</f>
        <v/>
      </c>
      <c r="J44" s="26" t="str">
        <f>IF(A44&lt;&gt;"",IF(Tätigkeit!AB54=TRUE,INDEX(codedipqual,MATCH(Tätigkeit!R54,libdipqual,0)),IF(Tätigkeit!R54&lt;&gt;"",Tätigkeit!R54,"")),"")</f>
        <v/>
      </c>
      <c r="K44" s="26" t="str">
        <f>IF(A44&lt;&gt;"",IF(Tätigkeit!AC54=TRUE,INDEX(libcatidinst,MATCH(Tätigkeit!S54,libinst,0)),""),"")</f>
        <v/>
      </c>
      <c r="L44" s="26" t="str">
        <f>IF(A44&lt;&gt;"",IF(Tätigkeit!AC54=TRUE,INDEX(codeinst,MATCH(Tätigkeit!S54,libinst,0)),IF(Tätigkeit!S54&lt;&gt;"",Tätigkeit!S54,"")),"")</f>
        <v/>
      </c>
      <c r="M44" s="26" t="str">
        <f>IF(A44&lt;&gt;"",IF(Tätigkeit!T54&lt;&gt;"",Tätigkeit!T54,""),"")</f>
        <v/>
      </c>
      <c r="N44" s="26" t="str">
        <f>IF(A44&lt;&gt;"",IF(Tätigkeit!U54&lt;&gt;"",Tätigkeit!U54,""),"")</f>
        <v/>
      </c>
      <c r="O44" s="26" t="str">
        <f>IF(OR(A44="",ISBLANK(Tätigkeit!V54)),"",IF(NOT(ISNA(Tätigkeit!V54)),INDEX(codeschartkla,MATCH(Tätigkeit!V54,libschartkla,0)),Tätigkeit!V54))</f>
        <v/>
      </c>
      <c r="P44" s="26" t="str">
        <f>IF(OR(A44="",ISBLANK(Tätigkeit!W54)),"",Tätigkeit!W54)</f>
        <v/>
      </c>
    </row>
    <row r="45" spans="1:16" x14ac:dyDescent="0.2">
      <c r="A45" s="26" t="str">
        <f>IF(Tätigkeit!$A55&lt;&gt;"",IF(Tätigkeit!C55&lt;&gt;"",IF(Tätigkeit!C55="LOC.ID",CONCATENATE("LOC.",Tätigkeit!AM$12),Tätigkeit!C55),""),"")</f>
        <v/>
      </c>
      <c r="B45" s="65" t="str">
        <f>IF(A45&lt;&gt;"",Tätigkeit!J55,"")</f>
        <v/>
      </c>
      <c r="C45" s="26" t="str">
        <f>IF(A45&lt;&gt;"",IF(Tätigkeit!E55=TRUE,INDEX(codesex,MATCH(Tätigkeit!D55,libsex,0)),Tätigkeit!D55),"")</f>
        <v/>
      </c>
      <c r="D45" s="131" t="str">
        <f>IF(A45&lt;&gt;"",Tätigkeit!F55,"")</f>
        <v/>
      </c>
      <c r="E45" s="26" t="str">
        <f>IF(A45&lt;&gt;"",IF(Tätigkeit!H55=TRUE,INDEX(codenat,MATCH(Tätigkeit!G55,libnat,0)),Tätigkeit!G55),"")</f>
        <v/>
      </c>
      <c r="F45" s="26" t="str">
        <f>IF(A45&lt;&gt;"",Tätigkeit!I55,"")</f>
        <v/>
      </c>
      <c r="G45" s="26" t="str">
        <f>IF(A45&lt;&gt;"",IF(Tätigkeit!O55&lt;&gt;"",Tätigkeit!O55,""),"")</f>
        <v/>
      </c>
      <c r="H45" s="26" t="str">
        <f>IF(A45&lt;&gt;"",IF(Tätigkeit!Z55=TRUE,INDEX(codeperskat,MATCH(Tätigkeit!P55,libperskat,0)),IF(Tätigkeit!P55&lt;&gt;"",Tätigkeit!P55,"")),"")</f>
        <v/>
      </c>
      <c r="I45" s="26" t="str">
        <f>IF(A45&lt;&gt;"",IF(Tätigkeit!AA55=TRUE,INDEX(codeaav,MATCH(Tätigkeit!Q55,libaav,0)),IF(Tätigkeit!Q55&lt;&gt;"",Tätigkeit!Q55,"")),"")</f>
        <v/>
      </c>
      <c r="J45" s="26" t="str">
        <f>IF(A45&lt;&gt;"",IF(Tätigkeit!AB55=TRUE,INDEX(codedipqual,MATCH(Tätigkeit!R55,libdipqual,0)),IF(Tätigkeit!R55&lt;&gt;"",Tätigkeit!R55,"")),"")</f>
        <v/>
      </c>
      <c r="K45" s="26" t="str">
        <f>IF(A45&lt;&gt;"",IF(Tätigkeit!AC55=TRUE,INDEX(libcatidinst,MATCH(Tätigkeit!S55,libinst,0)),""),"")</f>
        <v/>
      </c>
      <c r="L45" s="26" t="str">
        <f>IF(A45&lt;&gt;"",IF(Tätigkeit!AC55=TRUE,INDEX(codeinst,MATCH(Tätigkeit!S55,libinst,0)),IF(Tätigkeit!S55&lt;&gt;"",Tätigkeit!S55,"")),"")</f>
        <v/>
      </c>
      <c r="M45" s="26" t="str">
        <f>IF(A45&lt;&gt;"",IF(Tätigkeit!T55&lt;&gt;"",Tätigkeit!T55,""),"")</f>
        <v/>
      </c>
      <c r="N45" s="26" t="str">
        <f>IF(A45&lt;&gt;"",IF(Tätigkeit!U55&lt;&gt;"",Tätigkeit!U55,""),"")</f>
        <v/>
      </c>
      <c r="O45" s="26" t="str">
        <f>IF(OR(A45="",ISBLANK(Tätigkeit!V55)),"",IF(NOT(ISNA(Tätigkeit!V55)),INDEX(codeschartkla,MATCH(Tätigkeit!V55,libschartkla,0)),Tätigkeit!V55))</f>
        <v/>
      </c>
      <c r="P45" s="26" t="str">
        <f>IF(OR(A45="",ISBLANK(Tätigkeit!W55)),"",Tätigkeit!W55)</f>
        <v/>
      </c>
    </row>
    <row r="46" spans="1:16" x14ac:dyDescent="0.2">
      <c r="A46" s="26" t="str">
        <f>IF(Tätigkeit!$A56&lt;&gt;"",IF(Tätigkeit!C56&lt;&gt;"",IF(Tätigkeit!C56="LOC.ID",CONCATENATE("LOC.",Tätigkeit!AM$12),Tätigkeit!C56),""),"")</f>
        <v/>
      </c>
      <c r="B46" s="65" t="str">
        <f>IF(A46&lt;&gt;"",Tätigkeit!J56,"")</f>
        <v/>
      </c>
      <c r="C46" s="26" t="str">
        <f>IF(A46&lt;&gt;"",IF(Tätigkeit!E56=TRUE,INDEX(codesex,MATCH(Tätigkeit!D56,libsex,0)),Tätigkeit!D56),"")</f>
        <v/>
      </c>
      <c r="D46" s="131" t="str">
        <f>IF(A46&lt;&gt;"",Tätigkeit!F56,"")</f>
        <v/>
      </c>
      <c r="E46" s="26" t="str">
        <f>IF(A46&lt;&gt;"",IF(Tätigkeit!H56=TRUE,INDEX(codenat,MATCH(Tätigkeit!G56,libnat,0)),Tätigkeit!G56),"")</f>
        <v/>
      </c>
      <c r="F46" s="26" t="str">
        <f>IF(A46&lt;&gt;"",Tätigkeit!I56,"")</f>
        <v/>
      </c>
      <c r="G46" s="26" t="str">
        <f>IF(A46&lt;&gt;"",IF(Tätigkeit!O56&lt;&gt;"",Tätigkeit!O56,""),"")</f>
        <v/>
      </c>
      <c r="H46" s="26" t="str">
        <f>IF(A46&lt;&gt;"",IF(Tätigkeit!Z56=TRUE,INDEX(codeperskat,MATCH(Tätigkeit!P56,libperskat,0)),IF(Tätigkeit!P56&lt;&gt;"",Tätigkeit!P56,"")),"")</f>
        <v/>
      </c>
      <c r="I46" s="26" t="str">
        <f>IF(A46&lt;&gt;"",IF(Tätigkeit!AA56=TRUE,INDEX(codeaav,MATCH(Tätigkeit!Q56,libaav,0)),IF(Tätigkeit!Q56&lt;&gt;"",Tätigkeit!Q56,"")),"")</f>
        <v/>
      </c>
      <c r="J46" s="26" t="str">
        <f>IF(A46&lt;&gt;"",IF(Tätigkeit!AB56=TRUE,INDEX(codedipqual,MATCH(Tätigkeit!R56,libdipqual,0)),IF(Tätigkeit!R56&lt;&gt;"",Tätigkeit!R56,"")),"")</f>
        <v/>
      </c>
      <c r="K46" s="26" t="str">
        <f>IF(A46&lt;&gt;"",IF(Tätigkeit!AC56=TRUE,INDEX(libcatidinst,MATCH(Tätigkeit!S56,libinst,0)),""),"")</f>
        <v/>
      </c>
      <c r="L46" s="26" t="str">
        <f>IF(A46&lt;&gt;"",IF(Tätigkeit!AC56=TRUE,INDEX(codeinst,MATCH(Tätigkeit!S56,libinst,0)),IF(Tätigkeit!S56&lt;&gt;"",Tätigkeit!S56,"")),"")</f>
        <v/>
      </c>
      <c r="M46" s="26" t="str">
        <f>IF(A46&lt;&gt;"",IF(Tätigkeit!T56&lt;&gt;"",Tätigkeit!T56,""),"")</f>
        <v/>
      </c>
      <c r="N46" s="26" t="str">
        <f>IF(A46&lt;&gt;"",IF(Tätigkeit!U56&lt;&gt;"",Tätigkeit!U56,""),"")</f>
        <v/>
      </c>
      <c r="O46" s="26" t="str">
        <f>IF(OR(A46="",ISBLANK(Tätigkeit!V56)),"",IF(NOT(ISNA(Tätigkeit!V56)),INDEX(codeschartkla,MATCH(Tätigkeit!V56,libschartkla,0)),Tätigkeit!V56))</f>
        <v/>
      </c>
      <c r="P46" s="26" t="str">
        <f>IF(OR(A46="",ISBLANK(Tätigkeit!W56)),"",Tätigkeit!W56)</f>
        <v/>
      </c>
    </row>
    <row r="47" spans="1:16" x14ac:dyDescent="0.2">
      <c r="A47" s="26" t="str">
        <f>IF(Tätigkeit!$A57&lt;&gt;"",IF(Tätigkeit!C57&lt;&gt;"",IF(Tätigkeit!C57="LOC.ID",CONCATENATE("LOC.",Tätigkeit!AM$12),Tätigkeit!C57),""),"")</f>
        <v/>
      </c>
      <c r="B47" s="65" t="str">
        <f>IF(A47&lt;&gt;"",Tätigkeit!J57,"")</f>
        <v/>
      </c>
      <c r="C47" s="26" t="str">
        <f>IF(A47&lt;&gt;"",IF(Tätigkeit!E57=TRUE,INDEX(codesex,MATCH(Tätigkeit!D57,libsex,0)),Tätigkeit!D57),"")</f>
        <v/>
      </c>
      <c r="D47" s="131" t="str">
        <f>IF(A47&lt;&gt;"",Tätigkeit!F57,"")</f>
        <v/>
      </c>
      <c r="E47" s="26" t="str">
        <f>IF(A47&lt;&gt;"",IF(Tätigkeit!H57=TRUE,INDEX(codenat,MATCH(Tätigkeit!G57,libnat,0)),Tätigkeit!G57),"")</f>
        <v/>
      </c>
      <c r="F47" s="26" t="str">
        <f>IF(A47&lt;&gt;"",Tätigkeit!I57,"")</f>
        <v/>
      </c>
      <c r="G47" s="26" t="str">
        <f>IF(A47&lt;&gt;"",IF(Tätigkeit!O57&lt;&gt;"",Tätigkeit!O57,""),"")</f>
        <v/>
      </c>
      <c r="H47" s="26" t="str">
        <f>IF(A47&lt;&gt;"",IF(Tätigkeit!Z57=TRUE,INDEX(codeperskat,MATCH(Tätigkeit!P57,libperskat,0)),IF(Tätigkeit!P57&lt;&gt;"",Tätigkeit!P57,"")),"")</f>
        <v/>
      </c>
      <c r="I47" s="26" t="str">
        <f>IF(A47&lt;&gt;"",IF(Tätigkeit!AA57=TRUE,INDEX(codeaav,MATCH(Tätigkeit!Q57,libaav,0)),IF(Tätigkeit!Q57&lt;&gt;"",Tätigkeit!Q57,"")),"")</f>
        <v/>
      </c>
      <c r="J47" s="26" t="str">
        <f>IF(A47&lt;&gt;"",IF(Tätigkeit!AB57=TRUE,INDEX(codedipqual,MATCH(Tätigkeit!R57,libdipqual,0)),IF(Tätigkeit!R57&lt;&gt;"",Tätigkeit!R57,"")),"")</f>
        <v/>
      </c>
      <c r="K47" s="26" t="str">
        <f>IF(A47&lt;&gt;"",IF(Tätigkeit!AC57=TRUE,INDEX(libcatidinst,MATCH(Tätigkeit!S57,libinst,0)),""),"")</f>
        <v/>
      </c>
      <c r="L47" s="26" t="str">
        <f>IF(A47&lt;&gt;"",IF(Tätigkeit!AC57=TRUE,INDEX(codeinst,MATCH(Tätigkeit!S57,libinst,0)),IF(Tätigkeit!S57&lt;&gt;"",Tätigkeit!S57,"")),"")</f>
        <v/>
      </c>
      <c r="M47" s="26" t="str">
        <f>IF(A47&lt;&gt;"",IF(Tätigkeit!T57&lt;&gt;"",Tätigkeit!T57,""),"")</f>
        <v/>
      </c>
      <c r="N47" s="26" t="str">
        <f>IF(A47&lt;&gt;"",IF(Tätigkeit!U57&lt;&gt;"",Tätigkeit!U57,""),"")</f>
        <v/>
      </c>
      <c r="O47" s="26" t="str">
        <f>IF(OR(A47="",ISBLANK(Tätigkeit!V57)),"",IF(NOT(ISNA(Tätigkeit!V57)),INDEX(codeschartkla,MATCH(Tätigkeit!V57,libschartkla,0)),Tätigkeit!V57))</f>
        <v/>
      </c>
      <c r="P47" s="26" t="str">
        <f>IF(OR(A47="",ISBLANK(Tätigkeit!W57)),"",Tätigkeit!W57)</f>
        <v/>
      </c>
    </row>
    <row r="48" spans="1:16" x14ac:dyDescent="0.2">
      <c r="A48" s="26" t="str">
        <f>IF(Tätigkeit!$A58&lt;&gt;"",IF(Tätigkeit!C58&lt;&gt;"",IF(Tätigkeit!C58="LOC.ID",CONCATENATE("LOC.",Tätigkeit!AM$12),Tätigkeit!C58),""),"")</f>
        <v/>
      </c>
      <c r="B48" s="65" t="str">
        <f>IF(A48&lt;&gt;"",Tätigkeit!J58,"")</f>
        <v/>
      </c>
      <c r="C48" s="26" t="str">
        <f>IF(A48&lt;&gt;"",IF(Tätigkeit!E58=TRUE,INDEX(codesex,MATCH(Tätigkeit!D58,libsex,0)),Tätigkeit!D58),"")</f>
        <v/>
      </c>
      <c r="D48" s="131" t="str">
        <f>IF(A48&lt;&gt;"",Tätigkeit!F58,"")</f>
        <v/>
      </c>
      <c r="E48" s="26" t="str">
        <f>IF(A48&lt;&gt;"",IF(Tätigkeit!H58=TRUE,INDEX(codenat,MATCH(Tätigkeit!G58,libnat,0)),Tätigkeit!G58),"")</f>
        <v/>
      </c>
      <c r="F48" s="26" t="str">
        <f>IF(A48&lt;&gt;"",Tätigkeit!I58,"")</f>
        <v/>
      </c>
      <c r="G48" s="26" t="str">
        <f>IF(A48&lt;&gt;"",IF(Tätigkeit!O58&lt;&gt;"",Tätigkeit!O58,""),"")</f>
        <v/>
      </c>
      <c r="H48" s="26" t="str">
        <f>IF(A48&lt;&gt;"",IF(Tätigkeit!Z58=TRUE,INDEX(codeperskat,MATCH(Tätigkeit!P58,libperskat,0)),IF(Tätigkeit!P58&lt;&gt;"",Tätigkeit!P58,"")),"")</f>
        <v/>
      </c>
      <c r="I48" s="26" t="str">
        <f>IF(A48&lt;&gt;"",IF(Tätigkeit!AA58=TRUE,INDEX(codeaav,MATCH(Tätigkeit!Q58,libaav,0)),IF(Tätigkeit!Q58&lt;&gt;"",Tätigkeit!Q58,"")),"")</f>
        <v/>
      </c>
      <c r="J48" s="26" t="str">
        <f>IF(A48&lt;&gt;"",IF(Tätigkeit!AB58=TRUE,INDEX(codedipqual,MATCH(Tätigkeit!R58,libdipqual,0)),IF(Tätigkeit!R58&lt;&gt;"",Tätigkeit!R58,"")),"")</f>
        <v/>
      </c>
      <c r="K48" s="26" t="str">
        <f>IF(A48&lt;&gt;"",IF(Tätigkeit!AC58=TRUE,INDEX(libcatidinst,MATCH(Tätigkeit!S58,libinst,0)),""),"")</f>
        <v/>
      </c>
      <c r="L48" s="26" t="str">
        <f>IF(A48&lt;&gt;"",IF(Tätigkeit!AC58=TRUE,INDEX(codeinst,MATCH(Tätigkeit!S58,libinst,0)),IF(Tätigkeit!S58&lt;&gt;"",Tätigkeit!S58,"")),"")</f>
        <v/>
      </c>
      <c r="M48" s="26" t="str">
        <f>IF(A48&lt;&gt;"",IF(Tätigkeit!T58&lt;&gt;"",Tätigkeit!T58,""),"")</f>
        <v/>
      </c>
      <c r="N48" s="26" t="str">
        <f>IF(A48&lt;&gt;"",IF(Tätigkeit!U58&lt;&gt;"",Tätigkeit!U58,""),"")</f>
        <v/>
      </c>
      <c r="O48" s="26" t="str">
        <f>IF(OR(A48="",ISBLANK(Tätigkeit!V58)),"",IF(NOT(ISNA(Tätigkeit!V58)),INDEX(codeschartkla,MATCH(Tätigkeit!V58,libschartkla,0)),Tätigkeit!V58))</f>
        <v/>
      </c>
      <c r="P48" s="26" t="str">
        <f>IF(OR(A48="",ISBLANK(Tätigkeit!W58)),"",Tätigkeit!W58)</f>
        <v/>
      </c>
    </row>
    <row r="49" spans="1:16" x14ac:dyDescent="0.2">
      <c r="A49" s="26" t="str">
        <f>IF(Tätigkeit!$A59&lt;&gt;"",IF(Tätigkeit!C59&lt;&gt;"",IF(Tätigkeit!C59="LOC.ID",CONCATENATE("LOC.",Tätigkeit!AM$12),Tätigkeit!C59),""),"")</f>
        <v/>
      </c>
      <c r="B49" s="65" t="str">
        <f>IF(A49&lt;&gt;"",Tätigkeit!J59,"")</f>
        <v/>
      </c>
      <c r="C49" s="26" t="str">
        <f>IF(A49&lt;&gt;"",IF(Tätigkeit!E59=TRUE,INDEX(codesex,MATCH(Tätigkeit!D59,libsex,0)),Tätigkeit!D59),"")</f>
        <v/>
      </c>
      <c r="D49" s="131" t="str">
        <f>IF(A49&lt;&gt;"",Tätigkeit!F59,"")</f>
        <v/>
      </c>
      <c r="E49" s="26" t="str">
        <f>IF(A49&lt;&gt;"",IF(Tätigkeit!H59=TRUE,INDEX(codenat,MATCH(Tätigkeit!G59,libnat,0)),Tätigkeit!G59),"")</f>
        <v/>
      </c>
      <c r="F49" s="26" t="str">
        <f>IF(A49&lt;&gt;"",Tätigkeit!I59,"")</f>
        <v/>
      </c>
      <c r="G49" s="26" t="str">
        <f>IF(A49&lt;&gt;"",IF(Tätigkeit!O59&lt;&gt;"",Tätigkeit!O59,""),"")</f>
        <v/>
      </c>
      <c r="H49" s="26" t="str">
        <f>IF(A49&lt;&gt;"",IF(Tätigkeit!Z59=TRUE,INDEX(codeperskat,MATCH(Tätigkeit!P59,libperskat,0)),IF(Tätigkeit!P59&lt;&gt;"",Tätigkeit!P59,"")),"")</f>
        <v/>
      </c>
      <c r="I49" s="26" t="str">
        <f>IF(A49&lt;&gt;"",IF(Tätigkeit!AA59=TRUE,INDEX(codeaav,MATCH(Tätigkeit!Q59,libaav,0)),IF(Tätigkeit!Q59&lt;&gt;"",Tätigkeit!Q59,"")),"")</f>
        <v/>
      </c>
      <c r="J49" s="26" t="str">
        <f>IF(A49&lt;&gt;"",IF(Tätigkeit!AB59=TRUE,INDEX(codedipqual,MATCH(Tätigkeit!R59,libdipqual,0)),IF(Tätigkeit!R59&lt;&gt;"",Tätigkeit!R59,"")),"")</f>
        <v/>
      </c>
      <c r="K49" s="26" t="str">
        <f>IF(A49&lt;&gt;"",IF(Tätigkeit!AC59=TRUE,INDEX(libcatidinst,MATCH(Tätigkeit!S59,libinst,0)),""),"")</f>
        <v/>
      </c>
      <c r="L49" s="26" t="str">
        <f>IF(A49&lt;&gt;"",IF(Tätigkeit!AC59=TRUE,INDEX(codeinst,MATCH(Tätigkeit!S59,libinst,0)),IF(Tätigkeit!S59&lt;&gt;"",Tätigkeit!S59,"")),"")</f>
        <v/>
      </c>
      <c r="M49" s="26" t="str">
        <f>IF(A49&lt;&gt;"",IF(Tätigkeit!T59&lt;&gt;"",Tätigkeit!T59,""),"")</f>
        <v/>
      </c>
      <c r="N49" s="26" t="str">
        <f>IF(A49&lt;&gt;"",IF(Tätigkeit!U59&lt;&gt;"",Tätigkeit!U59,""),"")</f>
        <v/>
      </c>
      <c r="O49" s="26" t="str">
        <f>IF(OR(A49="",ISBLANK(Tätigkeit!V59)),"",IF(NOT(ISNA(Tätigkeit!V59)),INDEX(codeschartkla,MATCH(Tätigkeit!V59,libschartkla,0)),Tätigkeit!V59))</f>
        <v/>
      </c>
      <c r="P49" s="26" t="str">
        <f>IF(OR(A49="",ISBLANK(Tätigkeit!W59)),"",Tätigkeit!W59)</f>
        <v/>
      </c>
    </row>
    <row r="50" spans="1:16" x14ac:dyDescent="0.2">
      <c r="A50" s="26" t="str">
        <f>IF(Tätigkeit!$A60&lt;&gt;"",IF(Tätigkeit!C60&lt;&gt;"",IF(Tätigkeit!C60="LOC.ID",CONCATENATE("LOC.",Tätigkeit!AM$12),Tätigkeit!C60),""),"")</f>
        <v/>
      </c>
      <c r="B50" s="65" t="str">
        <f>IF(A50&lt;&gt;"",Tätigkeit!J60,"")</f>
        <v/>
      </c>
      <c r="C50" s="26" t="str">
        <f>IF(A50&lt;&gt;"",IF(Tätigkeit!E60=TRUE,INDEX(codesex,MATCH(Tätigkeit!D60,libsex,0)),Tätigkeit!D60),"")</f>
        <v/>
      </c>
      <c r="D50" s="131" t="str">
        <f>IF(A50&lt;&gt;"",Tätigkeit!F60,"")</f>
        <v/>
      </c>
      <c r="E50" s="26" t="str">
        <f>IF(A50&lt;&gt;"",IF(Tätigkeit!H60=TRUE,INDEX(codenat,MATCH(Tätigkeit!G60,libnat,0)),Tätigkeit!G60),"")</f>
        <v/>
      </c>
      <c r="F50" s="26" t="str">
        <f>IF(A50&lt;&gt;"",Tätigkeit!I60,"")</f>
        <v/>
      </c>
      <c r="G50" s="26" t="str">
        <f>IF(A50&lt;&gt;"",IF(Tätigkeit!O60&lt;&gt;"",Tätigkeit!O60,""),"")</f>
        <v/>
      </c>
      <c r="H50" s="26" t="str">
        <f>IF(A50&lt;&gt;"",IF(Tätigkeit!Z60=TRUE,INDEX(codeperskat,MATCH(Tätigkeit!P60,libperskat,0)),IF(Tätigkeit!P60&lt;&gt;"",Tätigkeit!P60,"")),"")</f>
        <v/>
      </c>
      <c r="I50" s="26" t="str">
        <f>IF(A50&lt;&gt;"",IF(Tätigkeit!AA60=TRUE,INDEX(codeaav,MATCH(Tätigkeit!Q60,libaav,0)),IF(Tätigkeit!Q60&lt;&gt;"",Tätigkeit!Q60,"")),"")</f>
        <v/>
      </c>
      <c r="J50" s="26" t="str">
        <f>IF(A50&lt;&gt;"",IF(Tätigkeit!AB60=TRUE,INDEX(codedipqual,MATCH(Tätigkeit!R60,libdipqual,0)),IF(Tätigkeit!R60&lt;&gt;"",Tätigkeit!R60,"")),"")</f>
        <v/>
      </c>
      <c r="K50" s="26" t="str">
        <f>IF(A50&lt;&gt;"",IF(Tätigkeit!AC60=TRUE,INDEX(libcatidinst,MATCH(Tätigkeit!S60,libinst,0)),""),"")</f>
        <v/>
      </c>
      <c r="L50" s="26" t="str">
        <f>IF(A50&lt;&gt;"",IF(Tätigkeit!AC60=TRUE,INDEX(codeinst,MATCH(Tätigkeit!S60,libinst,0)),IF(Tätigkeit!S60&lt;&gt;"",Tätigkeit!S60,"")),"")</f>
        <v/>
      </c>
      <c r="M50" s="26" t="str">
        <f>IF(A50&lt;&gt;"",IF(Tätigkeit!T60&lt;&gt;"",Tätigkeit!T60,""),"")</f>
        <v/>
      </c>
      <c r="N50" s="26" t="str">
        <f>IF(A50&lt;&gt;"",IF(Tätigkeit!U60&lt;&gt;"",Tätigkeit!U60,""),"")</f>
        <v/>
      </c>
      <c r="O50" s="26" t="str">
        <f>IF(OR(A50="",ISBLANK(Tätigkeit!V60)),"",IF(NOT(ISNA(Tätigkeit!V60)),INDEX(codeschartkla,MATCH(Tätigkeit!V60,libschartkla,0)),Tätigkeit!V60))</f>
        <v/>
      </c>
      <c r="P50" s="26" t="str">
        <f>IF(OR(A50="",ISBLANK(Tätigkeit!W60)),"",Tätigkeit!W60)</f>
        <v/>
      </c>
    </row>
    <row r="51" spans="1:16" x14ac:dyDescent="0.2">
      <c r="A51" s="26" t="str">
        <f>IF(Tätigkeit!$A61&lt;&gt;"",IF(Tätigkeit!C61&lt;&gt;"",IF(Tätigkeit!C61="LOC.ID",CONCATENATE("LOC.",Tätigkeit!AM$12),Tätigkeit!C61),""),"")</f>
        <v/>
      </c>
      <c r="B51" s="65" t="str">
        <f>IF(A51&lt;&gt;"",Tätigkeit!J61,"")</f>
        <v/>
      </c>
      <c r="C51" s="26" t="str">
        <f>IF(A51&lt;&gt;"",IF(Tätigkeit!E61=TRUE,INDEX(codesex,MATCH(Tätigkeit!D61,libsex,0)),Tätigkeit!D61),"")</f>
        <v/>
      </c>
      <c r="D51" s="131" t="str">
        <f>IF(A51&lt;&gt;"",Tätigkeit!F61,"")</f>
        <v/>
      </c>
      <c r="E51" s="26" t="str">
        <f>IF(A51&lt;&gt;"",IF(Tätigkeit!H61=TRUE,INDEX(codenat,MATCH(Tätigkeit!G61,libnat,0)),Tätigkeit!G61),"")</f>
        <v/>
      </c>
      <c r="F51" s="26" t="str">
        <f>IF(A51&lt;&gt;"",Tätigkeit!I61,"")</f>
        <v/>
      </c>
      <c r="G51" s="26" t="str">
        <f>IF(A51&lt;&gt;"",IF(Tätigkeit!O61&lt;&gt;"",Tätigkeit!O61,""),"")</f>
        <v/>
      </c>
      <c r="H51" s="26" t="str">
        <f>IF(A51&lt;&gt;"",IF(Tätigkeit!Z61=TRUE,INDEX(codeperskat,MATCH(Tätigkeit!P61,libperskat,0)),IF(Tätigkeit!P61&lt;&gt;"",Tätigkeit!P61,"")),"")</f>
        <v/>
      </c>
      <c r="I51" s="26" t="str">
        <f>IF(A51&lt;&gt;"",IF(Tätigkeit!AA61=TRUE,INDEX(codeaav,MATCH(Tätigkeit!Q61,libaav,0)),IF(Tätigkeit!Q61&lt;&gt;"",Tätigkeit!Q61,"")),"")</f>
        <v/>
      </c>
      <c r="J51" s="26" t="str">
        <f>IF(A51&lt;&gt;"",IF(Tätigkeit!AB61=TRUE,INDEX(codedipqual,MATCH(Tätigkeit!R61,libdipqual,0)),IF(Tätigkeit!R61&lt;&gt;"",Tätigkeit!R61,"")),"")</f>
        <v/>
      </c>
      <c r="K51" s="26" t="str">
        <f>IF(A51&lt;&gt;"",IF(Tätigkeit!AC61=TRUE,INDEX(libcatidinst,MATCH(Tätigkeit!S61,libinst,0)),""),"")</f>
        <v/>
      </c>
      <c r="L51" s="26" t="str">
        <f>IF(A51&lt;&gt;"",IF(Tätigkeit!AC61=TRUE,INDEX(codeinst,MATCH(Tätigkeit!S61,libinst,0)),IF(Tätigkeit!S61&lt;&gt;"",Tätigkeit!S61,"")),"")</f>
        <v/>
      </c>
      <c r="M51" s="26" t="str">
        <f>IF(A51&lt;&gt;"",IF(Tätigkeit!T61&lt;&gt;"",Tätigkeit!T61,""),"")</f>
        <v/>
      </c>
      <c r="N51" s="26" t="str">
        <f>IF(A51&lt;&gt;"",IF(Tätigkeit!U61&lt;&gt;"",Tätigkeit!U61,""),"")</f>
        <v/>
      </c>
      <c r="O51" s="26" t="str">
        <f>IF(OR(A51="",ISBLANK(Tätigkeit!V61)),"",IF(NOT(ISNA(Tätigkeit!V61)),INDEX(codeschartkla,MATCH(Tätigkeit!V61,libschartkla,0)),Tätigkeit!V61))</f>
        <v/>
      </c>
      <c r="P51" s="26" t="str">
        <f>IF(OR(A51="",ISBLANK(Tätigkeit!W61)),"",Tätigkeit!W61)</f>
        <v/>
      </c>
    </row>
    <row r="52" spans="1:16" x14ac:dyDescent="0.2">
      <c r="A52" s="26" t="str">
        <f>IF(Tätigkeit!$A62&lt;&gt;"",IF(Tätigkeit!C62&lt;&gt;"",IF(Tätigkeit!C62="LOC.ID",CONCATENATE("LOC.",Tätigkeit!AM$12),Tätigkeit!C62),""),"")</f>
        <v/>
      </c>
      <c r="B52" s="65" t="str">
        <f>IF(A52&lt;&gt;"",Tätigkeit!J62,"")</f>
        <v/>
      </c>
      <c r="C52" s="26" t="str">
        <f>IF(A52&lt;&gt;"",IF(Tätigkeit!E62=TRUE,INDEX(codesex,MATCH(Tätigkeit!D62,libsex,0)),Tätigkeit!D62),"")</f>
        <v/>
      </c>
      <c r="D52" s="131" t="str">
        <f>IF(A52&lt;&gt;"",Tätigkeit!F62,"")</f>
        <v/>
      </c>
      <c r="E52" s="26" t="str">
        <f>IF(A52&lt;&gt;"",IF(Tätigkeit!H62=TRUE,INDEX(codenat,MATCH(Tätigkeit!G62,libnat,0)),Tätigkeit!G62),"")</f>
        <v/>
      </c>
      <c r="F52" s="26" t="str">
        <f>IF(A52&lt;&gt;"",Tätigkeit!I62,"")</f>
        <v/>
      </c>
      <c r="G52" s="26" t="str">
        <f>IF(A52&lt;&gt;"",IF(Tätigkeit!O62&lt;&gt;"",Tätigkeit!O62,""),"")</f>
        <v/>
      </c>
      <c r="H52" s="26" t="str">
        <f>IF(A52&lt;&gt;"",IF(Tätigkeit!Z62=TRUE,INDEX(codeperskat,MATCH(Tätigkeit!P62,libperskat,0)),IF(Tätigkeit!P62&lt;&gt;"",Tätigkeit!P62,"")),"")</f>
        <v/>
      </c>
      <c r="I52" s="26" t="str">
        <f>IF(A52&lt;&gt;"",IF(Tätigkeit!AA62=TRUE,INDEX(codeaav,MATCH(Tätigkeit!Q62,libaav,0)),IF(Tätigkeit!Q62&lt;&gt;"",Tätigkeit!Q62,"")),"")</f>
        <v/>
      </c>
      <c r="J52" s="26" t="str">
        <f>IF(A52&lt;&gt;"",IF(Tätigkeit!AB62=TRUE,INDEX(codedipqual,MATCH(Tätigkeit!R62,libdipqual,0)),IF(Tätigkeit!R62&lt;&gt;"",Tätigkeit!R62,"")),"")</f>
        <v/>
      </c>
      <c r="K52" s="26" t="str">
        <f>IF(A52&lt;&gt;"",IF(Tätigkeit!AC62=TRUE,INDEX(libcatidinst,MATCH(Tätigkeit!S62,libinst,0)),""),"")</f>
        <v/>
      </c>
      <c r="L52" s="26" t="str">
        <f>IF(A52&lt;&gt;"",IF(Tätigkeit!AC62=TRUE,INDEX(codeinst,MATCH(Tätigkeit!S62,libinst,0)),IF(Tätigkeit!S62&lt;&gt;"",Tätigkeit!S62,"")),"")</f>
        <v/>
      </c>
      <c r="M52" s="26" t="str">
        <f>IF(A52&lt;&gt;"",IF(Tätigkeit!T62&lt;&gt;"",Tätigkeit!T62,""),"")</f>
        <v/>
      </c>
      <c r="N52" s="26" t="str">
        <f>IF(A52&lt;&gt;"",IF(Tätigkeit!U62&lt;&gt;"",Tätigkeit!U62,""),"")</f>
        <v/>
      </c>
      <c r="O52" s="26" t="str">
        <f>IF(OR(A52="",ISBLANK(Tätigkeit!V62)),"",IF(NOT(ISNA(Tätigkeit!V62)),INDEX(codeschartkla,MATCH(Tätigkeit!V62,libschartkla,0)),Tätigkeit!V62))</f>
        <v/>
      </c>
      <c r="P52" s="26" t="str">
        <f>IF(OR(A52="",ISBLANK(Tätigkeit!W62)),"",Tätigkeit!W62)</f>
        <v/>
      </c>
    </row>
    <row r="53" spans="1:16" x14ac:dyDescent="0.2">
      <c r="A53" s="26" t="str">
        <f>IF(Tätigkeit!$A63&lt;&gt;"",IF(Tätigkeit!C63&lt;&gt;"",IF(Tätigkeit!C63="LOC.ID",CONCATENATE("LOC.",Tätigkeit!AM$12),Tätigkeit!C63),""),"")</f>
        <v/>
      </c>
      <c r="B53" s="65" t="str">
        <f>IF(A53&lt;&gt;"",Tätigkeit!J63,"")</f>
        <v/>
      </c>
      <c r="C53" s="26" t="str">
        <f>IF(A53&lt;&gt;"",IF(Tätigkeit!E63=TRUE,INDEX(codesex,MATCH(Tätigkeit!D63,libsex,0)),Tätigkeit!D63),"")</f>
        <v/>
      </c>
      <c r="D53" s="131" t="str">
        <f>IF(A53&lt;&gt;"",Tätigkeit!F63,"")</f>
        <v/>
      </c>
      <c r="E53" s="26" t="str">
        <f>IF(A53&lt;&gt;"",IF(Tätigkeit!H63=TRUE,INDEX(codenat,MATCH(Tätigkeit!G63,libnat,0)),Tätigkeit!G63),"")</f>
        <v/>
      </c>
      <c r="F53" s="26" t="str">
        <f>IF(A53&lt;&gt;"",Tätigkeit!I63,"")</f>
        <v/>
      </c>
      <c r="G53" s="26" t="str">
        <f>IF(A53&lt;&gt;"",IF(Tätigkeit!O63&lt;&gt;"",Tätigkeit!O63,""),"")</f>
        <v/>
      </c>
      <c r="H53" s="26" t="str">
        <f>IF(A53&lt;&gt;"",IF(Tätigkeit!Z63=TRUE,INDEX(codeperskat,MATCH(Tätigkeit!P63,libperskat,0)),IF(Tätigkeit!P63&lt;&gt;"",Tätigkeit!P63,"")),"")</f>
        <v/>
      </c>
      <c r="I53" s="26" t="str">
        <f>IF(A53&lt;&gt;"",IF(Tätigkeit!AA63=TRUE,INDEX(codeaav,MATCH(Tätigkeit!Q63,libaav,0)),IF(Tätigkeit!Q63&lt;&gt;"",Tätigkeit!Q63,"")),"")</f>
        <v/>
      </c>
      <c r="J53" s="26" t="str">
        <f>IF(A53&lt;&gt;"",IF(Tätigkeit!AB63=TRUE,INDEX(codedipqual,MATCH(Tätigkeit!R63,libdipqual,0)),IF(Tätigkeit!R63&lt;&gt;"",Tätigkeit!R63,"")),"")</f>
        <v/>
      </c>
      <c r="K53" s="26" t="str">
        <f>IF(A53&lt;&gt;"",IF(Tätigkeit!AC63=TRUE,INDEX(libcatidinst,MATCH(Tätigkeit!S63,libinst,0)),""),"")</f>
        <v/>
      </c>
      <c r="L53" s="26" t="str">
        <f>IF(A53&lt;&gt;"",IF(Tätigkeit!AC63=TRUE,INDEX(codeinst,MATCH(Tätigkeit!S63,libinst,0)),IF(Tätigkeit!S63&lt;&gt;"",Tätigkeit!S63,"")),"")</f>
        <v/>
      </c>
      <c r="M53" s="26" t="str">
        <f>IF(A53&lt;&gt;"",IF(Tätigkeit!T63&lt;&gt;"",Tätigkeit!T63,""),"")</f>
        <v/>
      </c>
      <c r="N53" s="26" t="str">
        <f>IF(A53&lt;&gt;"",IF(Tätigkeit!U63&lt;&gt;"",Tätigkeit!U63,""),"")</f>
        <v/>
      </c>
      <c r="O53" s="26" t="str">
        <f>IF(OR(A53="",ISBLANK(Tätigkeit!V63)),"",IF(NOT(ISNA(Tätigkeit!V63)),INDEX(codeschartkla,MATCH(Tätigkeit!V63,libschartkla,0)),Tätigkeit!V63))</f>
        <v/>
      </c>
      <c r="P53" s="26" t="str">
        <f>IF(OR(A53="",ISBLANK(Tätigkeit!W63)),"",Tätigkeit!W63)</f>
        <v/>
      </c>
    </row>
    <row r="54" spans="1:16" x14ac:dyDescent="0.2">
      <c r="A54" s="26" t="str">
        <f>IF(Tätigkeit!$A64&lt;&gt;"",IF(Tätigkeit!C64&lt;&gt;"",IF(Tätigkeit!C64="LOC.ID",CONCATENATE("LOC.",Tätigkeit!AM$12),Tätigkeit!C64),""),"")</f>
        <v/>
      </c>
      <c r="B54" s="65" t="str">
        <f>IF(A54&lt;&gt;"",Tätigkeit!J64,"")</f>
        <v/>
      </c>
      <c r="C54" s="26" t="str">
        <f>IF(A54&lt;&gt;"",IF(Tätigkeit!E64=TRUE,INDEX(codesex,MATCH(Tätigkeit!D64,libsex,0)),Tätigkeit!D64),"")</f>
        <v/>
      </c>
      <c r="D54" s="131" t="str">
        <f>IF(A54&lt;&gt;"",Tätigkeit!F64,"")</f>
        <v/>
      </c>
      <c r="E54" s="26" t="str">
        <f>IF(A54&lt;&gt;"",IF(Tätigkeit!H64=TRUE,INDEX(codenat,MATCH(Tätigkeit!G64,libnat,0)),Tätigkeit!G64),"")</f>
        <v/>
      </c>
      <c r="F54" s="26" t="str">
        <f>IF(A54&lt;&gt;"",Tätigkeit!I64,"")</f>
        <v/>
      </c>
      <c r="G54" s="26" t="str">
        <f>IF(A54&lt;&gt;"",IF(Tätigkeit!O64&lt;&gt;"",Tätigkeit!O64,""),"")</f>
        <v/>
      </c>
      <c r="H54" s="26" t="str">
        <f>IF(A54&lt;&gt;"",IF(Tätigkeit!Z64=TRUE,INDEX(codeperskat,MATCH(Tätigkeit!P64,libperskat,0)),IF(Tätigkeit!P64&lt;&gt;"",Tätigkeit!P64,"")),"")</f>
        <v/>
      </c>
      <c r="I54" s="26" t="str">
        <f>IF(A54&lt;&gt;"",IF(Tätigkeit!AA64=TRUE,INDEX(codeaav,MATCH(Tätigkeit!Q64,libaav,0)),IF(Tätigkeit!Q64&lt;&gt;"",Tätigkeit!Q64,"")),"")</f>
        <v/>
      </c>
      <c r="J54" s="26" t="str">
        <f>IF(A54&lt;&gt;"",IF(Tätigkeit!AB64=TRUE,INDEX(codedipqual,MATCH(Tätigkeit!R64,libdipqual,0)),IF(Tätigkeit!R64&lt;&gt;"",Tätigkeit!R64,"")),"")</f>
        <v/>
      </c>
      <c r="K54" s="26" t="str">
        <f>IF(A54&lt;&gt;"",IF(Tätigkeit!AC64=TRUE,INDEX(libcatidinst,MATCH(Tätigkeit!S64,libinst,0)),""),"")</f>
        <v/>
      </c>
      <c r="L54" s="26" t="str">
        <f>IF(A54&lt;&gt;"",IF(Tätigkeit!AC64=TRUE,INDEX(codeinst,MATCH(Tätigkeit!S64,libinst,0)),IF(Tätigkeit!S64&lt;&gt;"",Tätigkeit!S64,"")),"")</f>
        <v/>
      </c>
      <c r="M54" s="26" t="str">
        <f>IF(A54&lt;&gt;"",IF(Tätigkeit!T64&lt;&gt;"",Tätigkeit!T64,""),"")</f>
        <v/>
      </c>
      <c r="N54" s="26" t="str">
        <f>IF(A54&lt;&gt;"",IF(Tätigkeit!U64&lt;&gt;"",Tätigkeit!U64,""),"")</f>
        <v/>
      </c>
      <c r="O54" s="26" t="str">
        <f>IF(OR(A54="",ISBLANK(Tätigkeit!V64)),"",IF(NOT(ISNA(Tätigkeit!V64)),INDEX(codeschartkla,MATCH(Tätigkeit!V64,libschartkla,0)),Tätigkeit!V64))</f>
        <v/>
      </c>
      <c r="P54" s="26" t="str">
        <f>IF(OR(A54="",ISBLANK(Tätigkeit!W64)),"",Tätigkeit!W64)</f>
        <v/>
      </c>
    </row>
    <row r="55" spans="1:16" x14ac:dyDescent="0.2">
      <c r="A55" s="26" t="str">
        <f>IF(Tätigkeit!$A65&lt;&gt;"",IF(Tätigkeit!C65&lt;&gt;"",IF(Tätigkeit!C65="LOC.ID",CONCATENATE("LOC.",Tätigkeit!AM$12),Tätigkeit!C65),""),"")</f>
        <v/>
      </c>
      <c r="B55" s="65" t="str">
        <f>IF(A55&lt;&gt;"",Tätigkeit!J65,"")</f>
        <v/>
      </c>
      <c r="C55" s="26" t="str">
        <f>IF(A55&lt;&gt;"",IF(Tätigkeit!E65=TRUE,INDEX(codesex,MATCH(Tätigkeit!D65,libsex,0)),Tätigkeit!D65),"")</f>
        <v/>
      </c>
      <c r="D55" s="131" t="str">
        <f>IF(A55&lt;&gt;"",Tätigkeit!F65,"")</f>
        <v/>
      </c>
      <c r="E55" s="26" t="str">
        <f>IF(A55&lt;&gt;"",IF(Tätigkeit!H65=TRUE,INDEX(codenat,MATCH(Tätigkeit!G65,libnat,0)),Tätigkeit!G65),"")</f>
        <v/>
      </c>
      <c r="F55" s="26" t="str">
        <f>IF(A55&lt;&gt;"",Tätigkeit!I65,"")</f>
        <v/>
      </c>
      <c r="G55" s="26" t="str">
        <f>IF(A55&lt;&gt;"",IF(Tätigkeit!O65&lt;&gt;"",Tätigkeit!O65,""),"")</f>
        <v/>
      </c>
      <c r="H55" s="26" t="str">
        <f>IF(A55&lt;&gt;"",IF(Tätigkeit!Z65=TRUE,INDEX(codeperskat,MATCH(Tätigkeit!P65,libperskat,0)),IF(Tätigkeit!P65&lt;&gt;"",Tätigkeit!P65,"")),"")</f>
        <v/>
      </c>
      <c r="I55" s="26" t="str">
        <f>IF(A55&lt;&gt;"",IF(Tätigkeit!AA65=TRUE,INDEX(codeaav,MATCH(Tätigkeit!Q65,libaav,0)),IF(Tätigkeit!Q65&lt;&gt;"",Tätigkeit!Q65,"")),"")</f>
        <v/>
      </c>
      <c r="J55" s="26" t="str">
        <f>IF(A55&lt;&gt;"",IF(Tätigkeit!AB65=TRUE,INDEX(codedipqual,MATCH(Tätigkeit!R65,libdipqual,0)),IF(Tätigkeit!R65&lt;&gt;"",Tätigkeit!R65,"")),"")</f>
        <v/>
      </c>
      <c r="K55" s="26" t="str">
        <f>IF(A55&lt;&gt;"",IF(Tätigkeit!AC65=TRUE,INDEX(libcatidinst,MATCH(Tätigkeit!S65,libinst,0)),""),"")</f>
        <v/>
      </c>
      <c r="L55" s="26" t="str">
        <f>IF(A55&lt;&gt;"",IF(Tätigkeit!AC65=TRUE,INDEX(codeinst,MATCH(Tätigkeit!S65,libinst,0)),IF(Tätigkeit!S65&lt;&gt;"",Tätigkeit!S65,"")),"")</f>
        <v/>
      </c>
      <c r="M55" s="26" t="str">
        <f>IF(A55&lt;&gt;"",IF(Tätigkeit!T65&lt;&gt;"",Tätigkeit!T65,""),"")</f>
        <v/>
      </c>
      <c r="N55" s="26" t="str">
        <f>IF(A55&lt;&gt;"",IF(Tätigkeit!U65&lt;&gt;"",Tätigkeit!U65,""),"")</f>
        <v/>
      </c>
      <c r="O55" s="26" t="str">
        <f>IF(OR(A55="",ISBLANK(Tätigkeit!V65)),"",IF(NOT(ISNA(Tätigkeit!V65)),INDEX(codeschartkla,MATCH(Tätigkeit!V65,libschartkla,0)),Tätigkeit!V65))</f>
        <v/>
      </c>
      <c r="P55" s="26" t="str">
        <f>IF(OR(A55="",ISBLANK(Tätigkeit!W65)),"",Tätigkeit!W65)</f>
        <v/>
      </c>
    </row>
    <row r="56" spans="1:16" x14ac:dyDescent="0.2">
      <c r="A56" s="26" t="str">
        <f>IF(Tätigkeit!$A66&lt;&gt;"",IF(Tätigkeit!C66&lt;&gt;"",IF(Tätigkeit!C66="LOC.ID",CONCATENATE("LOC.",Tätigkeit!AM$12),Tätigkeit!C66),""),"")</f>
        <v/>
      </c>
      <c r="B56" s="65" t="str">
        <f>IF(A56&lt;&gt;"",Tätigkeit!J66,"")</f>
        <v/>
      </c>
      <c r="C56" s="26" t="str">
        <f>IF(A56&lt;&gt;"",IF(Tätigkeit!E66=TRUE,INDEX(codesex,MATCH(Tätigkeit!D66,libsex,0)),Tätigkeit!D66),"")</f>
        <v/>
      </c>
      <c r="D56" s="131" t="str">
        <f>IF(A56&lt;&gt;"",Tätigkeit!F66,"")</f>
        <v/>
      </c>
      <c r="E56" s="26" t="str">
        <f>IF(A56&lt;&gt;"",IF(Tätigkeit!H66=TRUE,INDEX(codenat,MATCH(Tätigkeit!G66,libnat,0)),Tätigkeit!G66),"")</f>
        <v/>
      </c>
      <c r="F56" s="26" t="str">
        <f>IF(A56&lt;&gt;"",Tätigkeit!I66,"")</f>
        <v/>
      </c>
      <c r="G56" s="26" t="str">
        <f>IF(A56&lt;&gt;"",IF(Tätigkeit!O66&lt;&gt;"",Tätigkeit!O66,""),"")</f>
        <v/>
      </c>
      <c r="H56" s="26" t="str">
        <f>IF(A56&lt;&gt;"",IF(Tätigkeit!Z66=TRUE,INDEX(codeperskat,MATCH(Tätigkeit!P66,libperskat,0)),IF(Tätigkeit!P66&lt;&gt;"",Tätigkeit!P66,"")),"")</f>
        <v/>
      </c>
      <c r="I56" s="26" t="str">
        <f>IF(A56&lt;&gt;"",IF(Tätigkeit!AA66=TRUE,INDEX(codeaav,MATCH(Tätigkeit!Q66,libaav,0)),IF(Tätigkeit!Q66&lt;&gt;"",Tätigkeit!Q66,"")),"")</f>
        <v/>
      </c>
      <c r="J56" s="26" t="str">
        <f>IF(A56&lt;&gt;"",IF(Tätigkeit!AB66=TRUE,INDEX(codedipqual,MATCH(Tätigkeit!R66,libdipqual,0)),IF(Tätigkeit!R66&lt;&gt;"",Tätigkeit!R66,"")),"")</f>
        <v/>
      </c>
      <c r="K56" s="26" t="str">
        <f>IF(A56&lt;&gt;"",IF(Tätigkeit!AC66=TRUE,INDEX(libcatidinst,MATCH(Tätigkeit!S66,libinst,0)),""),"")</f>
        <v/>
      </c>
      <c r="L56" s="26" t="str">
        <f>IF(A56&lt;&gt;"",IF(Tätigkeit!AC66=TRUE,INDEX(codeinst,MATCH(Tätigkeit!S66,libinst,0)),IF(Tätigkeit!S66&lt;&gt;"",Tätigkeit!S66,"")),"")</f>
        <v/>
      </c>
      <c r="M56" s="26" t="str">
        <f>IF(A56&lt;&gt;"",IF(Tätigkeit!T66&lt;&gt;"",Tätigkeit!T66,""),"")</f>
        <v/>
      </c>
      <c r="N56" s="26" t="str">
        <f>IF(A56&lt;&gt;"",IF(Tätigkeit!U66&lt;&gt;"",Tätigkeit!U66,""),"")</f>
        <v/>
      </c>
      <c r="O56" s="26" t="str">
        <f>IF(OR(A56="",ISBLANK(Tätigkeit!V66)),"",IF(NOT(ISNA(Tätigkeit!V66)),INDEX(codeschartkla,MATCH(Tätigkeit!V66,libschartkla,0)),Tätigkeit!V66))</f>
        <v/>
      </c>
      <c r="P56" s="26" t="str">
        <f>IF(OR(A56="",ISBLANK(Tätigkeit!W66)),"",Tätigkeit!W66)</f>
        <v/>
      </c>
    </row>
    <row r="57" spans="1:16" x14ac:dyDescent="0.2">
      <c r="A57" s="26" t="str">
        <f>IF(Tätigkeit!$A67&lt;&gt;"",IF(Tätigkeit!C67&lt;&gt;"",IF(Tätigkeit!C67="LOC.ID",CONCATENATE("LOC.",Tätigkeit!AM$12),Tätigkeit!C67),""),"")</f>
        <v/>
      </c>
      <c r="B57" s="65" t="str">
        <f>IF(A57&lt;&gt;"",Tätigkeit!J67,"")</f>
        <v/>
      </c>
      <c r="C57" s="26" t="str">
        <f>IF(A57&lt;&gt;"",IF(Tätigkeit!E67=TRUE,INDEX(codesex,MATCH(Tätigkeit!D67,libsex,0)),Tätigkeit!D67),"")</f>
        <v/>
      </c>
      <c r="D57" s="131" t="str">
        <f>IF(A57&lt;&gt;"",Tätigkeit!F67,"")</f>
        <v/>
      </c>
      <c r="E57" s="26" t="str">
        <f>IF(A57&lt;&gt;"",IF(Tätigkeit!H67=TRUE,INDEX(codenat,MATCH(Tätigkeit!G67,libnat,0)),Tätigkeit!G67),"")</f>
        <v/>
      </c>
      <c r="F57" s="26" t="str">
        <f>IF(A57&lt;&gt;"",Tätigkeit!I67,"")</f>
        <v/>
      </c>
      <c r="G57" s="26" t="str">
        <f>IF(A57&lt;&gt;"",IF(Tätigkeit!O67&lt;&gt;"",Tätigkeit!O67,""),"")</f>
        <v/>
      </c>
      <c r="H57" s="26" t="str">
        <f>IF(A57&lt;&gt;"",IF(Tätigkeit!Z67=TRUE,INDEX(codeperskat,MATCH(Tätigkeit!P67,libperskat,0)),IF(Tätigkeit!P67&lt;&gt;"",Tätigkeit!P67,"")),"")</f>
        <v/>
      </c>
      <c r="I57" s="26" t="str">
        <f>IF(A57&lt;&gt;"",IF(Tätigkeit!AA67=TRUE,INDEX(codeaav,MATCH(Tätigkeit!Q67,libaav,0)),IF(Tätigkeit!Q67&lt;&gt;"",Tätigkeit!Q67,"")),"")</f>
        <v/>
      </c>
      <c r="J57" s="26" t="str">
        <f>IF(A57&lt;&gt;"",IF(Tätigkeit!AB67=TRUE,INDEX(codedipqual,MATCH(Tätigkeit!R67,libdipqual,0)),IF(Tätigkeit!R67&lt;&gt;"",Tätigkeit!R67,"")),"")</f>
        <v/>
      </c>
      <c r="K57" s="26" t="str">
        <f>IF(A57&lt;&gt;"",IF(Tätigkeit!AC67=TRUE,INDEX(libcatidinst,MATCH(Tätigkeit!S67,libinst,0)),""),"")</f>
        <v/>
      </c>
      <c r="L57" s="26" t="str">
        <f>IF(A57&lt;&gt;"",IF(Tätigkeit!AC67=TRUE,INDEX(codeinst,MATCH(Tätigkeit!S67,libinst,0)),IF(Tätigkeit!S67&lt;&gt;"",Tätigkeit!S67,"")),"")</f>
        <v/>
      </c>
      <c r="M57" s="26" t="str">
        <f>IF(A57&lt;&gt;"",IF(Tätigkeit!T67&lt;&gt;"",Tätigkeit!T67,""),"")</f>
        <v/>
      </c>
      <c r="N57" s="26" t="str">
        <f>IF(A57&lt;&gt;"",IF(Tätigkeit!U67&lt;&gt;"",Tätigkeit!U67,""),"")</f>
        <v/>
      </c>
      <c r="O57" s="26" t="str">
        <f>IF(OR(A57="",ISBLANK(Tätigkeit!V67)),"",IF(NOT(ISNA(Tätigkeit!V67)),INDEX(codeschartkla,MATCH(Tätigkeit!V67,libschartkla,0)),Tätigkeit!V67))</f>
        <v/>
      </c>
      <c r="P57" s="26" t="str">
        <f>IF(OR(A57="",ISBLANK(Tätigkeit!W67)),"",Tätigkeit!W67)</f>
        <v/>
      </c>
    </row>
    <row r="58" spans="1:16" x14ac:dyDescent="0.2">
      <c r="A58" s="26" t="str">
        <f>IF(Tätigkeit!$A68&lt;&gt;"",IF(Tätigkeit!C68&lt;&gt;"",IF(Tätigkeit!C68="LOC.ID",CONCATENATE("LOC.",Tätigkeit!AM$12),Tätigkeit!C68),""),"")</f>
        <v/>
      </c>
      <c r="B58" s="65" t="str">
        <f>IF(A58&lt;&gt;"",Tätigkeit!J68,"")</f>
        <v/>
      </c>
      <c r="C58" s="26" t="str">
        <f>IF(A58&lt;&gt;"",IF(Tätigkeit!E68=TRUE,INDEX(codesex,MATCH(Tätigkeit!D68,libsex,0)),Tätigkeit!D68),"")</f>
        <v/>
      </c>
      <c r="D58" s="131" t="str">
        <f>IF(A58&lt;&gt;"",Tätigkeit!F68,"")</f>
        <v/>
      </c>
      <c r="E58" s="26" t="str">
        <f>IF(A58&lt;&gt;"",IF(Tätigkeit!H68=TRUE,INDEX(codenat,MATCH(Tätigkeit!G68,libnat,0)),Tätigkeit!G68),"")</f>
        <v/>
      </c>
      <c r="F58" s="26" t="str">
        <f>IF(A58&lt;&gt;"",Tätigkeit!I68,"")</f>
        <v/>
      </c>
      <c r="G58" s="26" t="str">
        <f>IF(A58&lt;&gt;"",IF(Tätigkeit!O68&lt;&gt;"",Tätigkeit!O68,""),"")</f>
        <v/>
      </c>
      <c r="H58" s="26" t="str">
        <f>IF(A58&lt;&gt;"",IF(Tätigkeit!Z68=TRUE,INDEX(codeperskat,MATCH(Tätigkeit!P68,libperskat,0)),IF(Tätigkeit!P68&lt;&gt;"",Tätigkeit!P68,"")),"")</f>
        <v/>
      </c>
      <c r="I58" s="26" t="str">
        <f>IF(A58&lt;&gt;"",IF(Tätigkeit!AA68=TRUE,INDEX(codeaav,MATCH(Tätigkeit!Q68,libaav,0)),IF(Tätigkeit!Q68&lt;&gt;"",Tätigkeit!Q68,"")),"")</f>
        <v/>
      </c>
      <c r="J58" s="26" t="str">
        <f>IF(A58&lt;&gt;"",IF(Tätigkeit!AB68=TRUE,INDEX(codedipqual,MATCH(Tätigkeit!R68,libdipqual,0)),IF(Tätigkeit!R68&lt;&gt;"",Tätigkeit!R68,"")),"")</f>
        <v/>
      </c>
      <c r="K58" s="26" t="str">
        <f>IF(A58&lt;&gt;"",IF(Tätigkeit!AC68=TRUE,INDEX(libcatidinst,MATCH(Tätigkeit!S68,libinst,0)),""),"")</f>
        <v/>
      </c>
      <c r="L58" s="26" t="str">
        <f>IF(A58&lt;&gt;"",IF(Tätigkeit!AC68=TRUE,INDEX(codeinst,MATCH(Tätigkeit!S68,libinst,0)),IF(Tätigkeit!S68&lt;&gt;"",Tätigkeit!S68,"")),"")</f>
        <v/>
      </c>
      <c r="M58" s="26" t="str">
        <f>IF(A58&lt;&gt;"",IF(Tätigkeit!T68&lt;&gt;"",Tätigkeit!T68,""),"")</f>
        <v/>
      </c>
      <c r="N58" s="26" t="str">
        <f>IF(A58&lt;&gt;"",IF(Tätigkeit!U68&lt;&gt;"",Tätigkeit!U68,""),"")</f>
        <v/>
      </c>
      <c r="O58" s="26" t="str">
        <f>IF(OR(A58="",ISBLANK(Tätigkeit!V68)),"",IF(NOT(ISNA(Tätigkeit!V68)),INDEX(codeschartkla,MATCH(Tätigkeit!V68,libschartkla,0)),Tätigkeit!V68))</f>
        <v/>
      </c>
      <c r="P58" s="26" t="str">
        <f>IF(OR(A58="",ISBLANK(Tätigkeit!W68)),"",Tätigkeit!W68)</f>
        <v/>
      </c>
    </row>
    <row r="59" spans="1:16" x14ac:dyDescent="0.2">
      <c r="A59" s="26" t="str">
        <f>IF(Tätigkeit!$A69&lt;&gt;"",IF(Tätigkeit!C69&lt;&gt;"",IF(Tätigkeit!C69="LOC.ID",CONCATENATE("LOC.",Tätigkeit!AM$12),Tätigkeit!C69),""),"")</f>
        <v/>
      </c>
      <c r="B59" s="65" t="str">
        <f>IF(A59&lt;&gt;"",Tätigkeit!J69,"")</f>
        <v/>
      </c>
      <c r="C59" s="26" t="str">
        <f>IF(A59&lt;&gt;"",IF(Tätigkeit!E69=TRUE,INDEX(codesex,MATCH(Tätigkeit!D69,libsex,0)),Tätigkeit!D69),"")</f>
        <v/>
      </c>
      <c r="D59" s="131" t="str">
        <f>IF(A59&lt;&gt;"",Tätigkeit!F69,"")</f>
        <v/>
      </c>
      <c r="E59" s="26" t="str">
        <f>IF(A59&lt;&gt;"",IF(Tätigkeit!H69=TRUE,INDEX(codenat,MATCH(Tätigkeit!G69,libnat,0)),Tätigkeit!G69),"")</f>
        <v/>
      </c>
      <c r="F59" s="26" t="str">
        <f>IF(A59&lt;&gt;"",Tätigkeit!I69,"")</f>
        <v/>
      </c>
      <c r="G59" s="26" t="str">
        <f>IF(A59&lt;&gt;"",IF(Tätigkeit!O69&lt;&gt;"",Tätigkeit!O69,""),"")</f>
        <v/>
      </c>
      <c r="H59" s="26" t="str">
        <f>IF(A59&lt;&gt;"",IF(Tätigkeit!Z69=TRUE,INDEX(codeperskat,MATCH(Tätigkeit!P69,libperskat,0)),IF(Tätigkeit!P69&lt;&gt;"",Tätigkeit!P69,"")),"")</f>
        <v/>
      </c>
      <c r="I59" s="26" t="str">
        <f>IF(A59&lt;&gt;"",IF(Tätigkeit!AA69=TRUE,INDEX(codeaav,MATCH(Tätigkeit!Q69,libaav,0)),IF(Tätigkeit!Q69&lt;&gt;"",Tätigkeit!Q69,"")),"")</f>
        <v/>
      </c>
      <c r="J59" s="26" t="str">
        <f>IF(A59&lt;&gt;"",IF(Tätigkeit!AB69=TRUE,INDEX(codedipqual,MATCH(Tätigkeit!R69,libdipqual,0)),IF(Tätigkeit!R69&lt;&gt;"",Tätigkeit!R69,"")),"")</f>
        <v/>
      </c>
      <c r="K59" s="26" t="str">
        <f>IF(A59&lt;&gt;"",IF(Tätigkeit!AC69=TRUE,INDEX(libcatidinst,MATCH(Tätigkeit!S69,libinst,0)),""),"")</f>
        <v/>
      </c>
      <c r="L59" s="26" t="str">
        <f>IF(A59&lt;&gt;"",IF(Tätigkeit!AC69=TRUE,INDEX(codeinst,MATCH(Tätigkeit!S69,libinst,0)),IF(Tätigkeit!S69&lt;&gt;"",Tätigkeit!S69,"")),"")</f>
        <v/>
      </c>
      <c r="M59" s="26" t="str">
        <f>IF(A59&lt;&gt;"",IF(Tätigkeit!T69&lt;&gt;"",Tätigkeit!T69,""),"")</f>
        <v/>
      </c>
      <c r="N59" s="26" t="str">
        <f>IF(A59&lt;&gt;"",IF(Tätigkeit!U69&lt;&gt;"",Tätigkeit!U69,""),"")</f>
        <v/>
      </c>
      <c r="O59" s="26" t="str">
        <f>IF(OR(A59="",ISBLANK(Tätigkeit!V69)),"",IF(NOT(ISNA(Tätigkeit!V69)),INDEX(codeschartkla,MATCH(Tätigkeit!V69,libschartkla,0)),Tätigkeit!V69))</f>
        <v/>
      </c>
      <c r="P59" s="26" t="str">
        <f>IF(OR(A59="",ISBLANK(Tätigkeit!W69)),"",Tätigkeit!W69)</f>
        <v/>
      </c>
    </row>
    <row r="60" spans="1:16" x14ac:dyDescent="0.2">
      <c r="A60" s="26" t="str">
        <f>IF(Tätigkeit!$A70&lt;&gt;"",IF(Tätigkeit!C70&lt;&gt;"",IF(Tätigkeit!C70="LOC.ID",CONCATENATE("LOC.",Tätigkeit!AM$12),Tätigkeit!C70),""),"")</f>
        <v/>
      </c>
      <c r="B60" s="65" t="str">
        <f>IF(A60&lt;&gt;"",Tätigkeit!J70,"")</f>
        <v/>
      </c>
      <c r="C60" s="26" t="str">
        <f>IF(A60&lt;&gt;"",IF(Tätigkeit!E70=TRUE,INDEX(codesex,MATCH(Tätigkeit!D70,libsex,0)),Tätigkeit!D70),"")</f>
        <v/>
      </c>
      <c r="D60" s="131" t="str">
        <f>IF(A60&lt;&gt;"",Tätigkeit!F70,"")</f>
        <v/>
      </c>
      <c r="E60" s="26" t="str">
        <f>IF(A60&lt;&gt;"",IF(Tätigkeit!H70=TRUE,INDEX(codenat,MATCH(Tätigkeit!G70,libnat,0)),Tätigkeit!G70),"")</f>
        <v/>
      </c>
      <c r="F60" s="26" t="str">
        <f>IF(A60&lt;&gt;"",Tätigkeit!I70,"")</f>
        <v/>
      </c>
      <c r="G60" s="26" t="str">
        <f>IF(A60&lt;&gt;"",IF(Tätigkeit!O70&lt;&gt;"",Tätigkeit!O70,""),"")</f>
        <v/>
      </c>
      <c r="H60" s="26" t="str">
        <f>IF(A60&lt;&gt;"",IF(Tätigkeit!Z70=TRUE,INDEX(codeperskat,MATCH(Tätigkeit!P70,libperskat,0)),IF(Tätigkeit!P70&lt;&gt;"",Tätigkeit!P70,"")),"")</f>
        <v/>
      </c>
      <c r="I60" s="26" t="str">
        <f>IF(A60&lt;&gt;"",IF(Tätigkeit!AA70=TRUE,INDEX(codeaav,MATCH(Tätigkeit!Q70,libaav,0)),IF(Tätigkeit!Q70&lt;&gt;"",Tätigkeit!Q70,"")),"")</f>
        <v/>
      </c>
      <c r="J60" s="26" t="str">
        <f>IF(A60&lt;&gt;"",IF(Tätigkeit!AB70=TRUE,INDEX(codedipqual,MATCH(Tätigkeit!R70,libdipqual,0)),IF(Tätigkeit!R70&lt;&gt;"",Tätigkeit!R70,"")),"")</f>
        <v/>
      </c>
      <c r="K60" s="26" t="str">
        <f>IF(A60&lt;&gt;"",IF(Tätigkeit!AC70=TRUE,INDEX(libcatidinst,MATCH(Tätigkeit!S70,libinst,0)),""),"")</f>
        <v/>
      </c>
      <c r="L60" s="26" t="str">
        <f>IF(A60&lt;&gt;"",IF(Tätigkeit!AC70=TRUE,INDEX(codeinst,MATCH(Tätigkeit!S70,libinst,0)),IF(Tätigkeit!S70&lt;&gt;"",Tätigkeit!S70,"")),"")</f>
        <v/>
      </c>
      <c r="M60" s="26" t="str">
        <f>IF(A60&lt;&gt;"",IF(Tätigkeit!T70&lt;&gt;"",Tätigkeit!T70,""),"")</f>
        <v/>
      </c>
      <c r="N60" s="26" t="str">
        <f>IF(A60&lt;&gt;"",IF(Tätigkeit!U70&lt;&gt;"",Tätigkeit!U70,""),"")</f>
        <v/>
      </c>
      <c r="O60" s="26" t="str">
        <f>IF(OR(A60="",ISBLANK(Tätigkeit!V70)),"",IF(NOT(ISNA(Tätigkeit!V70)),INDEX(codeschartkla,MATCH(Tätigkeit!V70,libschartkla,0)),Tätigkeit!V70))</f>
        <v/>
      </c>
      <c r="P60" s="26" t="str">
        <f>IF(OR(A60="",ISBLANK(Tätigkeit!W70)),"",Tätigkeit!W70)</f>
        <v/>
      </c>
    </row>
    <row r="61" spans="1:16" x14ac:dyDescent="0.2">
      <c r="A61" s="26" t="str">
        <f>IF(Tätigkeit!$A71&lt;&gt;"",IF(Tätigkeit!C71&lt;&gt;"",IF(Tätigkeit!C71="LOC.ID",CONCATENATE("LOC.",Tätigkeit!AM$12),Tätigkeit!C71),""),"")</f>
        <v/>
      </c>
      <c r="B61" s="65" t="str">
        <f>IF(A61&lt;&gt;"",Tätigkeit!J71,"")</f>
        <v/>
      </c>
      <c r="C61" s="26" t="str">
        <f>IF(A61&lt;&gt;"",IF(Tätigkeit!E71=TRUE,INDEX(codesex,MATCH(Tätigkeit!D71,libsex,0)),Tätigkeit!D71),"")</f>
        <v/>
      </c>
      <c r="D61" s="131" t="str">
        <f>IF(A61&lt;&gt;"",Tätigkeit!F71,"")</f>
        <v/>
      </c>
      <c r="E61" s="26" t="str">
        <f>IF(A61&lt;&gt;"",IF(Tätigkeit!H71=TRUE,INDEX(codenat,MATCH(Tätigkeit!G71,libnat,0)),Tätigkeit!G71),"")</f>
        <v/>
      </c>
      <c r="F61" s="26" t="str">
        <f>IF(A61&lt;&gt;"",Tätigkeit!I71,"")</f>
        <v/>
      </c>
      <c r="G61" s="26" t="str">
        <f>IF(A61&lt;&gt;"",IF(Tätigkeit!O71&lt;&gt;"",Tätigkeit!O71,""),"")</f>
        <v/>
      </c>
      <c r="H61" s="26" t="str">
        <f>IF(A61&lt;&gt;"",IF(Tätigkeit!Z71=TRUE,INDEX(codeperskat,MATCH(Tätigkeit!P71,libperskat,0)),IF(Tätigkeit!P71&lt;&gt;"",Tätigkeit!P71,"")),"")</f>
        <v/>
      </c>
      <c r="I61" s="26" t="str">
        <f>IF(A61&lt;&gt;"",IF(Tätigkeit!AA71=TRUE,INDEX(codeaav,MATCH(Tätigkeit!Q71,libaav,0)),IF(Tätigkeit!Q71&lt;&gt;"",Tätigkeit!Q71,"")),"")</f>
        <v/>
      </c>
      <c r="J61" s="26" t="str">
        <f>IF(A61&lt;&gt;"",IF(Tätigkeit!AB71=TRUE,INDEX(codedipqual,MATCH(Tätigkeit!R71,libdipqual,0)),IF(Tätigkeit!R71&lt;&gt;"",Tätigkeit!R71,"")),"")</f>
        <v/>
      </c>
      <c r="K61" s="26" t="str">
        <f>IF(A61&lt;&gt;"",IF(Tätigkeit!AC71=TRUE,INDEX(libcatidinst,MATCH(Tätigkeit!S71,libinst,0)),""),"")</f>
        <v/>
      </c>
      <c r="L61" s="26" t="str">
        <f>IF(A61&lt;&gt;"",IF(Tätigkeit!AC71=TRUE,INDEX(codeinst,MATCH(Tätigkeit!S71,libinst,0)),IF(Tätigkeit!S71&lt;&gt;"",Tätigkeit!S71,"")),"")</f>
        <v/>
      </c>
      <c r="M61" s="26" t="str">
        <f>IF(A61&lt;&gt;"",IF(Tätigkeit!T71&lt;&gt;"",Tätigkeit!T71,""),"")</f>
        <v/>
      </c>
      <c r="N61" s="26" t="str">
        <f>IF(A61&lt;&gt;"",IF(Tätigkeit!U71&lt;&gt;"",Tätigkeit!U71,""),"")</f>
        <v/>
      </c>
      <c r="O61" s="26" t="str">
        <f>IF(OR(A61="",ISBLANK(Tätigkeit!V71)),"",IF(NOT(ISNA(Tätigkeit!V71)),INDEX(codeschartkla,MATCH(Tätigkeit!V71,libschartkla,0)),Tätigkeit!V71))</f>
        <v/>
      </c>
      <c r="P61" s="26" t="str">
        <f>IF(OR(A61="",ISBLANK(Tätigkeit!W71)),"",Tätigkeit!W71)</f>
        <v/>
      </c>
    </row>
    <row r="62" spans="1:16" x14ac:dyDescent="0.2">
      <c r="A62" s="26" t="str">
        <f>IF(Tätigkeit!$A72&lt;&gt;"",IF(Tätigkeit!C72&lt;&gt;"",IF(Tätigkeit!C72="LOC.ID",CONCATENATE("LOC.",Tätigkeit!AM$12),Tätigkeit!C72),""),"")</f>
        <v/>
      </c>
      <c r="B62" s="65" t="str">
        <f>IF(A62&lt;&gt;"",Tätigkeit!J72,"")</f>
        <v/>
      </c>
      <c r="C62" s="26" t="str">
        <f>IF(A62&lt;&gt;"",IF(Tätigkeit!E72=TRUE,INDEX(codesex,MATCH(Tätigkeit!D72,libsex,0)),Tätigkeit!D72),"")</f>
        <v/>
      </c>
      <c r="D62" s="131" t="str">
        <f>IF(A62&lt;&gt;"",Tätigkeit!F72,"")</f>
        <v/>
      </c>
      <c r="E62" s="26" t="str">
        <f>IF(A62&lt;&gt;"",IF(Tätigkeit!H72=TRUE,INDEX(codenat,MATCH(Tätigkeit!G72,libnat,0)),Tätigkeit!G72),"")</f>
        <v/>
      </c>
      <c r="F62" s="26" t="str">
        <f>IF(A62&lt;&gt;"",Tätigkeit!I72,"")</f>
        <v/>
      </c>
      <c r="G62" s="26" t="str">
        <f>IF(A62&lt;&gt;"",IF(Tätigkeit!O72&lt;&gt;"",Tätigkeit!O72,""),"")</f>
        <v/>
      </c>
      <c r="H62" s="26" t="str">
        <f>IF(A62&lt;&gt;"",IF(Tätigkeit!Z72=TRUE,INDEX(codeperskat,MATCH(Tätigkeit!P72,libperskat,0)),IF(Tätigkeit!P72&lt;&gt;"",Tätigkeit!P72,"")),"")</f>
        <v/>
      </c>
      <c r="I62" s="26" t="str">
        <f>IF(A62&lt;&gt;"",IF(Tätigkeit!AA72=TRUE,INDEX(codeaav,MATCH(Tätigkeit!Q72,libaav,0)),IF(Tätigkeit!Q72&lt;&gt;"",Tätigkeit!Q72,"")),"")</f>
        <v/>
      </c>
      <c r="J62" s="26" t="str">
        <f>IF(A62&lt;&gt;"",IF(Tätigkeit!AB72=TRUE,INDEX(codedipqual,MATCH(Tätigkeit!R72,libdipqual,0)),IF(Tätigkeit!R72&lt;&gt;"",Tätigkeit!R72,"")),"")</f>
        <v/>
      </c>
      <c r="K62" s="26" t="str">
        <f>IF(A62&lt;&gt;"",IF(Tätigkeit!AC72=TRUE,INDEX(libcatidinst,MATCH(Tätigkeit!S72,libinst,0)),""),"")</f>
        <v/>
      </c>
      <c r="L62" s="26" t="str">
        <f>IF(A62&lt;&gt;"",IF(Tätigkeit!AC72=TRUE,INDEX(codeinst,MATCH(Tätigkeit!S72,libinst,0)),IF(Tätigkeit!S72&lt;&gt;"",Tätigkeit!S72,"")),"")</f>
        <v/>
      </c>
      <c r="M62" s="26" t="str">
        <f>IF(A62&lt;&gt;"",IF(Tätigkeit!T72&lt;&gt;"",Tätigkeit!T72,""),"")</f>
        <v/>
      </c>
      <c r="N62" s="26" t="str">
        <f>IF(A62&lt;&gt;"",IF(Tätigkeit!U72&lt;&gt;"",Tätigkeit!U72,""),"")</f>
        <v/>
      </c>
      <c r="O62" s="26" t="str">
        <f>IF(OR(A62="",ISBLANK(Tätigkeit!V72)),"",IF(NOT(ISNA(Tätigkeit!V72)),INDEX(codeschartkla,MATCH(Tätigkeit!V72,libschartkla,0)),Tätigkeit!V72))</f>
        <v/>
      </c>
      <c r="P62" s="26" t="str">
        <f>IF(OR(A62="",ISBLANK(Tätigkeit!W72)),"",Tätigkeit!W72)</f>
        <v/>
      </c>
    </row>
    <row r="63" spans="1:16" x14ac:dyDescent="0.2">
      <c r="A63" s="26" t="str">
        <f>IF(Tätigkeit!$A73&lt;&gt;"",IF(Tätigkeit!C73&lt;&gt;"",IF(Tätigkeit!C73="LOC.ID",CONCATENATE("LOC.",Tätigkeit!AM$12),Tätigkeit!C73),""),"")</f>
        <v/>
      </c>
      <c r="B63" s="65" t="str">
        <f>IF(A63&lt;&gt;"",Tätigkeit!J73,"")</f>
        <v/>
      </c>
      <c r="C63" s="26" t="str">
        <f>IF(A63&lt;&gt;"",IF(Tätigkeit!E73=TRUE,INDEX(codesex,MATCH(Tätigkeit!D73,libsex,0)),Tätigkeit!D73),"")</f>
        <v/>
      </c>
      <c r="D63" s="131" t="str">
        <f>IF(A63&lt;&gt;"",Tätigkeit!F73,"")</f>
        <v/>
      </c>
      <c r="E63" s="26" t="str">
        <f>IF(A63&lt;&gt;"",IF(Tätigkeit!H73=TRUE,INDEX(codenat,MATCH(Tätigkeit!G73,libnat,0)),Tätigkeit!G73),"")</f>
        <v/>
      </c>
      <c r="F63" s="26" t="str">
        <f>IF(A63&lt;&gt;"",Tätigkeit!I73,"")</f>
        <v/>
      </c>
      <c r="G63" s="26" t="str">
        <f>IF(A63&lt;&gt;"",IF(Tätigkeit!O73&lt;&gt;"",Tätigkeit!O73,""),"")</f>
        <v/>
      </c>
      <c r="H63" s="26" t="str">
        <f>IF(A63&lt;&gt;"",IF(Tätigkeit!Z73=TRUE,INDEX(codeperskat,MATCH(Tätigkeit!P73,libperskat,0)),IF(Tätigkeit!P73&lt;&gt;"",Tätigkeit!P73,"")),"")</f>
        <v/>
      </c>
      <c r="I63" s="26" t="str">
        <f>IF(A63&lt;&gt;"",IF(Tätigkeit!AA73=TRUE,INDEX(codeaav,MATCH(Tätigkeit!Q73,libaav,0)),IF(Tätigkeit!Q73&lt;&gt;"",Tätigkeit!Q73,"")),"")</f>
        <v/>
      </c>
      <c r="J63" s="26" t="str">
        <f>IF(A63&lt;&gt;"",IF(Tätigkeit!AB73=TRUE,INDEX(codedipqual,MATCH(Tätigkeit!R73,libdipqual,0)),IF(Tätigkeit!R73&lt;&gt;"",Tätigkeit!R73,"")),"")</f>
        <v/>
      </c>
      <c r="K63" s="26" t="str">
        <f>IF(A63&lt;&gt;"",IF(Tätigkeit!AC73=TRUE,INDEX(libcatidinst,MATCH(Tätigkeit!S73,libinst,0)),""),"")</f>
        <v/>
      </c>
      <c r="L63" s="26" t="str">
        <f>IF(A63&lt;&gt;"",IF(Tätigkeit!AC73=TRUE,INDEX(codeinst,MATCH(Tätigkeit!S73,libinst,0)),IF(Tätigkeit!S73&lt;&gt;"",Tätigkeit!S73,"")),"")</f>
        <v/>
      </c>
      <c r="M63" s="26" t="str">
        <f>IF(A63&lt;&gt;"",IF(Tätigkeit!T73&lt;&gt;"",Tätigkeit!T73,""),"")</f>
        <v/>
      </c>
      <c r="N63" s="26" t="str">
        <f>IF(A63&lt;&gt;"",IF(Tätigkeit!U73&lt;&gt;"",Tätigkeit!U73,""),"")</f>
        <v/>
      </c>
      <c r="O63" s="26" t="str">
        <f>IF(OR(A63="",ISBLANK(Tätigkeit!V73)),"",IF(NOT(ISNA(Tätigkeit!V73)),INDEX(codeschartkla,MATCH(Tätigkeit!V73,libschartkla,0)),Tätigkeit!V73))</f>
        <v/>
      </c>
      <c r="P63" s="26" t="str">
        <f>IF(OR(A63="",ISBLANK(Tätigkeit!W73)),"",Tätigkeit!W73)</f>
        <v/>
      </c>
    </row>
    <row r="64" spans="1:16" x14ac:dyDescent="0.2">
      <c r="A64" s="26" t="str">
        <f>IF(Tätigkeit!$A74&lt;&gt;"",IF(Tätigkeit!C74&lt;&gt;"",IF(Tätigkeit!C74="LOC.ID",CONCATENATE("LOC.",Tätigkeit!AM$12),Tätigkeit!C74),""),"")</f>
        <v/>
      </c>
      <c r="B64" s="65" t="str">
        <f>IF(A64&lt;&gt;"",Tätigkeit!J74,"")</f>
        <v/>
      </c>
      <c r="C64" s="26" t="str">
        <f>IF(A64&lt;&gt;"",IF(Tätigkeit!E74=TRUE,INDEX(codesex,MATCH(Tätigkeit!D74,libsex,0)),Tätigkeit!D74),"")</f>
        <v/>
      </c>
      <c r="D64" s="131" t="str">
        <f>IF(A64&lt;&gt;"",Tätigkeit!F74,"")</f>
        <v/>
      </c>
      <c r="E64" s="26" t="str">
        <f>IF(A64&lt;&gt;"",IF(Tätigkeit!H74=TRUE,INDEX(codenat,MATCH(Tätigkeit!G74,libnat,0)),Tätigkeit!G74),"")</f>
        <v/>
      </c>
      <c r="F64" s="26" t="str">
        <f>IF(A64&lt;&gt;"",Tätigkeit!I74,"")</f>
        <v/>
      </c>
      <c r="G64" s="26" t="str">
        <f>IF(A64&lt;&gt;"",IF(Tätigkeit!O74&lt;&gt;"",Tätigkeit!O74,""),"")</f>
        <v/>
      </c>
      <c r="H64" s="26" t="str">
        <f>IF(A64&lt;&gt;"",IF(Tätigkeit!Z74=TRUE,INDEX(codeperskat,MATCH(Tätigkeit!P74,libperskat,0)),IF(Tätigkeit!P74&lt;&gt;"",Tätigkeit!P74,"")),"")</f>
        <v/>
      </c>
      <c r="I64" s="26" t="str">
        <f>IF(A64&lt;&gt;"",IF(Tätigkeit!AA74=TRUE,INDEX(codeaav,MATCH(Tätigkeit!Q74,libaav,0)),IF(Tätigkeit!Q74&lt;&gt;"",Tätigkeit!Q74,"")),"")</f>
        <v/>
      </c>
      <c r="J64" s="26" t="str">
        <f>IF(A64&lt;&gt;"",IF(Tätigkeit!AB74=TRUE,INDEX(codedipqual,MATCH(Tätigkeit!R74,libdipqual,0)),IF(Tätigkeit!R74&lt;&gt;"",Tätigkeit!R74,"")),"")</f>
        <v/>
      </c>
      <c r="K64" s="26" t="str">
        <f>IF(A64&lt;&gt;"",IF(Tätigkeit!AC74=TRUE,INDEX(libcatidinst,MATCH(Tätigkeit!S74,libinst,0)),""),"")</f>
        <v/>
      </c>
      <c r="L64" s="26" t="str">
        <f>IF(A64&lt;&gt;"",IF(Tätigkeit!AC74=TRUE,INDEX(codeinst,MATCH(Tätigkeit!S74,libinst,0)),IF(Tätigkeit!S74&lt;&gt;"",Tätigkeit!S74,"")),"")</f>
        <v/>
      </c>
      <c r="M64" s="26" t="str">
        <f>IF(A64&lt;&gt;"",IF(Tätigkeit!T74&lt;&gt;"",Tätigkeit!T74,""),"")</f>
        <v/>
      </c>
      <c r="N64" s="26" t="str">
        <f>IF(A64&lt;&gt;"",IF(Tätigkeit!U74&lt;&gt;"",Tätigkeit!U74,""),"")</f>
        <v/>
      </c>
      <c r="O64" s="26" t="str">
        <f>IF(OR(A64="",ISBLANK(Tätigkeit!V74)),"",IF(NOT(ISNA(Tätigkeit!V74)),INDEX(codeschartkla,MATCH(Tätigkeit!V74,libschartkla,0)),Tätigkeit!V74))</f>
        <v/>
      </c>
      <c r="P64" s="26" t="str">
        <f>IF(OR(A64="",ISBLANK(Tätigkeit!W74)),"",Tätigkeit!W74)</f>
        <v/>
      </c>
    </row>
    <row r="65" spans="1:16" x14ac:dyDescent="0.2">
      <c r="A65" s="26" t="str">
        <f>IF(Tätigkeit!$A75&lt;&gt;"",IF(Tätigkeit!C75&lt;&gt;"",IF(Tätigkeit!C75="LOC.ID",CONCATENATE("LOC.",Tätigkeit!AM$12),Tätigkeit!C75),""),"")</f>
        <v/>
      </c>
      <c r="B65" s="65" t="str">
        <f>IF(A65&lt;&gt;"",Tätigkeit!J75,"")</f>
        <v/>
      </c>
      <c r="C65" s="26" t="str">
        <f>IF(A65&lt;&gt;"",IF(Tätigkeit!E75=TRUE,INDEX(codesex,MATCH(Tätigkeit!D75,libsex,0)),Tätigkeit!D75),"")</f>
        <v/>
      </c>
      <c r="D65" s="131" t="str">
        <f>IF(A65&lt;&gt;"",Tätigkeit!F75,"")</f>
        <v/>
      </c>
      <c r="E65" s="26" t="str">
        <f>IF(A65&lt;&gt;"",IF(Tätigkeit!H75=TRUE,INDEX(codenat,MATCH(Tätigkeit!G75,libnat,0)),Tätigkeit!G75),"")</f>
        <v/>
      </c>
      <c r="F65" s="26" t="str">
        <f>IF(A65&lt;&gt;"",Tätigkeit!I75,"")</f>
        <v/>
      </c>
      <c r="G65" s="26" t="str">
        <f>IF(A65&lt;&gt;"",IF(Tätigkeit!O75&lt;&gt;"",Tätigkeit!O75,""),"")</f>
        <v/>
      </c>
      <c r="H65" s="26" t="str">
        <f>IF(A65&lt;&gt;"",IF(Tätigkeit!Z75=TRUE,INDEX(codeperskat,MATCH(Tätigkeit!P75,libperskat,0)),IF(Tätigkeit!P75&lt;&gt;"",Tätigkeit!P75,"")),"")</f>
        <v/>
      </c>
      <c r="I65" s="26" t="str">
        <f>IF(A65&lt;&gt;"",IF(Tätigkeit!AA75=TRUE,INDEX(codeaav,MATCH(Tätigkeit!Q75,libaav,0)),IF(Tätigkeit!Q75&lt;&gt;"",Tätigkeit!Q75,"")),"")</f>
        <v/>
      </c>
      <c r="J65" s="26" t="str">
        <f>IF(A65&lt;&gt;"",IF(Tätigkeit!AB75=TRUE,INDEX(codedipqual,MATCH(Tätigkeit!R75,libdipqual,0)),IF(Tätigkeit!R75&lt;&gt;"",Tätigkeit!R75,"")),"")</f>
        <v/>
      </c>
      <c r="K65" s="26" t="str">
        <f>IF(A65&lt;&gt;"",IF(Tätigkeit!AC75=TRUE,INDEX(libcatidinst,MATCH(Tätigkeit!S75,libinst,0)),""),"")</f>
        <v/>
      </c>
      <c r="L65" s="26" t="str">
        <f>IF(A65&lt;&gt;"",IF(Tätigkeit!AC75=TRUE,INDEX(codeinst,MATCH(Tätigkeit!S75,libinst,0)),IF(Tätigkeit!S75&lt;&gt;"",Tätigkeit!S75,"")),"")</f>
        <v/>
      </c>
      <c r="M65" s="26" t="str">
        <f>IF(A65&lt;&gt;"",IF(Tätigkeit!T75&lt;&gt;"",Tätigkeit!T75,""),"")</f>
        <v/>
      </c>
      <c r="N65" s="26" t="str">
        <f>IF(A65&lt;&gt;"",IF(Tätigkeit!U75&lt;&gt;"",Tätigkeit!U75,""),"")</f>
        <v/>
      </c>
      <c r="O65" s="26" t="str">
        <f>IF(OR(A65="",ISBLANK(Tätigkeit!V75)),"",IF(NOT(ISNA(Tätigkeit!V75)),INDEX(codeschartkla,MATCH(Tätigkeit!V75,libschartkla,0)),Tätigkeit!V75))</f>
        <v/>
      </c>
      <c r="P65" s="26" t="str">
        <f>IF(OR(A65="",ISBLANK(Tätigkeit!W75)),"",Tätigkeit!W75)</f>
        <v/>
      </c>
    </row>
    <row r="66" spans="1:16" x14ac:dyDescent="0.2">
      <c r="A66" s="26" t="str">
        <f>IF(Tätigkeit!$A76&lt;&gt;"",IF(Tätigkeit!C76&lt;&gt;"",IF(Tätigkeit!C76="LOC.ID",CONCATENATE("LOC.",Tätigkeit!AM$12),Tätigkeit!C76),""),"")</f>
        <v/>
      </c>
      <c r="B66" s="65" t="str">
        <f>IF(A66&lt;&gt;"",Tätigkeit!J76,"")</f>
        <v/>
      </c>
      <c r="C66" s="26" t="str">
        <f>IF(A66&lt;&gt;"",IF(Tätigkeit!E76=TRUE,INDEX(codesex,MATCH(Tätigkeit!D76,libsex,0)),Tätigkeit!D76),"")</f>
        <v/>
      </c>
      <c r="D66" s="131" t="str">
        <f>IF(A66&lt;&gt;"",Tätigkeit!F76,"")</f>
        <v/>
      </c>
      <c r="E66" s="26" t="str">
        <f>IF(A66&lt;&gt;"",IF(Tätigkeit!H76=TRUE,INDEX(codenat,MATCH(Tätigkeit!G76,libnat,0)),Tätigkeit!G76),"")</f>
        <v/>
      </c>
      <c r="F66" s="26" t="str">
        <f>IF(A66&lt;&gt;"",Tätigkeit!I76,"")</f>
        <v/>
      </c>
      <c r="G66" s="26" t="str">
        <f>IF(A66&lt;&gt;"",IF(Tätigkeit!O76&lt;&gt;"",Tätigkeit!O76,""),"")</f>
        <v/>
      </c>
      <c r="H66" s="26" t="str">
        <f>IF(A66&lt;&gt;"",IF(Tätigkeit!Z76=TRUE,INDEX(codeperskat,MATCH(Tätigkeit!P76,libperskat,0)),IF(Tätigkeit!P76&lt;&gt;"",Tätigkeit!P76,"")),"")</f>
        <v/>
      </c>
      <c r="I66" s="26" t="str">
        <f>IF(A66&lt;&gt;"",IF(Tätigkeit!AA76=TRUE,INDEX(codeaav,MATCH(Tätigkeit!Q76,libaav,0)),IF(Tätigkeit!Q76&lt;&gt;"",Tätigkeit!Q76,"")),"")</f>
        <v/>
      </c>
      <c r="J66" s="26" t="str">
        <f>IF(A66&lt;&gt;"",IF(Tätigkeit!AB76=TRUE,INDEX(codedipqual,MATCH(Tätigkeit!R76,libdipqual,0)),IF(Tätigkeit!R76&lt;&gt;"",Tätigkeit!R76,"")),"")</f>
        <v/>
      </c>
      <c r="K66" s="26" t="str">
        <f>IF(A66&lt;&gt;"",IF(Tätigkeit!AC76=TRUE,INDEX(libcatidinst,MATCH(Tätigkeit!S76,libinst,0)),""),"")</f>
        <v/>
      </c>
      <c r="L66" s="26" t="str">
        <f>IF(A66&lt;&gt;"",IF(Tätigkeit!AC76=TRUE,INDEX(codeinst,MATCH(Tätigkeit!S76,libinst,0)),IF(Tätigkeit!S76&lt;&gt;"",Tätigkeit!S76,"")),"")</f>
        <v/>
      </c>
      <c r="M66" s="26" t="str">
        <f>IF(A66&lt;&gt;"",IF(Tätigkeit!T76&lt;&gt;"",Tätigkeit!T76,""),"")</f>
        <v/>
      </c>
      <c r="N66" s="26" t="str">
        <f>IF(A66&lt;&gt;"",IF(Tätigkeit!U76&lt;&gt;"",Tätigkeit!U76,""),"")</f>
        <v/>
      </c>
      <c r="O66" s="26" t="str">
        <f>IF(OR(A66="",ISBLANK(Tätigkeit!V76)),"",IF(NOT(ISNA(Tätigkeit!V76)),INDEX(codeschartkla,MATCH(Tätigkeit!V76,libschartkla,0)),Tätigkeit!V76))</f>
        <v/>
      </c>
      <c r="P66" s="26" t="str">
        <f>IF(OR(A66="",ISBLANK(Tätigkeit!W76)),"",Tätigkeit!W76)</f>
        <v/>
      </c>
    </row>
    <row r="67" spans="1:16" x14ac:dyDescent="0.2">
      <c r="A67" s="26" t="str">
        <f>IF(Tätigkeit!$A77&lt;&gt;"",IF(Tätigkeit!C77&lt;&gt;"",IF(Tätigkeit!C77="LOC.ID",CONCATENATE("LOC.",Tätigkeit!AM$12),Tätigkeit!C77),""),"")</f>
        <v/>
      </c>
      <c r="B67" s="65" t="str">
        <f>IF(A67&lt;&gt;"",Tätigkeit!J77,"")</f>
        <v/>
      </c>
      <c r="C67" s="26" t="str">
        <f>IF(A67&lt;&gt;"",IF(Tätigkeit!E77=TRUE,INDEX(codesex,MATCH(Tätigkeit!D77,libsex,0)),Tätigkeit!D77),"")</f>
        <v/>
      </c>
      <c r="D67" s="131" t="str">
        <f>IF(A67&lt;&gt;"",Tätigkeit!F77,"")</f>
        <v/>
      </c>
      <c r="E67" s="26" t="str">
        <f>IF(A67&lt;&gt;"",IF(Tätigkeit!H77=TRUE,INDEX(codenat,MATCH(Tätigkeit!G77,libnat,0)),Tätigkeit!G77),"")</f>
        <v/>
      </c>
      <c r="F67" s="26" t="str">
        <f>IF(A67&lt;&gt;"",Tätigkeit!I77,"")</f>
        <v/>
      </c>
      <c r="G67" s="26" t="str">
        <f>IF(A67&lt;&gt;"",IF(Tätigkeit!O77&lt;&gt;"",Tätigkeit!O77,""),"")</f>
        <v/>
      </c>
      <c r="H67" s="26" t="str">
        <f>IF(A67&lt;&gt;"",IF(Tätigkeit!Z77=TRUE,INDEX(codeperskat,MATCH(Tätigkeit!P77,libperskat,0)),IF(Tätigkeit!P77&lt;&gt;"",Tätigkeit!P77,"")),"")</f>
        <v/>
      </c>
      <c r="I67" s="26" t="str">
        <f>IF(A67&lt;&gt;"",IF(Tätigkeit!AA77=TRUE,INDEX(codeaav,MATCH(Tätigkeit!Q77,libaav,0)),IF(Tätigkeit!Q77&lt;&gt;"",Tätigkeit!Q77,"")),"")</f>
        <v/>
      </c>
      <c r="J67" s="26" t="str">
        <f>IF(A67&lt;&gt;"",IF(Tätigkeit!AB77=TRUE,INDEX(codedipqual,MATCH(Tätigkeit!R77,libdipqual,0)),IF(Tätigkeit!R77&lt;&gt;"",Tätigkeit!R77,"")),"")</f>
        <v/>
      </c>
      <c r="K67" s="26" t="str">
        <f>IF(A67&lt;&gt;"",IF(Tätigkeit!AC77=TRUE,INDEX(libcatidinst,MATCH(Tätigkeit!S77,libinst,0)),""),"")</f>
        <v/>
      </c>
      <c r="L67" s="26" t="str">
        <f>IF(A67&lt;&gt;"",IF(Tätigkeit!AC77=TRUE,INDEX(codeinst,MATCH(Tätigkeit!S77,libinst,0)),IF(Tätigkeit!S77&lt;&gt;"",Tätigkeit!S77,"")),"")</f>
        <v/>
      </c>
      <c r="M67" s="26" t="str">
        <f>IF(A67&lt;&gt;"",IF(Tätigkeit!T77&lt;&gt;"",Tätigkeit!T77,""),"")</f>
        <v/>
      </c>
      <c r="N67" s="26" t="str">
        <f>IF(A67&lt;&gt;"",IF(Tätigkeit!U77&lt;&gt;"",Tätigkeit!U77,""),"")</f>
        <v/>
      </c>
      <c r="O67" s="26" t="str">
        <f>IF(OR(A67="",ISBLANK(Tätigkeit!V77)),"",IF(NOT(ISNA(Tätigkeit!V77)),INDEX(codeschartkla,MATCH(Tätigkeit!V77,libschartkla,0)),Tätigkeit!V77))</f>
        <v/>
      </c>
      <c r="P67" s="26" t="str">
        <f>IF(OR(A67="",ISBLANK(Tätigkeit!W77)),"",Tätigkeit!W77)</f>
        <v/>
      </c>
    </row>
    <row r="68" spans="1:16" x14ac:dyDescent="0.2">
      <c r="A68" s="26" t="str">
        <f>IF(Tätigkeit!$A78&lt;&gt;"",IF(Tätigkeit!C78&lt;&gt;"",IF(Tätigkeit!C78="LOC.ID",CONCATENATE("LOC.",Tätigkeit!AM$12),Tätigkeit!C78),""),"")</f>
        <v/>
      </c>
      <c r="B68" s="65" t="str">
        <f>IF(A68&lt;&gt;"",Tätigkeit!J78,"")</f>
        <v/>
      </c>
      <c r="C68" s="26" t="str">
        <f>IF(A68&lt;&gt;"",IF(Tätigkeit!E78=TRUE,INDEX(codesex,MATCH(Tätigkeit!D78,libsex,0)),Tätigkeit!D78),"")</f>
        <v/>
      </c>
      <c r="D68" s="131" t="str">
        <f>IF(A68&lt;&gt;"",Tätigkeit!F78,"")</f>
        <v/>
      </c>
      <c r="E68" s="26" t="str">
        <f>IF(A68&lt;&gt;"",IF(Tätigkeit!H78=TRUE,INDEX(codenat,MATCH(Tätigkeit!G78,libnat,0)),Tätigkeit!G78),"")</f>
        <v/>
      </c>
      <c r="F68" s="26" t="str">
        <f>IF(A68&lt;&gt;"",Tätigkeit!I78,"")</f>
        <v/>
      </c>
      <c r="G68" s="26" t="str">
        <f>IF(A68&lt;&gt;"",IF(Tätigkeit!O78&lt;&gt;"",Tätigkeit!O78,""),"")</f>
        <v/>
      </c>
      <c r="H68" s="26" t="str">
        <f>IF(A68&lt;&gt;"",IF(Tätigkeit!Z78=TRUE,INDEX(codeperskat,MATCH(Tätigkeit!P78,libperskat,0)),IF(Tätigkeit!P78&lt;&gt;"",Tätigkeit!P78,"")),"")</f>
        <v/>
      </c>
      <c r="I68" s="26" t="str">
        <f>IF(A68&lt;&gt;"",IF(Tätigkeit!AA78=TRUE,INDEX(codeaav,MATCH(Tätigkeit!Q78,libaav,0)),IF(Tätigkeit!Q78&lt;&gt;"",Tätigkeit!Q78,"")),"")</f>
        <v/>
      </c>
      <c r="J68" s="26" t="str">
        <f>IF(A68&lt;&gt;"",IF(Tätigkeit!AB78=TRUE,INDEX(codedipqual,MATCH(Tätigkeit!R78,libdipqual,0)),IF(Tätigkeit!R78&lt;&gt;"",Tätigkeit!R78,"")),"")</f>
        <v/>
      </c>
      <c r="K68" s="26" t="str">
        <f>IF(A68&lt;&gt;"",IF(Tätigkeit!AC78=TRUE,INDEX(libcatidinst,MATCH(Tätigkeit!S78,libinst,0)),""),"")</f>
        <v/>
      </c>
      <c r="L68" s="26" t="str">
        <f>IF(A68&lt;&gt;"",IF(Tätigkeit!AC78=TRUE,INDEX(codeinst,MATCH(Tätigkeit!S78,libinst,0)),IF(Tätigkeit!S78&lt;&gt;"",Tätigkeit!S78,"")),"")</f>
        <v/>
      </c>
      <c r="M68" s="26" t="str">
        <f>IF(A68&lt;&gt;"",IF(Tätigkeit!T78&lt;&gt;"",Tätigkeit!T78,""),"")</f>
        <v/>
      </c>
      <c r="N68" s="26" t="str">
        <f>IF(A68&lt;&gt;"",IF(Tätigkeit!U78&lt;&gt;"",Tätigkeit!U78,""),"")</f>
        <v/>
      </c>
      <c r="O68" s="26" t="str">
        <f>IF(OR(A68="",ISBLANK(Tätigkeit!V78)),"",IF(NOT(ISNA(Tätigkeit!V78)),INDEX(codeschartkla,MATCH(Tätigkeit!V78,libschartkla,0)),Tätigkeit!V78))</f>
        <v/>
      </c>
      <c r="P68" s="26" t="str">
        <f>IF(OR(A68="",ISBLANK(Tätigkeit!W78)),"",Tätigkeit!W78)</f>
        <v/>
      </c>
    </row>
    <row r="69" spans="1:16" x14ac:dyDescent="0.2">
      <c r="A69" s="26" t="str">
        <f>IF(Tätigkeit!$A79&lt;&gt;"",IF(Tätigkeit!C79&lt;&gt;"",IF(Tätigkeit!C79="LOC.ID",CONCATENATE("LOC.",Tätigkeit!AM$12),Tätigkeit!C79),""),"")</f>
        <v/>
      </c>
      <c r="B69" s="65" t="str">
        <f>IF(A69&lt;&gt;"",Tätigkeit!J79,"")</f>
        <v/>
      </c>
      <c r="C69" s="26" t="str">
        <f>IF(A69&lt;&gt;"",IF(Tätigkeit!E79=TRUE,INDEX(codesex,MATCH(Tätigkeit!D79,libsex,0)),Tätigkeit!D79),"")</f>
        <v/>
      </c>
      <c r="D69" s="131" t="str">
        <f>IF(A69&lt;&gt;"",Tätigkeit!F79,"")</f>
        <v/>
      </c>
      <c r="E69" s="26" t="str">
        <f>IF(A69&lt;&gt;"",IF(Tätigkeit!H79=TRUE,INDEX(codenat,MATCH(Tätigkeit!G79,libnat,0)),Tätigkeit!G79),"")</f>
        <v/>
      </c>
      <c r="F69" s="26" t="str">
        <f>IF(A69&lt;&gt;"",Tätigkeit!I79,"")</f>
        <v/>
      </c>
      <c r="G69" s="26" t="str">
        <f>IF(A69&lt;&gt;"",IF(Tätigkeit!O79&lt;&gt;"",Tätigkeit!O79,""),"")</f>
        <v/>
      </c>
      <c r="H69" s="26" t="str">
        <f>IF(A69&lt;&gt;"",IF(Tätigkeit!Z79=TRUE,INDEX(codeperskat,MATCH(Tätigkeit!P79,libperskat,0)),IF(Tätigkeit!P79&lt;&gt;"",Tätigkeit!P79,"")),"")</f>
        <v/>
      </c>
      <c r="I69" s="26" t="str">
        <f>IF(A69&lt;&gt;"",IF(Tätigkeit!AA79=TRUE,INDEX(codeaav,MATCH(Tätigkeit!Q79,libaav,0)),IF(Tätigkeit!Q79&lt;&gt;"",Tätigkeit!Q79,"")),"")</f>
        <v/>
      </c>
      <c r="J69" s="26" t="str">
        <f>IF(A69&lt;&gt;"",IF(Tätigkeit!AB79=TRUE,INDEX(codedipqual,MATCH(Tätigkeit!R79,libdipqual,0)),IF(Tätigkeit!R79&lt;&gt;"",Tätigkeit!R79,"")),"")</f>
        <v/>
      </c>
      <c r="K69" s="26" t="str">
        <f>IF(A69&lt;&gt;"",IF(Tätigkeit!AC79=TRUE,INDEX(libcatidinst,MATCH(Tätigkeit!S79,libinst,0)),""),"")</f>
        <v/>
      </c>
      <c r="L69" s="26" t="str">
        <f>IF(A69&lt;&gt;"",IF(Tätigkeit!AC79=TRUE,INDEX(codeinst,MATCH(Tätigkeit!S79,libinst,0)),IF(Tätigkeit!S79&lt;&gt;"",Tätigkeit!S79,"")),"")</f>
        <v/>
      </c>
      <c r="M69" s="26" t="str">
        <f>IF(A69&lt;&gt;"",IF(Tätigkeit!T79&lt;&gt;"",Tätigkeit!T79,""),"")</f>
        <v/>
      </c>
      <c r="N69" s="26" t="str">
        <f>IF(A69&lt;&gt;"",IF(Tätigkeit!U79&lt;&gt;"",Tätigkeit!U79,""),"")</f>
        <v/>
      </c>
      <c r="O69" s="26" t="str">
        <f>IF(OR(A69="",ISBLANK(Tätigkeit!V79)),"",IF(NOT(ISNA(Tätigkeit!V79)),INDEX(codeschartkla,MATCH(Tätigkeit!V79,libschartkla,0)),Tätigkeit!V79))</f>
        <v/>
      </c>
      <c r="P69" s="26" t="str">
        <f>IF(OR(A69="",ISBLANK(Tätigkeit!W79)),"",Tätigkeit!W79)</f>
        <v/>
      </c>
    </row>
    <row r="70" spans="1:16" x14ac:dyDescent="0.2">
      <c r="A70" s="26" t="str">
        <f>IF(Tätigkeit!$A80&lt;&gt;"",IF(Tätigkeit!C80&lt;&gt;"",IF(Tätigkeit!C80="LOC.ID",CONCATENATE("LOC.",Tätigkeit!AM$12),Tätigkeit!C80),""),"")</f>
        <v/>
      </c>
      <c r="B70" s="65" t="str">
        <f>IF(A70&lt;&gt;"",Tätigkeit!J80,"")</f>
        <v/>
      </c>
      <c r="C70" s="26" t="str">
        <f>IF(A70&lt;&gt;"",IF(Tätigkeit!E80=TRUE,INDEX(codesex,MATCH(Tätigkeit!D80,libsex,0)),Tätigkeit!D80),"")</f>
        <v/>
      </c>
      <c r="D70" s="131" t="str">
        <f>IF(A70&lt;&gt;"",Tätigkeit!F80,"")</f>
        <v/>
      </c>
      <c r="E70" s="26" t="str">
        <f>IF(A70&lt;&gt;"",IF(Tätigkeit!H80=TRUE,INDEX(codenat,MATCH(Tätigkeit!G80,libnat,0)),Tätigkeit!G80),"")</f>
        <v/>
      </c>
      <c r="F70" s="26" t="str">
        <f>IF(A70&lt;&gt;"",Tätigkeit!I80,"")</f>
        <v/>
      </c>
      <c r="G70" s="26" t="str">
        <f>IF(A70&lt;&gt;"",IF(Tätigkeit!O80&lt;&gt;"",Tätigkeit!O80,""),"")</f>
        <v/>
      </c>
      <c r="H70" s="26" t="str">
        <f>IF(A70&lt;&gt;"",IF(Tätigkeit!Z80=TRUE,INDEX(codeperskat,MATCH(Tätigkeit!P80,libperskat,0)),IF(Tätigkeit!P80&lt;&gt;"",Tätigkeit!P80,"")),"")</f>
        <v/>
      </c>
      <c r="I70" s="26" t="str">
        <f>IF(A70&lt;&gt;"",IF(Tätigkeit!AA80=TRUE,INDEX(codeaav,MATCH(Tätigkeit!Q80,libaav,0)),IF(Tätigkeit!Q80&lt;&gt;"",Tätigkeit!Q80,"")),"")</f>
        <v/>
      </c>
      <c r="J70" s="26" t="str">
        <f>IF(A70&lt;&gt;"",IF(Tätigkeit!AB80=TRUE,INDEX(codedipqual,MATCH(Tätigkeit!R80,libdipqual,0)),IF(Tätigkeit!R80&lt;&gt;"",Tätigkeit!R80,"")),"")</f>
        <v/>
      </c>
      <c r="K70" s="26" t="str">
        <f>IF(A70&lt;&gt;"",IF(Tätigkeit!AC80=TRUE,INDEX(libcatidinst,MATCH(Tätigkeit!S80,libinst,0)),""),"")</f>
        <v/>
      </c>
      <c r="L70" s="26" t="str">
        <f>IF(A70&lt;&gt;"",IF(Tätigkeit!AC80=TRUE,INDEX(codeinst,MATCH(Tätigkeit!S80,libinst,0)),IF(Tätigkeit!S80&lt;&gt;"",Tätigkeit!S80,"")),"")</f>
        <v/>
      </c>
      <c r="M70" s="26" t="str">
        <f>IF(A70&lt;&gt;"",IF(Tätigkeit!T80&lt;&gt;"",Tätigkeit!T80,""),"")</f>
        <v/>
      </c>
      <c r="N70" s="26" t="str">
        <f>IF(A70&lt;&gt;"",IF(Tätigkeit!U80&lt;&gt;"",Tätigkeit!U80,""),"")</f>
        <v/>
      </c>
      <c r="O70" s="26" t="str">
        <f>IF(OR(A70="",ISBLANK(Tätigkeit!V80)),"",IF(NOT(ISNA(Tätigkeit!V80)),INDEX(codeschartkla,MATCH(Tätigkeit!V80,libschartkla,0)),Tätigkeit!V80))</f>
        <v/>
      </c>
      <c r="P70" s="26" t="str">
        <f>IF(OR(A70="",ISBLANK(Tätigkeit!W80)),"",Tätigkeit!W80)</f>
        <v/>
      </c>
    </row>
    <row r="71" spans="1:16" x14ac:dyDescent="0.2">
      <c r="A71" s="26" t="str">
        <f>IF(Tätigkeit!$A81&lt;&gt;"",IF(Tätigkeit!C81&lt;&gt;"",IF(Tätigkeit!C81="LOC.ID",CONCATENATE("LOC.",Tätigkeit!AM$12),Tätigkeit!C81),""),"")</f>
        <v/>
      </c>
      <c r="B71" s="65" t="str">
        <f>IF(A71&lt;&gt;"",Tätigkeit!J81,"")</f>
        <v/>
      </c>
      <c r="C71" s="26" t="str">
        <f>IF(A71&lt;&gt;"",IF(Tätigkeit!E81=TRUE,INDEX(codesex,MATCH(Tätigkeit!D81,libsex,0)),Tätigkeit!D81),"")</f>
        <v/>
      </c>
      <c r="D71" s="131" t="str">
        <f>IF(A71&lt;&gt;"",Tätigkeit!F81,"")</f>
        <v/>
      </c>
      <c r="E71" s="26" t="str">
        <f>IF(A71&lt;&gt;"",IF(Tätigkeit!H81=TRUE,INDEX(codenat,MATCH(Tätigkeit!G81,libnat,0)),Tätigkeit!G81),"")</f>
        <v/>
      </c>
      <c r="F71" s="26" t="str">
        <f>IF(A71&lt;&gt;"",Tätigkeit!I81,"")</f>
        <v/>
      </c>
      <c r="G71" s="26" t="str">
        <f>IF(A71&lt;&gt;"",IF(Tätigkeit!O81&lt;&gt;"",Tätigkeit!O81,""),"")</f>
        <v/>
      </c>
      <c r="H71" s="26" t="str">
        <f>IF(A71&lt;&gt;"",IF(Tätigkeit!Z81=TRUE,INDEX(codeperskat,MATCH(Tätigkeit!P81,libperskat,0)),IF(Tätigkeit!P81&lt;&gt;"",Tätigkeit!P81,"")),"")</f>
        <v/>
      </c>
      <c r="I71" s="26" t="str">
        <f>IF(A71&lt;&gt;"",IF(Tätigkeit!AA81=TRUE,INDEX(codeaav,MATCH(Tätigkeit!Q81,libaav,0)),IF(Tätigkeit!Q81&lt;&gt;"",Tätigkeit!Q81,"")),"")</f>
        <v/>
      </c>
      <c r="J71" s="26" t="str">
        <f>IF(A71&lt;&gt;"",IF(Tätigkeit!AB81=TRUE,INDEX(codedipqual,MATCH(Tätigkeit!R81,libdipqual,0)),IF(Tätigkeit!R81&lt;&gt;"",Tätigkeit!R81,"")),"")</f>
        <v/>
      </c>
      <c r="K71" s="26" t="str">
        <f>IF(A71&lt;&gt;"",IF(Tätigkeit!AC81=TRUE,INDEX(libcatidinst,MATCH(Tätigkeit!S81,libinst,0)),""),"")</f>
        <v/>
      </c>
      <c r="L71" s="26" t="str">
        <f>IF(A71&lt;&gt;"",IF(Tätigkeit!AC81=TRUE,INDEX(codeinst,MATCH(Tätigkeit!S81,libinst,0)),IF(Tätigkeit!S81&lt;&gt;"",Tätigkeit!S81,"")),"")</f>
        <v/>
      </c>
      <c r="M71" s="26" t="str">
        <f>IF(A71&lt;&gt;"",IF(Tätigkeit!T81&lt;&gt;"",Tätigkeit!T81,""),"")</f>
        <v/>
      </c>
      <c r="N71" s="26" t="str">
        <f>IF(A71&lt;&gt;"",IF(Tätigkeit!U81&lt;&gt;"",Tätigkeit!U81,""),"")</f>
        <v/>
      </c>
      <c r="O71" s="26" t="str">
        <f>IF(OR(A71="",ISBLANK(Tätigkeit!V81)),"",IF(NOT(ISNA(Tätigkeit!V81)),INDEX(codeschartkla,MATCH(Tätigkeit!V81,libschartkla,0)),Tätigkeit!V81))</f>
        <v/>
      </c>
      <c r="P71" s="26" t="str">
        <f>IF(OR(A71="",ISBLANK(Tätigkeit!W81)),"",Tätigkeit!W81)</f>
        <v/>
      </c>
    </row>
    <row r="72" spans="1:16" x14ac:dyDescent="0.2">
      <c r="A72" s="26" t="str">
        <f>IF(Tätigkeit!$A82&lt;&gt;"",IF(Tätigkeit!C82&lt;&gt;"",IF(Tätigkeit!C82="LOC.ID",CONCATENATE("LOC.",Tätigkeit!AM$12),Tätigkeit!C82),""),"")</f>
        <v/>
      </c>
      <c r="B72" s="65" t="str">
        <f>IF(A72&lt;&gt;"",Tätigkeit!J82,"")</f>
        <v/>
      </c>
      <c r="C72" s="26" t="str">
        <f>IF(A72&lt;&gt;"",IF(Tätigkeit!E82=TRUE,INDEX(codesex,MATCH(Tätigkeit!D82,libsex,0)),Tätigkeit!D82),"")</f>
        <v/>
      </c>
      <c r="D72" s="131" t="str">
        <f>IF(A72&lt;&gt;"",Tätigkeit!F82,"")</f>
        <v/>
      </c>
      <c r="E72" s="26" t="str">
        <f>IF(A72&lt;&gt;"",IF(Tätigkeit!H82=TRUE,INDEX(codenat,MATCH(Tätigkeit!G82,libnat,0)),Tätigkeit!G82),"")</f>
        <v/>
      </c>
      <c r="F72" s="26" t="str">
        <f>IF(A72&lt;&gt;"",Tätigkeit!I82,"")</f>
        <v/>
      </c>
      <c r="G72" s="26" t="str">
        <f>IF(A72&lt;&gt;"",IF(Tätigkeit!O82&lt;&gt;"",Tätigkeit!O82,""),"")</f>
        <v/>
      </c>
      <c r="H72" s="26" t="str">
        <f>IF(A72&lt;&gt;"",IF(Tätigkeit!Z82=TRUE,INDEX(codeperskat,MATCH(Tätigkeit!P82,libperskat,0)),IF(Tätigkeit!P82&lt;&gt;"",Tätigkeit!P82,"")),"")</f>
        <v/>
      </c>
      <c r="I72" s="26" t="str">
        <f>IF(A72&lt;&gt;"",IF(Tätigkeit!AA82=TRUE,INDEX(codeaav,MATCH(Tätigkeit!Q82,libaav,0)),IF(Tätigkeit!Q82&lt;&gt;"",Tätigkeit!Q82,"")),"")</f>
        <v/>
      </c>
      <c r="J72" s="26" t="str">
        <f>IF(A72&lt;&gt;"",IF(Tätigkeit!AB82=TRUE,INDEX(codedipqual,MATCH(Tätigkeit!R82,libdipqual,0)),IF(Tätigkeit!R82&lt;&gt;"",Tätigkeit!R82,"")),"")</f>
        <v/>
      </c>
      <c r="K72" s="26" t="str">
        <f>IF(A72&lt;&gt;"",IF(Tätigkeit!AC82=TRUE,INDEX(libcatidinst,MATCH(Tätigkeit!S82,libinst,0)),""),"")</f>
        <v/>
      </c>
      <c r="L72" s="26" t="str">
        <f>IF(A72&lt;&gt;"",IF(Tätigkeit!AC82=TRUE,INDEX(codeinst,MATCH(Tätigkeit!S82,libinst,0)),IF(Tätigkeit!S82&lt;&gt;"",Tätigkeit!S82,"")),"")</f>
        <v/>
      </c>
      <c r="M72" s="26" t="str">
        <f>IF(A72&lt;&gt;"",IF(Tätigkeit!T82&lt;&gt;"",Tätigkeit!T82,""),"")</f>
        <v/>
      </c>
      <c r="N72" s="26" t="str">
        <f>IF(A72&lt;&gt;"",IF(Tätigkeit!U82&lt;&gt;"",Tätigkeit!U82,""),"")</f>
        <v/>
      </c>
      <c r="O72" s="26" t="str">
        <f>IF(OR(A72="",ISBLANK(Tätigkeit!V82)),"",IF(NOT(ISNA(Tätigkeit!V82)),INDEX(codeschartkla,MATCH(Tätigkeit!V82,libschartkla,0)),Tätigkeit!V82))</f>
        <v/>
      </c>
      <c r="P72" s="26" t="str">
        <f>IF(OR(A72="",ISBLANK(Tätigkeit!W82)),"",Tätigkeit!W82)</f>
        <v/>
      </c>
    </row>
    <row r="73" spans="1:16" x14ac:dyDescent="0.2">
      <c r="A73" s="26" t="str">
        <f>IF(Tätigkeit!$A83&lt;&gt;"",IF(Tätigkeit!C83&lt;&gt;"",IF(Tätigkeit!C83="LOC.ID",CONCATENATE("LOC.",Tätigkeit!AM$12),Tätigkeit!C83),""),"")</f>
        <v/>
      </c>
      <c r="B73" s="65" t="str">
        <f>IF(A73&lt;&gt;"",Tätigkeit!J83,"")</f>
        <v/>
      </c>
      <c r="C73" s="26" t="str">
        <f>IF(A73&lt;&gt;"",IF(Tätigkeit!E83=TRUE,INDEX(codesex,MATCH(Tätigkeit!D83,libsex,0)),Tätigkeit!D83),"")</f>
        <v/>
      </c>
      <c r="D73" s="131" t="str">
        <f>IF(A73&lt;&gt;"",Tätigkeit!F83,"")</f>
        <v/>
      </c>
      <c r="E73" s="26" t="str">
        <f>IF(A73&lt;&gt;"",IF(Tätigkeit!H83=TRUE,INDEX(codenat,MATCH(Tätigkeit!G83,libnat,0)),Tätigkeit!G83),"")</f>
        <v/>
      </c>
      <c r="F73" s="26" t="str">
        <f>IF(A73&lt;&gt;"",Tätigkeit!I83,"")</f>
        <v/>
      </c>
      <c r="G73" s="26" t="str">
        <f>IF(A73&lt;&gt;"",IF(Tätigkeit!O83&lt;&gt;"",Tätigkeit!O83,""),"")</f>
        <v/>
      </c>
      <c r="H73" s="26" t="str">
        <f>IF(A73&lt;&gt;"",IF(Tätigkeit!Z83=TRUE,INDEX(codeperskat,MATCH(Tätigkeit!P83,libperskat,0)),IF(Tätigkeit!P83&lt;&gt;"",Tätigkeit!P83,"")),"")</f>
        <v/>
      </c>
      <c r="I73" s="26" t="str">
        <f>IF(A73&lt;&gt;"",IF(Tätigkeit!AA83=TRUE,INDEX(codeaav,MATCH(Tätigkeit!Q83,libaav,0)),IF(Tätigkeit!Q83&lt;&gt;"",Tätigkeit!Q83,"")),"")</f>
        <v/>
      </c>
      <c r="J73" s="26" t="str">
        <f>IF(A73&lt;&gt;"",IF(Tätigkeit!AB83=TRUE,INDEX(codedipqual,MATCH(Tätigkeit!R83,libdipqual,0)),IF(Tätigkeit!R83&lt;&gt;"",Tätigkeit!R83,"")),"")</f>
        <v/>
      </c>
      <c r="K73" s="26" t="str">
        <f>IF(A73&lt;&gt;"",IF(Tätigkeit!AC83=TRUE,INDEX(libcatidinst,MATCH(Tätigkeit!S83,libinst,0)),""),"")</f>
        <v/>
      </c>
      <c r="L73" s="26" t="str">
        <f>IF(A73&lt;&gt;"",IF(Tätigkeit!AC83=TRUE,INDEX(codeinst,MATCH(Tätigkeit!S83,libinst,0)),IF(Tätigkeit!S83&lt;&gt;"",Tätigkeit!S83,"")),"")</f>
        <v/>
      </c>
      <c r="M73" s="26" t="str">
        <f>IF(A73&lt;&gt;"",IF(Tätigkeit!T83&lt;&gt;"",Tätigkeit!T83,""),"")</f>
        <v/>
      </c>
      <c r="N73" s="26" t="str">
        <f>IF(A73&lt;&gt;"",IF(Tätigkeit!U83&lt;&gt;"",Tätigkeit!U83,""),"")</f>
        <v/>
      </c>
      <c r="O73" s="26" t="str">
        <f>IF(OR(A73="",ISBLANK(Tätigkeit!V83)),"",IF(NOT(ISNA(Tätigkeit!V83)),INDEX(codeschartkla,MATCH(Tätigkeit!V83,libschartkla,0)),Tätigkeit!V83))</f>
        <v/>
      </c>
      <c r="P73" s="26" t="str">
        <f>IF(OR(A73="",ISBLANK(Tätigkeit!W83)),"",Tätigkeit!W83)</f>
        <v/>
      </c>
    </row>
    <row r="74" spans="1:16" x14ac:dyDescent="0.2">
      <c r="A74" s="26" t="str">
        <f>IF(Tätigkeit!$A84&lt;&gt;"",IF(Tätigkeit!C84&lt;&gt;"",IF(Tätigkeit!C84="LOC.ID",CONCATENATE("LOC.",Tätigkeit!AM$12),Tätigkeit!C84),""),"")</f>
        <v/>
      </c>
      <c r="B74" s="65" t="str">
        <f>IF(A74&lt;&gt;"",Tätigkeit!J84,"")</f>
        <v/>
      </c>
      <c r="C74" s="26" t="str">
        <f>IF(A74&lt;&gt;"",IF(Tätigkeit!E84=TRUE,INDEX(codesex,MATCH(Tätigkeit!D84,libsex,0)),Tätigkeit!D84),"")</f>
        <v/>
      </c>
      <c r="D74" s="131" t="str">
        <f>IF(A74&lt;&gt;"",Tätigkeit!F84,"")</f>
        <v/>
      </c>
      <c r="E74" s="26" t="str">
        <f>IF(A74&lt;&gt;"",IF(Tätigkeit!H84=TRUE,INDEX(codenat,MATCH(Tätigkeit!G84,libnat,0)),Tätigkeit!G84),"")</f>
        <v/>
      </c>
      <c r="F74" s="26" t="str">
        <f>IF(A74&lt;&gt;"",Tätigkeit!I84,"")</f>
        <v/>
      </c>
      <c r="G74" s="26" t="str">
        <f>IF(A74&lt;&gt;"",IF(Tätigkeit!O84&lt;&gt;"",Tätigkeit!O84,""),"")</f>
        <v/>
      </c>
      <c r="H74" s="26" t="str">
        <f>IF(A74&lt;&gt;"",IF(Tätigkeit!Z84=TRUE,INDEX(codeperskat,MATCH(Tätigkeit!P84,libperskat,0)),IF(Tätigkeit!P84&lt;&gt;"",Tätigkeit!P84,"")),"")</f>
        <v/>
      </c>
      <c r="I74" s="26" t="str">
        <f>IF(A74&lt;&gt;"",IF(Tätigkeit!AA84=TRUE,INDEX(codeaav,MATCH(Tätigkeit!Q84,libaav,0)),IF(Tätigkeit!Q84&lt;&gt;"",Tätigkeit!Q84,"")),"")</f>
        <v/>
      </c>
      <c r="J74" s="26" t="str">
        <f>IF(A74&lt;&gt;"",IF(Tätigkeit!AB84=TRUE,INDEX(codedipqual,MATCH(Tätigkeit!R84,libdipqual,0)),IF(Tätigkeit!R84&lt;&gt;"",Tätigkeit!R84,"")),"")</f>
        <v/>
      </c>
      <c r="K74" s="26" t="str">
        <f>IF(A74&lt;&gt;"",IF(Tätigkeit!AC84=TRUE,INDEX(libcatidinst,MATCH(Tätigkeit!S84,libinst,0)),""),"")</f>
        <v/>
      </c>
      <c r="L74" s="26" t="str">
        <f>IF(A74&lt;&gt;"",IF(Tätigkeit!AC84=TRUE,INDEX(codeinst,MATCH(Tätigkeit!S84,libinst,0)),IF(Tätigkeit!S84&lt;&gt;"",Tätigkeit!S84,"")),"")</f>
        <v/>
      </c>
      <c r="M74" s="26" t="str">
        <f>IF(A74&lt;&gt;"",IF(Tätigkeit!T84&lt;&gt;"",Tätigkeit!T84,""),"")</f>
        <v/>
      </c>
      <c r="N74" s="26" t="str">
        <f>IF(A74&lt;&gt;"",IF(Tätigkeit!U84&lt;&gt;"",Tätigkeit!U84,""),"")</f>
        <v/>
      </c>
      <c r="O74" s="26" t="str">
        <f>IF(OR(A74="",ISBLANK(Tätigkeit!V84)),"",IF(NOT(ISNA(Tätigkeit!V84)),INDEX(codeschartkla,MATCH(Tätigkeit!V84,libschartkla,0)),Tätigkeit!V84))</f>
        <v/>
      </c>
      <c r="P74" s="26" t="str">
        <f>IF(OR(A74="",ISBLANK(Tätigkeit!W84)),"",Tätigkeit!W84)</f>
        <v/>
      </c>
    </row>
    <row r="75" spans="1:16" x14ac:dyDescent="0.2">
      <c r="A75" s="26" t="str">
        <f>IF(Tätigkeit!$A85&lt;&gt;"",IF(Tätigkeit!C85&lt;&gt;"",IF(Tätigkeit!C85="LOC.ID",CONCATENATE("LOC.",Tätigkeit!AM$12),Tätigkeit!C85),""),"")</f>
        <v/>
      </c>
      <c r="B75" s="65" t="str">
        <f>IF(A75&lt;&gt;"",Tätigkeit!J85,"")</f>
        <v/>
      </c>
      <c r="C75" s="26" t="str">
        <f>IF(A75&lt;&gt;"",IF(Tätigkeit!E85=TRUE,INDEX(codesex,MATCH(Tätigkeit!D85,libsex,0)),Tätigkeit!D85),"")</f>
        <v/>
      </c>
      <c r="D75" s="131" t="str">
        <f>IF(A75&lt;&gt;"",Tätigkeit!F85,"")</f>
        <v/>
      </c>
      <c r="E75" s="26" t="str">
        <f>IF(A75&lt;&gt;"",IF(Tätigkeit!H85=TRUE,INDEX(codenat,MATCH(Tätigkeit!G85,libnat,0)),Tätigkeit!G85),"")</f>
        <v/>
      </c>
      <c r="F75" s="26" t="str">
        <f>IF(A75&lt;&gt;"",Tätigkeit!I85,"")</f>
        <v/>
      </c>
      <c r="G75" s="26" t="str">
        <f>IF(A75&lt;&gt;"",IF(Tätigkeit!O85&lt;&gt;"",Tätigkeit!O85,""),"")</f>
        <v/>
      </c>
      <c r="H75" s="26" t="str">
        <f>IF(A75&lt;&gt;"",IF(Tätigkeit!Z85=TRUE,INDEX(codeperskat,MATCH(Tätigkeit!P85,libperskat,0)),IF(Tätigkeit!P85&lt;&gt;"",Tätigkeit!P85,"")),"")</f>
        <v/>
      </c>
      <c r="I75" s="26" t="str">
        <f>IF(A75&lt;&gt;"",IF(Tätigkeit!AA85=TRUE,INDEX(codeaav,MATCH(Tätigkeit!Q85,libaav,0)),IF(Tätigkeit!Q85&lt;&gt;"",Tätigkeit!Q85,"")),"")</f>
        <v/>
      </c>
      <c r="J75" s="26" t="str">
        <f>IF(A75&lt;&gt;"",IF(Tätigkeit!AB85=TRUE,INDEX(codedipqual,MATCH(Tätigkeit!R85,libdipqual,0)),IF(Tätigkeit!R85&lt;&gt;"",Tätigkeit!R85,"")),"")</f>
        <v/>
      </c>
      <c r="K75" s="26" t="str">
        <f>IF(A75&lt;&gt;"",IF(Tätigkeit!AC85=TRUE,INDEX(libcatidinst,MATCH(Tätigkeit!S85,libinst,0)),""),"")</f>
        <v/>
      </c>
      <c r="L75" s="26" t="str">
        <f>IF(A75&lt;&gt;"",IF(Tätigkeit!AC85=TRUE,INDEX(codeinst,MATCH(Tätigkeit!S85,libinst,0)),IF(Tätigkeit!S85&lt;&gt;"",Tätigkeit!S85,"")),"")</f>
        <v/>
      </c>
      <c r="M75" s="26" t="str">
        <f>IF(A75&lt;&gt;"",IF(Tätigkeit!T85&lt;&gt;"",Tätigkeit!T85,""),"")</f>
        <v/>
      </c>
      <c r="N75" s="26" t="str">
        <f>IF(A75&lt;&gt;"",IF(Tätigkeit!U85&lt;&gt;"",Tätigkeit!U85,""),"")</f>
        <v/>
      </c>
      <c r="O75" s="26" t="str">
        <f>IF(OR(A75="",ISBLANK(Tätigkeit!V85)),"",IF(NOT(ISNA(Tätigkeit!V85)),INDEX(codeschartkla,MATCH(Tätigkeit!V85,libschartkla,0)),Tätigkeit!V85))</f>
        <v/>
      </c>
      <c r="P75" s="26" t="str">
        <f>IF(OR(A75="",ISBLANK(Tätigkeit!W85)),"",Tätigkeit!W85)</f>
        <v/>
      </c>
    </row>
    <row r="76" spans="1:16" x14ac:dyDescent="0.2">
      <c r="A76" s="26" t="str">
        <f>IF(Tätigkeit!$A86&lt;&gt;"",IF(Tätigkeit!C86&lt;&gt;"",IF(Tätigkeit!C86="LOC.ID",CONCATENATE("LOC.",Tätigkeit!AM$12),Tätigkeit!C86),""),"")</f>
        <v/>
      </c>
      <c r="B76" s="65" t="str">
        <f>IF(A76&lt;&gt;"",Tätigkeit!J86,"")</f>
        <v/>
      </c>
      <c r="C76" s="26" t="str">
        <f>IF(A76&lt;&gt;"",IF(Tätigkeit!E86=TRUE,INDEX(codesex,MATCH(Tätigkeit!D86,libsex,0)),Tätigkeit!D86),"")</f>
        <v/>
      </c>
      <c r="D76" s="131" t="str">
        <f>IF(A76&lt;&gt;"",Tätigkeit!F86,"")</f>
        <v/>
      </c>
      <c r="E76" s="26" t="str">
        <f>IF(A76&lt;&gt;"",IF(Tätigkeit!H86=TRUE,INDEX(codenat,MATCH(Tätigkeit!G86,libnat,0)),Tätigkeit!G86),"")</f>
        <v/>
      </c>
      <c r="F76" s="26" t="str">
        <f>IF(A76&lt;&gt;"",Tätigkeit!I86,"")</f>
        <v/>
      </c>
      <c r="G76" s="26" t="str">
        <f>IF(A76&lt;&gt;"",IF(Tätigkeit!O86&lt;&gt;"",Tätigkeit!O86,""),"")</f>
        <v/>
      </c>
      <c r="H76" s="26" t="str">
        <f>IF(A76&lt;&gt;"",IF(Tätigkeit!Z86=TRUE,INDEX(codeperskat,MATCH(Tätigkeit!P86,libperskat,0)),IF(Tätigkeit!P86&lt;&gt;"",Tätigkeit!P86,"")),"")</f>
        <v/>
      </c>
      <c r="I76" s="26" t="str">
        <f>IF(A76&lt;&gt;"",IF(Tätigkeit!AA86=TRUE,INDEX(codeaav,MATCH(Tätigkeit!Q86,libaav,0)),IF(Tätigkeit!Q86&lt;&gt;"",Tätigkeit!Q86,"")),"")</f>
        <v/>
      </c>
      <c r="J76" s="26" t="str">
        <f>IF(A76&lt;&gt;"",IF(Tätigkeit!AB86=TRUE,INDEX(codedipqual,MATCH(Tätigkeit!R86,libdipqual,0)),IF(Tätigkeit!R86&lt;&gt;"",Tätigkeit!R86,"")),"")</f>
        <v/>
      </c>
      <c r="K76" s="26" t="str">
        <f>IF(A76&lt;&gt;"",IF(Tätigkeit!AC86=TRUE,INDEX(libcatidinst,MATCH(Tätigkeit!S86,libinst,0)),""),"")</f>
        <v/>
      </c>
      <c r="L76" s="26" t="str">
        <f>IF(A76&lt;&gt;"",IF(Tätigkeit!AC86=TRUE,INDEX(codeinst,MATCH(Tätigkeit!S86,libinst,0)),IF(Tätigkeit!S86&lt;&gt;"",Tätigkeit!S86,"")),"")</f>
        <v/>
      </c>
      <c r="M76" s="26" t="str">
        <f>IF(A76&lt;&gt;"",IF(Tätigkeit!T86&lt;&gt;"",Tätigkeit!T86,""),"")</f>
        <v/>
      </c>
      <c r="N76" s="26" t="str">
        <f>IF(A76&lt;&gt;"",IF(Tätigkeit!U86&lt;&gt;"",Tätigkeit!U86,""),"")</f>
        <v/>
      </c>
      <c r="O76" s="26" t="str">
        <f>IF(OR(A76="",ISBLANK(Tätigkeit!V86)),"",IF(NOT(ISNA(Tätigkeit!V86)),INDEX(codeschartkla,MATCH(Tätigkeit!V86,libschartkla,0)),Tätigkeit!V86))</f>
        <v/>
      </c>
      <c r="P76" s="26" t="str">
        <f>IF(OR(A76="",ISBLANK(Tätigkeit!W86)),"",Tätigkeit!W86)</f>
        <v/>
      </c>
    </row>
    <row r="77" spans="1:16" x14ac:dyDescent="0.2">
      <c r="A77" s="26" t="str">
        <f>IF(Tätigkeit!$A87&lt;&gt;"",IF(Tätigkeit!C87&lt;&gt;"",IF(Tätigkeit!C87="LOC.ID",CONCATENATE("LOC.",Tätigkeit!AM$12),Tätigkeit!C87),""),"")</f>
        <v/>
      </c>
      <c r="B77" s="65" t="str">
        <f>IF(A77&lt;&gt;"",Tätigkeit!J87,"")</f>
        <v/>
      </c>
      <c r="C77" s="26" t="str">
        <f>IF(A77&lt;&gt;"",IF(Tätigkeit!E87=TRUE,INDEX(codesex,MATCH(Tätigkeit!D87,libsex,0)),Tätigkeit!D87),"")</f>
        <v/>
      </c>
      <c r="D77" s="131" t="str">
        <f>IF(A77&lt;&gt;"",Tätigkeit!F87,"")</f>
        <v/>
      </c>
      <c r="E77" s="26" t="str">
        <f>IF(A77&lt;&gt;"",IF(Tätigkeit!H87=TRUE,INDEX(codenat,MATCH(Tätigkeit!G87,libnat,0)),Tätigkeit!G87),"")</f>
        <v/>
      </c>
      <c r="F77" s="26" t="str">
        <f>IF(A77&lt;&gt;"",Tätigkeit!I87,"")</f>
        <v/>
      </c>
      <c r="G77" s="26" t="str">
        <f>IF(A77&lt;&gt;"",IF(Tätigkeit!O87&lt;&gt;"",Tätigkeit!O87,""),"")</f>
        <v/>
      </c>
      <c r="H77" s="26" t="str">
        <f>IF(A77&lt;&gt;"",IF(Tätigkeit!Z87=TRUE,INDEX(codeperskat,MATCH(Tätigkeit!P87,libperskat,0)),IF(Tätigkeit!P87&lt;&gt;"",Tätigkeit!P87,"")),"")</f>
        <v/>
      </c>
      <c r="I77" s="26" t="str">
        <f>IF(A77&lt;&gt;"",IF(Tätigkeit!AA87=TRUE,INDEX(codeaav,MATCH(Tätigkeit!Q87,libaav,0)),IF(Tätigkeit!Q87&lt;&gt;"",Tätigkeit!Q87,"")),"")</f>
        <v/>
      </c>
      <c r="J77" s="26" t="str">
        <f>IF(A77&lt;&gt;"",IF(Tätigkeit!AB87=TRUE,INDEX(codedipqual,MATCH(Tätigkeit!R87,libdipqual,0)),IF(Tätigkeit!R87&lt;&gt;"",Tätigkeit!R87,"")),"")</f>
        <v/>
      </c>
      <c r="K77" s="26" t="str">
        <f>IF(A77&lt;&gt;"",IF(Tätigkeit!AC87=TRUE,INDEX(libcatidinst,MATCH(Tätigkeit!S87,libinst,0)),""),"")</f>
        <v/>
      </c>
      <c r="L77" s="26" t="str">
        <f>IF(A77&lt;&gt;"",IF(Tätigkeit!AC87=TRUE,INDEX(codeinst,MATCH(Tätigkeit!S87,libinst,0)),IF(Tätigkeit!S87&lt;&gt;"",Tätigkeit!S87,"")),"")</f>
        <v/>
      </c>
      <c r="M77" s="26" t="str">
        <f>IF(A77&lt;&gt;"",IF(Tätigkeit!T87&lt;&gt;"",Tätigkeit!T87,""),"")</f>
        <v/>
      </c>
      <c r="N77" s="26" t="str">
        <f>IF(A77&lt;&gt;"",IF(Tätigkeit!U87&lt;&gt;"",Tätigkeit!U87,""),"")</f>
        <v/>
      </c>
      <c r="O77" s="26" t="str">
        <f>IF(OR(A77="",ISBLANK(Tätigkeit!V87)),"",IF(NOT(ISNA(Tätigkeit!V87)),INDEX(codeschartkla,MATCH(Tätigkeit!V87,libschartkla,0)),Tätigkeit!V87))</f>
        <v/>
      </c>
      <c r="P77" s="26" t="str">
        <f>IF(OR(A77="",ISBLANK(Tätigkeit!W87)),"",Tätigkeit!W87)</f>
        <v/>
      </c>
    </row>
    <row r="78" spans="1:16" x14ac:dyDescent="0.2">
      <c r="A78" s="26" t="str">
        <f>IF(Tätigkeit!$A88&lt;&gt;"",IF(Tätigkeit!C88&lt;&gt;"",IF(Tätigkeit!C88="LOC.ID",CONCATENATE("LOC.",Tätigkeit!AM$12),Tätigkeit!C88),""),"")</f>
        <v/>
      </c>
      <c r="B78" s="65" t="str">
        <f>IF(A78&lt;&gt;"",Tätigkeit!J88,"")</f>
        <v/>
      </c>
      <c r="C78" s="26" t="str">
        <f>IF(A78&lt;&gt;"",IF(Tätigkeit!E88=TRUE,INDEX(codesex,MATCH(Tätigkeit!D88,libsex,0)),Tätigkeit!D88),"")</f>
        <v/>
      </c>
      <c r="D78" s="131" t="str">
        <f>IF(A78&lt;&gt;"",Tätigkeit!F88,"")</f>
        <v/>
      </c>
      <c r="E78" s="26" t="str">
        <f>IF(A78&lt;&gt;"",IF(Tätigkeit!H88=TRUE,INDEX(codenat,MATCH(Tätigkeit!G88,libnat,0)),Tätigkeit!G88),"")</f>
        <v/>
      </c>
      <c r="F78" s="26" t="str">
        <f>IF(A78&lt;&gt;"",Tätigkeit!I88,"")</f>
        <v/>
      </c>
      <c r="G78" s="26" t="str">
        <f>IF(A78&lt;&gt;"",IF(Tätigkeit!O88&lt;&gt;"",Tätigkeit!O88,""),"")</f>
        <v/>
      </c>
      <c r="H78" s="26" t="str">
        <f>IF(A78&lt;&gt;"",IF(Tätigkeit!Z88=TRUE,INDEX(codeperskat,MATCH(Tätigkeit!P88,libperskat,0)),IF(Tätigkeit!P88&lt;&gt;"",Tätigkeit!P88,"")),"")</f>
        <v/>
      </c>
      <c r="I78" s="26" t="str">
        <f>IF(A78&lt;&gt;"",IF(Tätigkeit!AA88=TRUE,INDEX(codeaav,MATCH(Tätigkeit!Q88,libaav,0)),IF(Tätigkeit!Q88&lt;&gt;"",Tätigkeit!Q88,"")),"")</f>
        <v/>
      </c>
      <c r="J78" s="26" t="str">
        <f>IF(A78&lt;&gt;"",IF(Tätigkeit!AB88=TRUE,INDEX(codedipqual,MATCH(Tätigkeit!R88,libdipqual,0)),IF(Tätigkeit!R88&lt;&gt;"",Tätigkeit!R88,"")),"")</f>
        <v/>
      </c>
      <c r="K78" s="26" t="str">
        <f>IF(A78&lt;&gt;"",IF(Tätigkeit!AC88=TRUE,INDEX(libcatidinst,MATCH(Tätigkeit!S88,libinst,0)),""),"")</f>
        <v/>
      </c>
      <c r="L78" s="26" t="str">
        <f>IF(A78&lt;&gt;"",IF(Tätigkeit!AC88=TRUE,INDEX(codeinst,MATCH(Tätigkeit!S88,libinst,0)),IF(Tätigkeit!S88&lt;&gt;"",Tätigkeit!S88,"")),"")</f>
        <v/>
      </c>
      <c r="M78" s="26" t="str">
        <f>IF(A78&lt;&gt;"",IF(Tätigkeit!T88&lt;&gt;"",Tätigkeit!T88,""),"")</f>
        <v/>
      </c>
      <c r="N78" s="26" t="str">
        <f>IF(A78&lt;&gt;"",IF(Tätigkeit!U88&lt;&gt;"",Tätigkeit!U88,""),"")</f>
        <v/>
      </c>
      <c r="O78" s="26" t="str">
        <f>IF(OR(A78="",ISBLANK(Tätigkeit!V88)),"",IF(NOT(ISNA(Tätigkeit!V88)),INDEX(codeschartkla,MATCH(Tätigkeit!V88,libschartkla,0)),Tätigkeit!V88))</f>
        <v/>
      </c>
      <c r="P78" s="26" t="str">
        <f>IF(OR(A78="",ISBLANK(Tätigkeit!W88)),"",Tätigkeit!W88)</f>
        <v/>
      </c>
    </row>
    <row r="79" spans="1:16" x14ac:dyDescent="0.2">
      <c r="A79" s="26" t="str">
        <f>IF(Tätigkeit!$A89&lt;&gt;"",IF(Tätigkeit!C89&lt;&gt;"",IF(Tätigkeit!C89="LOC.ID",CONCATENATE("LOC.",Tätigkeit!AM$12),Tätigkeit!C89),""),"")</f>
        <v/>
      </c>
      <c r="B79" s="65" t="str">
        <f>IF(A79&lt;&gt;"",Tätigkeit!J89,"")</f>
        <v/>
      </c>
      <c r="C79" s="26" t="str">
        <f>IF(A79&lt;&gt;"",IF(Tätigkeit!E89=TRUE,INDEX(codesex,MATCH(Tätigkeit!D89,libsex,0)),Tätigkeit!D89),"")</f>
        <v/>
      </c>
      <c r="D79" s="131" t="str">
        <f>IF(A79&lt;&gt;"",Tätigkeit!F89,"")</f>
        <v/>
      </c>
      <c r="E79" s="26" t="str">
        <f>IF(A79&lt;&gt;"",IF(Tätigkeit!H89=TRUE,INDEX(codenat,MATCH(Tätigkeit!G89,libnat,0)),Tätigkeit!G89),"")</f>
        <v/>
      </c>
      <c r="F79" s="26" t="str">
        <f>IF(A79&lt;&gt;"",Tätigkeit!I89,"")</f>
        <v/>
      </c>
      <c r="G79" s="26" t="str">
        <f>IF(A79&lt;&gt;"",IF(Tätigkeit!O89&lt;&gt;"",Tätigkeit!O89,""),"")</f>
        <v/>
      </c>
      <c r="H79" s="26" t="str">
        <f>IF(A79&lt;&gt;"",IF(Tätigkeit!Z89=TRUE,INDEX(codeperskat,MATCH(Tätigkeit!P89,libperskat,0)),IF(Tätigkeit!P89&lt;&gt;"",Tätigkeit!P89,"")),"")</f>
        <v/>
      </c>
      <c r="I79" s="26" t="str">
        <f>IF(A79&lt;&gt;"",IF(Tätigkeit!AA89=TRUE,INDEX(codeaav,MATCH(Tätigkeit!Q89,libaav,0)),IF(Tätigkeit!Q89&lt;&gt;"",Tätigkeit!Q89,"")),"")</f>
        <v/>
      </c>
      <c r="J79" s="26" t="str">
        <f>IF(A79&lt;&gt;"",IF(Tätigkeit!AB89=TRUE,INDEX(codedipqual,MATCH(Tätigkeit!R89,libdipqual,0)),IF(Tätigkeit!R89&lt;&gt;"",Tätigkeit!R89,"")),"")</f>
        <v/>
      </c>
      <c r="K79" s="26" t="str">
        <f>IF(A79&lt;&gt;"",IF(Tätigkeit!AC89=TRUE,INDEX(libcatidinst,MATCH(Tätigkeit!S89,libinst,0)),""),"")</f>
        <v/>
      </c>
      <c r="L79" s="26" t="str">
        <f>IF(A79&lt;&gt;"",IF(Tätigkeit!AC89=TRUE,INDEX(codeinst,MATCH(Tätigkeit!S89,libinst,0)),IF(Tätigkeit!S89&lt;&gt;"",Tätigkeit!S89,"")),"")</f>
        <v/>
      </c>
      <c r="M79" s="26" t="str">
        <f>IF(A79&lt;&gt;"",IF(Tätigkeit!T89&lt;&gt;"",Tätigkeit!T89,""),"")</f>
        <v/>
      </c>
      <c r="N79" s="26" t="str">
        <f>IF(A79&lt;&gt;"",IF(Tätigkeit!U89&lt;&gt;"",Tätigkeit!U89,""),"")</f>
        <v/>
      </c>
      <c r="O79" s="26" t="str">
        <f>IF(OR(A79="",ISBLANK(Tätigkeit!V89)),"",IF(NOT(ISNA(Tätigkeit!V89)),INDEX(codeschartkla,MATCH(Tätigkeit!V89,libschartkla,0)),Tätigkeit!V89))</f>
        <v/>
      </c>
      <c r="P79" s="26" t="str">
        <f>IF(OR(A79="",ISBLANK(Tätigkeit!W89)),"",Tätigkeit!W89)</f>
        <v/>
      </c>
    </row>
    <row r="80" spans="1:16" x14ac:dyDescent="0.2">
      <c r="A80" s="26" t="str">
        <f>IF(Tätigkeit!$A90&lt;&gt;"",IF(Tätigkeit!C90&lt;&gt;"",IF(Tätigkeit!C90="LOC.ID",CONCATENATE("LOC.",Tätigkeit!AM$12),Tätigkeit!C90),""),"")</f>
        <v/>
      </c>
      <c r="B80" s="65" t="str">
        <f>IF(A80&lt;&gt;"",Tätigkeit!J90,"")</f>
        <v/>
      </c>
      <c r="C80" s="26" t="str">
        <f>IF(A80&lt;&gt;"",IF(Tätigkeit!E90=TRUE,INDEX(codesex,MATCH(Tätigkeit!D90,libsex,0)),Tätigkeit!D90),"")</f>
        <v/>
      </c>
      <c r="D80" s="131" t="str">
        <f>IF(A80&lt;&gt;"",Tätigkeit!F90,"")</f>
        <v/>
      </c>
      <c r="E80" s="26" t="str">
        <f>IF(A80&lt;&gt;"",IF(Tätigkeit!H90=TRUE,INDEX(codenat,MATCH(Tätigkeit!G90,libnat,0)),Tätigkeit!G90),"")</f>
        <v/>
      </c>
      <c r="F80" s="26" t="str">
        <f>IF(A80&lt;&gt;"",Tätigkeit!I90,"")</f>
        <v/>
      </c>
      <c r="G80" s="26" t="str">
        <f>IF(A80&lt;&gt;"",IF(Tätigkeit!O90&lt;&gt;"",Tätigkeit!O90,""),"")</f>
        <v/>
      </c>
      <c r="H80" s="26" t="str">
        <f>IF(A80&lt;&gt;"",IF(Tätigkeit!Z90=TRUE,INDEX(codeperskat,MATCH(Tätigkeit!P90,libperskat,0)),IF(Tätigkeit!P90&lt;&gt;"",Tätigkeit!P90,"")),"")</f>
        <v/>
      </c>
      <c r="I80" s="26" t="str">
        <f>IF(A80&lt;&gt;"",IF(Tätigkeit!AA90=TRUE,INDEX(codeaav,MATCH(Tätigkeit!Q90,libaav,0)),IF(Tätigkeit!Q90&lt;&gt;"",Tätigkeit!Q90,"")),"")</f>
        <v/>
      </c>
      <c r="J80" s="26" t="str">
        <f>IF(A80&lt;&gt;"",IF(Tätigkeit!AB90=TRUE,INDEX(codedipqual,MATCH(Tätigkeit!R90,libdipqual,0)),IF(Tätigkeit!R90&lt;&gt;"",Tätigkeit!R90,"")),"")</f>
        <v/>
      </c>
      <c r="K80" s="26" t="str">
        <f>IF(A80&lt;&gt;"",IF(Tätigkeit!AC90=TRUE,INDEX(libcatidinst,MATCH(Tätigkeit!S90,libinst,0)),""),"")</f>
        <v/>
      </c>
      <c r="L80" s="26" t="str">
        <f>IF(A80&lt;&gt;"",IF(Tätigkeit!AC90=TRUE,INDEX(codeinst,MATCH(Tätigkeit!S90,libinst,0)),IF(Tätigkeit!S90&lt;&gt;"",Tätigkeit!S90,"")),"")</f>
        <v/>
      </c>
      <c r="M80" s="26" t="str">
        <f>IF(A80&lt;&gt;"",IF(Tätigkeit!T90&lt;&gt;"",Tätigkeit!T90,""),"")</f>
        <v/>
      </c>
      <c r="N80" s="26" t="str">
        <f>IF(A80&lt;&gt;"",IF(Tätigkeit!U90&lt;&gt;"",Tätigkeit!U90,""),"")</f>
        <v/>
      </c>
      <c r="O80" s="26" t="str">
        <f>IF(OR(A80="",ISBLANK(Tätigkeit!V90)),"",IF(NOT(ISNA(Tätigkeit!V90)),INDEX(codeschartkla,MATCH(Tätigkeit!V90,libschartkla,0)),Tätigkeit!V90))</f>
        <v/>
      </c>
      <c r="P80" s="26" t="str">
        <f>IF(OR(A80="",ISBLANK(Tätigkeit!W90)),"",Tätigkeit!W90)</f>
        <v/>
      </c>
    </row>
    <row r="81" spans="1:16" x14ac:dyDescent="0.2">
      <c r="A81" s="26" t="str">
        <f>IF(Tätigkeit!$A91&lt;&gt;"",IF(Tätigkeit!C91&lt;&gt;"",IF(Tätigkeit!C91="LOC.ID",CONCATENATE("LOC.",Tätigkeit!AM$12),Tätigkeit!C91),""),"")</f>
        <v/>
      </c>
      <c r="B81" s="65" t="str">
        <f>IF(A81&lt;&gt;"",Tätigkeit!J91,"")</f>
        <v/>
      </c>
      <c r="C81" s="26" t="str">
        <f>IF(A81&lt;&gt;"",IF(Tätigkeit!E91=TRUE,INDEX(codesex,MATCH(Tätigkeit!D91,libsex,0)),Tätigkeit!D91),"")</f>
        <v/>
      </c>
      <c r="D81" s="131" t="str">
        <f>IF(A81&lt;&gt;"",Tätigkeit!F91,"")</f>
        <v/>
      </c>
      <c r="E81" s="26" t="str">
        <f>IF(A81&lt;&gt;"",IF(Tätigkeit!H91=TRUE,INDEX(codenat,MATCH(Tätigkeit!G91,libnat,0)),Tätigkeit!G91),"")</f>
        <v/>
      </c>
      <c r="F81" s="26" t="str">
        <f>IF(A81&lt;&gt;"",Tätigkeit!I91,"")</f>
        <v/>
      </c>
      <c r="G81" s="26" t="str">
        <f>IF(A81&lt;&gt;"",IF(Tätigkeit!O91&lt;&gt;"",Tätigkeit!O91,""),"")</f>
        <v/>
      </c>
      <c r="H81" s="26" t="str">
        <f>IF(A81&lt;&gt;"",IF(Tätigkeit!Z91=TRUE,INDEX(codeperskat,MATCH(Tätigkeit!P91,libperskat,0)),IF(Tätigkeit!P91&lt;&gt;"",Tätigkeit!P91,"")),"")</f>
        <v/>
      </c>
      <c r="I81" s="26" t="str">
        <f>IF(A81&lt;&gt;"",IF(Tätigkeit!AA91=TRUE,INDEX(codeaav,MATCH(Tätigkeit!Q91,libaav,0)),IF(Tätigkeit!Q91&lt;&gt;"",Tätigkeit!Q91,"")),"")</f>
        <v/>
      </c>
      <c r="J81" s="26" t="str">
        <f>IF(A81&lt;&gt;"",IF(Tätigkeit!AB91=TRUE,INDEX(codedipqual,MATCH(Tätigkeit!R91,libdipqual,0)),IF(Tätigkeit!R91&lt;&gt;"",Tätigkeit!R91,"")),"")</f>
        <v/>
      </c>
      <c r="K81" s="26" t="str">
        <f>IF(A81&lt;&gt;"",IF(Tätigkeit!AC91=TRUE,INDEX(libcatidinst,MATCH(Tätigkeit!S91,libinst,0)),""),"")</f>
        <v/>
      </c>
      <c r="L81" s="26" t="str">
        <f>IF(A81&lt;&gt;"",IF(Tätigkeit!AC91=TRUE,INDEX(codeinst,MATCH(Tätigkeit!S91,libinst,0)),IF(Tätigkeit!S91&lt;&gt;"",Tätigkeit!S91,"")),"")</f>
        <v/>
      </c>
      <c r="M81" s="26" t="str">
        <f>IF(A81&lt;&gt;"",IF(Tätigkeit!T91&lt;&gt;"",Tätigkeit!T91,""),"")</f>
        <v/>
      </c>
      <c r="N81" s="26" t="str">
        <f>IF(A81&lt;&gt;"",IF(Tätigkeit!U91&lt;&gt;"",Tätigkeit!U91,""),"")</f>
        <v/>
      </c>
      <c r="O81" s="26" t="str">
        <f>IF(OR(A81="",ISBLANK(Tätigkeit!V91)),"",IF(NOT(ISNA(Tätigkeit!V91)),INDEX(codeschartkla,MATCH(Tätigkeit!V91,libschartkla,0)),Tätigkeit!V91))</f>
        <v/>
      </c>
      <c r="P81" s="26" t="str">
        <f>IF(OR(A81="",ISBLANK(Tätigkeit!W91)),"",Tätigkeit!W91)</f>
        <v/>
      </c>
    </row>
    <row r="82" spans="1:16" x14ac:dyDescent="0.2">
      <c r="A82" s="26" t="str">
        <f>IF(Tätigkeit!$A92&lt;&gt;"",IF(Tätigkeit!C92&lt;&gt;"",IF(Tätigkeit!C92="LOC.ID",CONCATENATE("LOC.",Tätigkeit!AM$12),Tätigkeit!C92),""),"")</f>
        <v/>
      </c>
      <c r="B82" s="65" t="str">
        <f>IF(A82&lt;&gt;"",Tätigkeit!J92,"")</f>
        <v/>
      </c>
      <c r="C82" s="26" t="str">
        <f>IF(A82&lt;&gt;"",IF(Tätigkeit!E92=TRUE,INDEX(codesex,MATCH(Tätigkeit!D92,libsex,0)),Tätigkeit!D92),"")</f>
        <v/>
      </c>
      <c r="D82" s="131" t="str">
        <f>IF(A82&lt;&gt;"",Tätigkeit!F92,"")</f>
        <v/>
      </c>
      <c r="E82" s="26" t="str">
        <f>IF(A82&lt;&gt;"",IF(Tätigkeit!H92=TRUE,INDEX(codenat,MATCH(Tätigkeit!G92,libnat,0)),Tätigkeit!G92),"")</f>
        <v/>
      </c>
      <c r="F82" s="26" t="str">
        <f>IF(A82&lt;&gt;"",Tätigkeit!I92,"")</f>
        <v/>
      </c>
      <c r="G82" s="26" t="str">
        <f>IF(A82&lt;&gt;"",IF(Tätigkeit!O92&lt;&gt;"",Tätigkeit!O92,""),"")</f>
        <v/>
      </c>
      <c r="H82" s="26" t="str">
        <f>IF(A82&lt;&gt;"",IF(Tätigkeit!Z92=TRUE,INDEX(codeperskat,MATCH(Tätigkeit!P92,libperskat,0)),IF(Tätigkeit!P92&lt;&gt;"",Tätigkeit!P92,"")),"")</f>
        <v/>
      </c>
      <c r="I82" s="26" t="str">
        <f>IF(A82&lt;&gt;"",IF(Tätigkeit!AA92=TRUE,INDEX(codeaav,MATCH(Tätigkeit!Q92,libaav,0)),IF(Tätigkeit!Q92&lt;&gt;"",Tätigkeit!Q92,"")),"")</f>
        <v/>
      </c>
      <c r="J82" s="26" t="str">
        <f>IF(A82&lt;&gt;"",IF(Tätigkeit!AB92=TRUE,INDEX(codedipqual,MATCH(Tätigkeit!R92,libdipqual,0)),IF(Tätigkeit!R92&lt;&gt;"",Tätigkeit!R92,"")),"")</f>
        <v/>
      </c>
      <c r="K82" s="26" t="str">
        <f>IF(A82&lt;&gt;"",IF(Tätigkeit!AC92=TRUE,INDEX(libcatidinst,MATCH(Tätigkeit!S92,libinst,0)),""),"")</f>
        <v/>
      </c>
      <c r="L82" s="26" t="str">
        <f>IF(A82&lt;&gt;"",IF(Tätigkeit!AC92=TRUE,INDEX(codeinst,MATCH(Tätigkeit!S92,libinst,0)),IF(Tätigkeit!S92&lt;&gt;"",Tätigkeit!S92,"")),"")</f>
        <v/>
      </c>
      <c r="M82" s="26" t="str">
        <f>IF(A82&lt;&gt;"",IF(Tätigkeit!T92&lt;&gt;"",Tätigkeit!T92,""),"")</f>
        <v/>
      </c>
      <c r="N82" s="26" t="str">
        <f>IF(A82&lt;&gt;"",IF(Tätigkeit!U92&lt;&gt;"",Tätigkeit!U92,""),"")</f>
        <v/>
      </c>
      <c r="O82" s="26" t="str">
        <f>IF(OR(A82="",ISBLANK(Tätigkeit!V92)),"",IF(NOT(ISNA(Tätigkeit!V92)),INDEX(codeschartkla,MATCH(Tätigkeit!V92,libschartkla,0)),Tätigkeit!V92))</f>
        <v/>
      </c>
      <c r="P82" s="26" t="str">
        <f>IF(OR(A82="",ISBLANK(Tätigkeit!W92)),"",Tätigkeit!W92)</f>
        <v/>
      </c>
    </row>
    <row r="83" spans="1:16" x14ac:dyDescent="0.2">
      <c r="A83" s="26" t="str">
        <f>IF(Tätigkeit!$A93&lt;&gt;"",IF(Tätigkeit!C93&lt;&gt;"",IF(Tätigkeit!C93="LOC.ID",CONCATENATE("LOC.",Tätigkeit!AM$12),Tätigkeit!C93),""),"")</f>
        <v/>
      </c>
      <c r="B83" s="65" t="str">
        <f>IF(A83&lt;&gt;"",Tätigkeit!J93,"")</f>
        <v/>
      </c>
      <c r="C83" s="26" t="str">
        <f>IF(A83&lt;&gt;"",IF(Tätigkeit!E93=TRUE,INDEX(codesex,MATCH(Tätigkeit!D93,libsex,0)),Tätigkeit!D93),"")</f>
        <v/>
      </c>
      <c r="D83" s="131" t="str">
        <f>IF(A83&lt;&gt;"",Tätigkeit!F93,"")</f>
        <v/>
      </c>
      <c r="E83" s="26" t="str">
        <f>IF(A83&lt;&gt;"",IF(Tätigkeit!H93=TRUE,INDEX(codenat,MATCH(Tätigkeit!G93,libnat,0)),Tätigkeit!G93),"")</f>
        <v/>
      </c>
      <c r="F83" s="26" t="str">
        <f>IF(A83&lt;&gt;"",Tätigkeit!I93,"")</f>
        <v/>
      </c>
      <c r="G83" s="26" t="str">
        <f>IF(A83&lt;&gt;"",IF(Tätigkeit!O93&lt;&gt;"",Tätigkeit!O93,""),"")</f>
        <v/>
      </c>
      <c r="H83" s="26" t="str">
        <f>IF(A83&lt;&gt;"",IF(Tätigkeit!Z93=TRUE,INDEX(codeperskat,MATCH(Tätigkeit!P93,libperskat,0)),IF(Tätigkeit!P93&lt;&gt;"",Tätigkeit!P93,"")),"")</f>
        <v/>
      </c>
      <c r="I83" s="26" t="str">
        <f>IF(A83&lt;&gt;"",IF(Tätigkeit!AA93=TRUE,INDEX(codeaav,MATCH(Tätigkeit!Q93,libaav,0)),IF(Tätigkeit!Q93&lt;&gt;"",Tätigkeit!Q93,"")),"")</f>
        <v/>
      </c>
      <c r="J83" s="26" t="str">
        <f>IF(A83&lt;&gt;"",IF(Tätigkeit!AB93=TRUE,INDEX(codedipqual,MATCH(Tätigkeit!R93,libdipqual,0)),IF(Tätigkeit!R93&lt;&gt;"",Tätigkeit!R93,"")),"")</f>
        <v/>
      </c>
      <c r="K83" s="26" t="str">
        <f>IF(A83&lt;&gt;"",IF(Tätigkeit!AC93=TRUE,INDEX(libcatidinst,MATCH(Tätigkeit!S93,libinst,0)),""),"")</f>
        <v/>
      </c>
      <c r="L83" s="26" t="str">
        <f>IF(A83&lt;&gt;"",IF(Tätigkeit!AC93=TRUE,INDEX(codeinst,MATCH(Tätigkeit!S93,libinst,0)),IF(Tätigkeit!S93&lt;&gt;"",Tätigkeit!S93,"")),"")</f>
        <v/>
      </c>
      <c r="M83" s="26" t="str">
        <f>IF(A83&lt;&gt;"",IF(Tätigkeit!T93&lt;&gt;"",Tätigkeit!T93,""),"")</f>
        <v/>
      </c>
      <c r="N83" s="26" t="str">
        <f>IF(A83&lt;&gt;"",IF(Tätigkeit!U93&lt;&gt;"",Tätigkeit!U93,""),"")</f>
        <v/>
      </c>
      <c r="O83" s="26" t="str">
        <f>IF(OR(A83="",ISBLANK(Tätigkeit!V93)),"",IF(NOT(ISNA(Tätigkeit!V93)),INDEX(codeschartkla,MATCH(Tätigkeit!V93,libschartkla,0)),Tätigkeit!V93))</f>
        <v/>
      </c>
      <c r="P83" s="26" t="str">
        <f>IF(OR(A83="",ISBLANK(Tätigkeit!W93)),"",Tätigkeit!W93)</f>
        <v/>
      </c>
    </row>
    <row r="84" spans="1:16" x14ac:dyDescent="0.2">
      <c r="A84" s="26" t="str">
        <f>IF(Tätigkeit!$A94&lt;&gt;"",IF(Tätigkeit!C94&lt;&gt;"",IF(Tätigkeit!C94="LOC.ID",CONCATENATE("LOC.",Tätigkeit!AM$12),Tätigkeit!C94),""),"")</f>
        <v/>
      </c>
      <c r="B84" s="65" t="str">
        <f>IF(A84&lt;&gt;"",Tätigkeit!J94,"")</f>
        <v/>
      </c>
      <c r="C84" s="26" t="str">
        <f>IF(A84&lt;&gt;"",IF(Tätigkeit!E94=TRUE,INDEX(codesex,MATCH(Tätigkeit!D94,libsex,0)),Tätigkeit!D94),"")</f>
        <v/>
      </c>
      <c r="D84" s="131" t="str">
        <f>IF(A84&lt;&gt;"",Tätigkeit!F94,"")</f>
        <v/>
      </c>
      <c r="E84" s="26" t="str">
        <f>IF(A84&lt;&gt;"",IF(Tätigkeit!H94=TRUE,INDEX(codenat,MATCH(Tätigkeit!G94,libnat,0)),Tätigkeit!G94),"")</f>
        <v/>
      </c>
      <c r="F84" s="26" t="str">
        <f>IF(A84&lt;&gt;"",Tätigkeit!I94,"")</f>
        <v/>
      </c>
      <c r="G84" s="26" t="str">
        <f>IF(A84&lt;&gt;"",IF(Tätigkeit!O94&lt;&gt;"",Tätigkeit!O94,""),"")</f>
        <v/>
      </c>
      <c r="H84" s="26" t="str">
        <f>IF(A84&lt;&gt;"",IF(Tätigkeit!Z94=TRUE,INDEX(codeperskat,MATCH(Tätigkeit!P94,libperskat,0)),IF(Tätigkeit!P94&lt;&gt;"",Tätigkeit!P94,"")),"")</f>
        <v/>
      </c>
      <c r="I84" s="26" t="str">
        <f>IF(A84&lt;&gt;"",IF(Tätigkeit!AA94=TRUE,INDEX(codeaav,MATCH(Tätigkeit!Q94,libaav,0)),IF(Tätigkeit!Q94&lt;&gt;"",Tätigkeit!Q94,"")),"")</f>
        <v/>
      </c>
      <c r="J84" s="26" t="str">
        <f>IF(A84&lt;&gt;"",IF(Tätigkeit!AB94=TRUE,INDEX(codedipqual,MATCH(Tätigkeit!R94,libdipqual,0)),IF(Tätigkeit!R94&lt;&gt;"",Tätigkeit!R94,"")),"")</f>
        <v/>
      </c>
      <c r="K84" s="26" t="str">
        <f>IF(A84&lt;&gt;"",IF(Tätigkeit!AC94=TRUE,INDEX(libcatidinst,MATCH(Tätigkeit!S94,libinst,0)),""),"")</f>
        <v/>
      </c>
      <c r="L84" s="26" t="str">
        <f>IF(A84&lt;&gt;"",IF(Tätigkeit!AC94=TRUE,INDEX(codeinst,MATCH(Tätigkeit!S94,libinst,0)),IF(Tätigkeit!S94&lt;&gt;"",Tätigkeit!S94,"")),"")</f>
        <v/>
      </c>
      <c r="M84" s="26" t="str">
        <f>IF(A84&lt;&gt;"",IF(Tätigkeit!T94&lt;&gt;"",Tätigkeit!T94,""),"")</f>
        <v/>
      </c>
      <c r="N84" s="26" t="str">
        <f>IF(A84&lt;&gt;"",IF(Tätigkeit!U94&lt;&gt;"",Tätigkeit!U94,""),"")</f>
        <v/>
      </c>
      <c r="O84" s="26" t="str">
        <f>IF(OR(A84="",ISBLANK(Tätigkeit!V94)),"",IF(NOT(ISNA(Tätigkeit!V94)),INDEX(codeschartkla,MATCH(Tätigkeit!V94,libschartkla,0)),Tätigkeit!V94))</f>
        <v/>
      </c>
      <c r="P84" s="26" t="str">
        <f>IF(OR(A84="",ISBLANK(Tätigkeit!W94)),"",Tätigkeit!W94)</f>
        <v/>
      </c>
    </row>
    <row r="85" spans="1:16" x14ac:dyDescent="0.2">
      <c r="A85" s="26" t="str">
        <f>IF(Tätigkeit!$A95&lt;&gt;"",IF(Tätigkeit!C95&lt;&gt;"",IF(Tätigkeit!C95="LOC.ID",CONCATENATE("LOC.",Tätigkeit!AM$12),Tätigkeit!C95),""),"")</f>
        <v/>
      </c>
      <c r="B85" s="65" t="str">
        <f>IF(A85&lt;&gt;"",Tätigkeit!J95,"")</f>
        <v/>
      </c>
      <c r="C85" s="26" t="str">
        <f>IF(A85&lt;&gt;"",IF(Tätigkeit!E95=TRUE,INDEX(codesex,MATCH(Tätigkeit!D95,libsex,0)),Tätigkeit!D95),"")</f>
        <v/>
      </c>
      <c r="D85" s="131" t="str">
        <f>IF(A85&lt;&gt;"",Tätigkeit!F95,"")</f>
        <v/>
      </c>
      <c r="E85" s="26" t="str">
        <f>IF(A85&lt;&gt;"",IF(Tätigkeit!H95=TRUE,INDEX(codenat,MATCH(Tätigkeit!G95,libnat,0)),Tätigkeit!G95),"")</f>
        <v/>
      </c>
      <c r="F85" s="26" t="str">
        <f>IF(A85&lt;&gt;"",Tätigkeit!I95,"")</f>
        <v/>
      </c>
      <c r="G85" s="26" t="str">
        <f>IF(A85&lt;&gt;"",IF(Tätigkeit!O95&lt;&gt;"",Tätigkeit!O95,""),"")</f>
        <v/>
      </c>
      <c r="H85" s="26" t="str">
        <f>IF(A85&lt;&gt;"",IF(Tätigkeit!Z95=TRUE,INDEX(codeperskat,MATCH(Tätigkeit!P95,libperskat,0)),IF(Tätigkeit!P95&lt;&gt;"",Tätigkeit!P95,"")),"")</f>
        <v/>
      </c>
      <c r="I85" s="26" t="str">
        <f>IF(A85&lt;&gt;"",IF(Tätigkeit!AA95=TRUE,INDEX(codeaav,MATCH(Tätigkeit!Q95,libaav,0)),IF(Tätigkeit!Q95&lt;&gt;"",Tätigkeit!Q95,"")),"")</f>
        <v/>
      </c>
      <c r="J85" s="26" t="str">
        <f>IF(A85&lt;&gt;"",IF(Tätigkeit!AB95=TRUE,INDEX(codedipqual,MATCH(Tätigkeit!R95,libdipqual,0)),IF(Tätigkeit!R95&lt;&gt;"",Tätigkeit!R95,"")),"")</f>
        <v/>
      </c>
      <c r="K85" s="26" t="str">
        <f>IF(A85&lt;&gt;"",IF(Tätigkeit!AC95=TRUE,INDEX(libcatidinst,MATCH(Tätigkeit!S95,libinst,0)),""),"")</f>
        <v/>
      </c>
      <c r="L85" s="26" t="str">
        <f>IF(A85&lt;&gt;"",IF(Tätigkeit!AC95=TRUE,INDEX(codeinst,MATCH(Tätigkeit!S95,libinst,0)),IF(Tätigkeit!S95&lt;&gt;"",Tätigkeit!S95,"")),"")</f>
        <v/>
      </c>
      <c r="M85" s="26" t="str">
        <f>IF(A85&lt;&gt;"",IF(Tätigkeit!T95&lt;&gt;"",Tätigkeit!T95,""),"")</f>
        <v/>
      </c>
      <c r="N85" s="26" t="str">
        <f>IF(A85&lt;&gt;"",IF(Tätigkeit!U95&lt;&gt;"",Tätigkeit!U95,""),"")</f>
        <v/>
      </c>
      <c r="O85" s="26" t="str">
        <f>IF(OR(A85="",ISBLANK(Tätigkeit!V95)),"",IF(NOT(ISNA(Tätigkeit!V95)),INDEX(codeschartkla,MATCH(Tätigkeit!V95,libschartkla,0)),Tätigkeit!V95))</f>
        <v/>
      </c>
      <c r="P85" s="26" t="str">
        <f>IF(OR(A85="",ISBLANK(Tätigkeit!W95)),"",Tätigkeit!W95)</f>
        <v/>
      </c>
    </row>
    <row r="86" spans="1:16" x14ac:dyDescent="0.2">
      <c r="A86" s="26" t="str">
        <f>IF(Tätigkeit!$A96&lt;&gt;"",IF(Tätigkeit!C96&lt;&gt;"",IF(Tätigkeit!C96="LOC.ID",CONCATENATE("LOC.",Tätigkeit!AM$12),Tätigkeit!C96),""),"")</f>
        <v/>
      </c>
      <c r="B86" s="65" t="str">
        <f>IF(A86&lt;&gt;"",Tätigkeit!J96,"")</f>
        <v/>
      </c>
      <c r="C86" s="26" t="str">
        <f>IF(A86&lt;&gt;"",IF(Tätigkeit!E96=TRUE,INDEX(codesex,MATCH(Tätigkeit!D96,libsex,0)),Tätigkeit!D96),"")</f>
        <v/>
      </c>
      <c r="D86" s="131" t="str">
        <f>IF(A86&lt;&gt;"",Tätigkeit!F96,"")</f>
        <v/>
      </c>
      <c r="E86" s="26" t="str">
        <f>IF(A86&lt;&gt;"",IF(Tätigkeit!H96=TRUE,INDEX(codenat,MATCH(Tätigkeit!G96,libnat,0)),Tätigkeit!G96),"")</f>
        <v/>
      </c>
      <c r="F86" s="26" t="str">
        <f>IF(A86&lt;&gt;"",Tätigkeit!I96,"")</f>
        <v/>
      </c>
      <c r="G86" s="26" t="str">
        <f>IF(A86&lt;&gt;"",IF(Tätigkeit!O96&lt;&gt;"",Tätigkeit!O96,""),"")</f>
        <v/>
      </c>
      <c r="H86" s="26" t="str">
        <f>IF(A86&lt;&gt;"",IF(Tätigkeit!Z96=TRUE,INDEX(codeperskat,MATCH(Tätigkeit!P96,libperskat,0)),IF(Tätigkeit!P96&lt;&gt;"",Tätigkeit!P96,"")),"")</f>
        <v/>
      </c>
      <c r="I86" s="26" t="str">
        <f>IF(A86&lt;&gt;"",IF(Tätigkeit!AA96=TRUE,INDEX(codeaav,MATCH(Tätigkeit!Q96,libaav,0)),IF(Tätigkeit!Q96&lt;&gt;"",Tätigkeit!Q96,"")),"")</f>
        <v/>
      </c>
      <c r="J86" s="26" t="str">
        <f>IF(A86&lt;&gt;"",IF(Tätigkeit!AB96=TRUE,INDEX(codedipqual,MATCH(Tätigkeit!R96,libdipqual,0)),IF(Tätigkeit!R96&lt;&gt;"",Tätigkeit!R96,"")),"")</f>
        <v/>
      </c>
      <c r="K86" s="26" t="str">
        <f>IF(A86&lt;&gt;"",IF(Tätigkeit!AC96=TRUE,INDEX(libcatidinst,MATCH(Tätigkeit!S96,libinst,0)),""),"")</f>
        <v/>
      </c>
      <c r="L86" s="26" t="str">
        <f>IF(A86&lt;&gt;"",IF(Tätigkeit!AC96=TRUE,INDEX(codeinst,MATCH(Tätigkeit!S96,libinst,0)),IF(Tätigkeit!S96&lt;&gt;"",Tätigkeit!S96,"")),"")</f>
        <v/>
      </c>
      <c r="M86" s="26" t="str">
        <f>IF(A86&lt;&gt;"",IF(Tätigkeit!T96&lt;&gt;"",Tätigkeit!T96,""),"")</f>
        <v/>
      </c>
      <c r="N86" s="26" t="str">
        <f>IF(A86&lt;&gt;"",IF(Tätigkeit!U96&lt;&gt;"",Tätigkeit!U96,""),"")</f>
        <v/>
      </c>
      <c r="O86" s="26" t="str">
        <f>IF(OR(A86="",ISBLANK(Tätigkeit!V96)),"",IF(NOT(ISNA(Tätigkeit!V96)),INDEX(codeschartkla,MATCH(Tätigkeit!V96,libschartkla,0)),Tätigkeit!V96))</f>
        <v/>
      </c>
      <c r="P86" s="26" t="str">
        <f>IF(OR(A86="",ISBLANK(Tätigkeit!W96)),"",Tätigkeit!W96)</f>
        <v/>
      </c>
    </row>
    <row r="87" spans="1:16" x14ac:dyDescent="0.2">
      <c r="A87" s="26" t="str">
        <f>IF(Tätigkeit!$A97&lt;&gt;"",IF(Tätigkeit!C97&lt;&gt;"",IF(Tätigkeit!C97="LOC.ID",CONCATENATE("LOC.",Tätigkeit!AM$12),Tätigkeit!C97),""),"")</f>
        <v/>
      </c>
      <c r="B87" s="65" t="str">
        <f>IF(A87&lt;&gt;"",Tätigkeit!J97,"")</f>
        <v/>
      </c>
      <c r="C87" s="26" t="str">
        <f>IF(A87&lt;&gt;"",IF(Tätigkeit!E97=TRUE,INDEX(codesex,MATCH(Tätigkeit!D97,libsex,0)),Tätigkeit!D97),"")</f>
        <v/>
      </c>
      <c r="D87" s="131" t="str">
        <f>IF(A87&lt;&gt;"",Tätigkeit!F97,"")</f>
        <v/>
      </c>
      <c r="E87" s="26" t="str">
        <f>IF(A87&lt;&gt;"",IF(Tätigkeit!H97=TRUE,INDEX(codenat,MATCH(Tätigkeit!G97,libnat,0)),Tätigkeit!G97),"")</f>
        <v/>
      </c>
      <c r="F87" s="26" t="str">
        <f>IF(A87&lt;&gt;"",Tätigkeit!I97,"")</f>
        <v/>
      </c>
      <c r="G87" s="26" t="str">
        <f>IF(A87&lt;&gt;"",IF(Tätigkeit!O97&lt;&gt;"",Tätigkeit!O97,""),"")</f>
        <v/>
      </c>
      <c r="H87" s="26" t="str">
        <f>IF(A87&lt;&gt;"",IF(Tätigkeit!Z97=TRUE,INDEX(codeperskat,MATCH(Tätigkeit!P97,libperskat,0)),IF(Tätigkeit!P97&lt;&gt;"",Tätigkeit!P97,"")),"")</f>
        <v/>
      </c>
      <c r="I87" s="26" t="str">
        <f>IF(A87&lt;&gt;"",IF(Tätigkeit!AA97=TRUE,INDEX(codeaav,MATCH(Tätigkeit!Q97,libaav,0)),IF(Tätigkeit!Q97&lt;&gt;"",Tätigkeit!Q97,"")),"")</f>
        <v/>
      </c>
      <c r="J87" s="26" t="str">
        <f>IF(A87&lt;&gt;"",IF(Tätigkeit!AB97=TRUE,INDEX(codedipqual,MATCH(Tätigkeit!R97,libdipqual,0)),IF(Tätigkeit!R97&lt;&gt;"",Tätigkeit!R97,"")),"")</f>
        <v/>
      </c>
      <c r="K87" s="26" t="str">
        <f>IF(A87&lt;&gt;"",IF(Tätigkeit!AC97=TRUE,INDEX(libcatidinst,MATCH(Tätigkeit!S97,libinst,0)),""),"")</f>
        <v/>
      </c>
      <c r="L87" s="26" t="str">
        <f>IF(A87&lt;&gt;"",IF(Tätigkeit!AC97=TRUE,INDEX(codeinst,MATCH(Tätigkeit!S97,libinst,0)),IF(Tätigkeit!S97&lt;&gt;"",Tätigkeit!S97,"")),"")</f>
        <v/>
      </c>
      <c r="M87" s="26" t="str">
        <f>IF(A87&lt;&gt;"",IF(Tätigkeit!T97&lt;&gt;"",Tätigkeit!T97,""),"")</f>
        <v/>
      </c>
      <c r="N87" s="26" t="str">
        <f>IF(A87&lt;&gt;"",IF(Tätigkeit!U97&lt;&gt;"",Tätigkeit!U97,""),"")</f>
        <v/>
      </c>
      <c r="O87" s="26" t="str">
        <f>IF(OR(A87="",ISBLANK(Tätigkeit!V97)),"",IF(NOT(ISNA(Tätigkeit!V97)),INDEX(codeschartkla,MATCH(Tätigkeit!V97,libschartkla,0)),Tätigkeit!V97))</f>
        <v/>
      </c>
      <c r="P87" s="26" t="str">
        <f>IF(OR(A87="",ISBLANK(Tätigkeit!W97)),"",Tätigkeit!W97)</f>
        <v/>
      </c>
    </row>
    <row r="88" spans="1:16" x14ac:dyDescent="0.2">
      <c r="A88" s="26" t="str">
        <f>IF(Tätigkeit!$A98&lt;&gt;"",IF(Tätigkeit!C98&lt;&gt;"",IF(Tätigkeit!C98="LOC.ID",CONCATENATE("LOC.",Tätigkeit!AM$12),Tätigkeit!C98),""),"")</f>
        <v/>
      </c>
      <c r="B88" s="65" t="str">
        <f>IF(A88&lt;&gt;"",Tätigkeit!J98,"")</f>
        <v/>
      </c>
      <c r="C88" s="26" t="str">
        <f>IF(A88&lt;&gt;"",IF(Tätigkeit!E98=TRUE,INDEX(codesex,MATCH(Tätigkeit!D98,libsex,0)),Tätigkeit!D98),"")</f>
        <v/>
      </c>
      <c r="D88" s="131" t="str">
        <f>IF(A88&lt;&gt;"",Tätigkeit!F98,"")</f>
        <v/>
      </c>
      <c r="E88" s="26" t="str">
        <f>IF(A88&lt;&gt;"",IF(Tätigkeit!H98=TRUE,INDEX(codenat,MATCH(Tätigkeit!G98,libnat,0)),Tätigkeit!G98),"")</f>
        <v/>
      </c>
      <c r="F88" s="26" t="str">
        <f>IF(A88&lt;&gt;"",Tätigkeit!I98,"")</f>
        <v/>
      </c>
      <c r="G88" s="26" t="str">
        <f>IF(A88&lt;&gt;"",IF(Tätigkeit!O98&lt;&gt;"",Tätigkeit!O98,""),"")</f>
        <v/>
      </c>
      <c r="H88" s="26" t="str">
        <f>IF(A88&lt;&gt;"",IF(Tätigkeit!Z98=TRUE,INDEX(codeperskat,MATCH(Tätigkeit!P98,libperskat,0)),IF(Tätigkeit!P98&lt;&gt;"",Tätigkeit!P98,"")),"")</f>
        <v/>
      </c>
      <c r="I88" s="26" t="str">
        <f>IF(A88&lt;&gt;"",IF(Tätigkeit!AA98=TRUE,INDEX(codeaav,MATCH(Tätigkeit!Q98,libaav,0)),IF(Tätigkeit!Q98&lt;&gt;"",Tätigkeit!Q98,"")),"")</f>
        <v/>
      </c>
      <c r="J88" s="26" t="str">
        <f>IF(A88&lt;&gt;"",IF(Tätigkeit!AB98=TRUE,INDEX(codedipqual,MATCH(Tätigkeit!R98,libdipqual,0)),IF(Tätigkeit!R98&lt;&gt;"",Tätigkeit!R98,"")),"")</f>
        <v/>
      </c>
      <c r="K88" s="26" t="str">
        <f>IF(A88&lt;&gt;"",IF(Tätigkeit!AC98=TRUE,INDEX(libcatidinst,MATCH(Tätigkeit!S98,libinst,0)),""),"")</f>
        <v/>
      </c>
      <c r="L88" s="26" t="str">
        <f>IF(A88&lt;&gt;"",IF(Tätigkeit!AC98=TRUE,INDEX(codeinst,MATCH(Tätigkeit!S98,libinst,0)),IF(Tätigkeit!S98&lt;&gt;"",Tätigkeit!S98,"")),"")</f>
        <v/>
      </c>
      <c r="M88" s="26" t="str">
        <f>IF(A88&lt;&gt;"",IF(Tätigkeit!T98&lt;&gt;"",Tätigkeit!T98,""),"")</f>
        <v/>
      </c>
      <c r="N88" s="26" t="str">
        <f>IF(A88&lt;&gt;"",IF(Tätigkeit!U98&lt;&gt;"",Tätigkeit!U98,""),"")</f>
        <v/>
      </c>
      <c r="O88" s="26" t="str">
        <f>IF(OR(A88="",ISBLANK(Tätigkeit!V98)),"",IF(NOT(ISNA(Tätigkeit!V98)),INDEX(codeschartkla,MATCH(Tätigkeit!V98,libschartkla,0)),Tätigkeit!V98))</f>
        <v/>
      </c>
      <c r="P88" s="26" t="str">
        <f>IF(OR(A88="",ISBLANK(Tätigkeit!W98)),"",Tätigkeit!W98)</f>
        <v/>
      </c>
    </row>
    <row r="89" spans="1:16" x14ac:dyDescent="0.2">
      <c r="A89" s="26" t="str">
        <f>IF(Tätigkeit!$A99&lt;&gt;"",IF(Tätigkeit!C99&lt;&gt;"",IF(Tätigkeit!C99="LOC.ID",CONCATENATE("LOC.",Tätigkeit!AM$12),Tätigkeit!C99),""),"")</f>
        <v/>
      </c>
      <c r="B89" s="65" t="str">
        <f>IF(A89&lt;&gt;"",Tätigkeit!J99,"")</f>
        <v/>
      </c>
      <c r="C89" s="26" t="str">
        <f>IF(A89&lt;&gt;"",IF(Tätigkeit!E99=TRUE,INDEX(codesex,MATCH(Tätigkeit!D99,libsex,0)),Tätigkeit!D99),"")</f>
        <v/>
      </c>
      <c r="D89" s="131" t="str">
        <f>IF(A89&lt;&gt;"",Tätigkeit!F99,"")</f>
        <v/>
      </c>
      <c r="E89" s="26" t="str">
        <f>IF(A89&lt;&gt;"",IF(Tätigkeit!H99=TRUE,INDEX(codenat,MATCH(Tätigkeit!G99,libnat,0)),Tätigkeit!G99),"")</f>
        <v/>
      </c>
      <c r="F89" s="26" t="str">
        <f>IF(A89&lt;&gt;"",Tätigkeit!I99,"")</f>
        <v/>
      </c>
      <c r="G89" s="26" t="str">
        <f>IF(A89&lt;&gt;"",IF(Tätigkeit!O99&lt;&gt;"",Tätigkeit!O99,""),"")</f>
        <v/>
      </c>
      <c r="H89" s="26" t="str">
        <f>IF(A89&lt;&gt;"",IF(Tätigkeit!Z99=TRUE,INDEX(codeperskat,MATCH(Tätigkeit!P99,libperskat,0)),IF(Tätigkeit!P99&lt;&gt;"",Tätigkeit!P99,"")),"")</f>
        <v/>
      </c>
      <c r="I89" s="26" t="str">
        <f>IF(A89&lt;&gt;"",IF(Tätigkeit!AA99=TRUE,INDEX(codeaav,MATCH(Tätigkeit!Q99,libaav,0)),IF(Tätigkeit!Q99&lt;&gt;"",Tätigkeit!Q99,"")),"")</f>
        <v/>
      </c>
      <c r="J89" s="26" t="str">
        <f>IF(A89&lt;&gt;"",IF(Tätigkeit!AB99=TRUE,INDEX(codedipqual,MATCH(Tätigkeit!R99,libdipqual,0)),IF(Tätigkeit!R99&lt;&gt;"",Tätigkeit!R99,"")),"")</f>
        <v/>
      </c>
      <c r="K89" s="26" t="str">
        <f>IF(A89&lt;&gt;"",IF(Tätigkeit!AC99=TRUE,INDEX(libcatidinst,MATCH(Tätigkeit!S99,libinst,0)),""),"")</f>
        <v/>
      </c>
      <c r="L89" s="26" t="str">
        <f>IF(A89&lt;&gt;"",IF(Tätigkeit!AC99=TRUE,INDEX(codeinst,MATCH(Tätigkeit!S99,libinst,0)),IF(Tätigkeit!S99&lt;&gt;"",Tätigkeit!S99,"")),"")</f>
        <v/>
      </c>
      <c r="M89" s="26" t="str">
        <f>IF(A89&lt;&gt;"",IF(Tätigkeit!T99&lt;&gt;"",Tätigkeit!T99,""),"")</f>
        <v/>
      </c>
      <c r="N89" s="26" t="str">
        <f>IF(A89&lt;&gt;"",IF(Tätigkeit!U99&lt;&gt;"",Tätigkeit!U99,""),"")</f>
        <v/>
      </c>
      <c r="O89" s="26" t="str">
        <f>IF(OR(A89="",ISBLANK(Tätigkeit!V99)),"",IF(NOT(ISNA(Tätigkeit!V99)),INDEX(codeschartkla,MATCH(Tätigkeit!V99,libschartkla,0)),Tätigkeit!V99))</f>
        <v/>
      </c>
      <c r="P89" s="26" t="str">
        <f>IF(OR(A89="",ISBLANK(Tätigkeit!W99)),"",Tätigkeit!W99)</f>
        <v/>
      </c>
    </row>
    <row r="90" spans="1:16" x14ac:dyDescent="0.2">
      <c r="A90" s="26" t="str">
        <f>IF(Tätigkeit!$A100&lt;&gt;"",IF(Tätigkeit!C100&lt;&gt;"",IF(Tätigkeit!C100="LOC.ID",CONCATENATE("LOC.",Tätigkeit!AM$12),Tätigkeit!C100),""),"")</f>
        <v/>
      </c>
      <c r="B90" s="65" t="str">
        <f>IF(A90&lt;&gt;"",Tätigkeit!J100,"")</f>
        <v/>
      </c>
      <c r="C90" s="26" t="str">
        <f>IF(A90&lt;&gt;"",IF(Tätigkeit!E100=TRUE,INDEX(codesex,MATCH(Tätigkeit!D100,libsex,0)),Tätigkeit!D100),"")</f>
        <v/>
      </c>
      <c r="D90" s="131" t="str">
        <f>IF(A90&lt;&gt;"",Tätigkeit!F100,"")</f>
        <v/>
      </c>
      <c r="E90" s="26" t="str">
        <f>IF(A90&lt;&gt;"",IF(Tätigkeit!H100=TRUE,INDEX(codenat,MATCH(Tätigkeit!G100,libnat,0)),Tätigkeit!G100),"")</f>
        <v/>
      </c>
      <c r="F90" s="26" t="str">
        <f>IF(A90&lt;&gt;"",Tätigkeit!I100,"")</f>
        <v/>
      </c>
      <c r="G90" s="26" t="str">
        <f>IF(A90&lt;&gt;"",IF(Tätigkeit!O100&lt;&gt;"",Tätigkeit!O100,""),"")</f>
        <v/>
      </c>
      <c r="H90" s="26" t="str">
        <f>IF(A90&lt;&gt;"",IF(Tätigkeit!Z100=TRUE,INDEX(codeperskat,MATCH(Tätigkeit!P100,libperskat,0)),IF(Tätigkeit!P100&lt;&gt;"",Tätigkeit!P100,"")),"")</f>
        <v/>
      </c>
      <c r="I90" s="26" t="str">
        <f>IF(A90&lt;&gt;"",IF(Tätigkeit!AA100=TRUE,INDEX(codeaav,MATCH(Tätigkeit!Q100,libaav,0)),IF(Tätigkeit!Q100&lt;&gt;"",Tätigkeit!Q100,"")),"")</f>
        <v/>
      </c>
      <c r="J90" s="26" t="str">
        <f>IF(A90&lt;&gt;"",IF(Tätigkeit!AB100=TRUE,INDEX(codedipqual,MATCH(Tätigkeit!R100,libdipqual,0)),IF(Tätigkeit!R100&lt;&gt;"",Tätigkeit!R100,"")),"")</f>
        <v/>
      </c>
      <c r="K90" s="26" t="str">
        <f>IF(A90&lt;&gt;"",IF(Tätigkeit!AC100=TRUE,INDEX(libcatidinst,MATCH(Tätigkeit!S100,libinst,0)),""),"")</f>
        <v/>
      </c>
      <c r="L90" s="26" t="str">
        <f>IF(A90&lt;&gt;"",IF(Tätigkeit!AC100=TRUE,INDEX(codeinst,MATCH(Tätigkeit!S100,libinst,0)),IF(Tätigkeit!S100&lt;&gt;"",Tätigkeit!S100,"")),"")</f>
        <v/>
      </c>
      <c r="M90" s="26" t="str">
        <f>IF(A90&lt;&gt;"",IF(Tätigkeit!T100&lt;&gt;"",Tätigkeit!T100,""),"")</f>
        <v/>
      </c>
      <c r="N90" s="26" t="str">
        <f>IF(A90&lt;&gt;"",IF(Tätigkeit!U100&lt;&gt;"",Tätigkeit!U100,""),"")</f>
        <v/>
      </c>
      <c r="O90" s="26" t="str">
        <f>IF(OR(A90="",ISBLANK(Tätigkeit!V100)),"",IF(NOT(ISNA(Tätigkeit!V100)),INDEX(codeschartkla,MATCH(Tätigkeit!V100,libschartkla,0)),Tätigkeit!V100))</f>
        <v/>
      </c>
      <c r="P90" s="26" t="str">
        <f>IF(OR(A90="",ISBLANK(Tätigkeit!W100)),"",Tätigkeit!W100)</f>
        <v/>
      </c>
    </row>
    <row r="91" spans="1:16" x14ac:dyDescent="0.2">
      <c r="A91" s="26" t="str">
        <f>IF(Tätigkeit!$A101&lt;&gt;"",IF(Tätigkeit!C101&lt;&gt;"",IF(Tätigkeit!C101="LOC.ID",CONCATENATE("LOC.",Tätigkeit!AM$12),Tätigkeit!C101),""),"")</f>
        <v/>
      </c>
      <c r="B91" s="65" t="str">
        <f>IF(A91&lt;&gt;"",Tätigkeit!J101,"")</f>
        <v/>
      </c>
      <c r="C91" s="26" t="str">
        <f>IF(A91&lt;&gt;"",IF(Tätigkeit!E101=TRUE,INDEX(codesex,MATCH(Tätigkeit!D101,libsex,0)),Tätigkeit!D101),"")</f>
        <v/>
      </c>
      <c r="D91" s="131" t="str">
        <f>IF(A91&lt;&gt;"",Tätigkeit!F101,"")</f>
        <v/>
      </c>
      <c r="E91" s="26" t="str">
        <f>IF(A91&lt;&gt;"",IF(Tätigkeit!H101=TRUE,INDEX(codenat,MATCH(Tätigkeit!G101,libnat,0)),Tätigkeit!G101),"")</f>
        <v/>
      </c>
      <c r="F91" s="26" t="str">
        <f>IF(A91&lt;&gt;"",Tätigkeit!I101,"")</f>
        <v/>
      </c>
      <c r="G91" s="26" t="str">
        <f>IF(A91&lt;&gt;"",IF(Tätigkeit!O101&lt;&gt;"",Tätigkeit!O101,""),"")</f>
        <v/>
      </c>
      <c r="H91" s="26" t="str">
        <f>IF(A91&lt;&gt;"",IF(Tätigkeit!Z101=TRUE,INDEX(codeperskat,MATCH(Tätigkeit!P101,libperskat,0)),IF(Tätigkeit!P101&lt;&gt;"",Tätigkeit!P101,"")),"")</f>
        <v/>
      </c>
      <c r="I91" s="26" t="str">
        <f>IF(A91&lt;&gt;"",IF(Tätigkeit!AA101=TRUE,INDEX(codeaav,MATCH(Tätigkeit!Q101,libaav,0)),IF(Tätigkeit!Q101&lt;&gt;"",Tätigkeit!Q101,"")),"")</f>
        <v/>
      </c>
      <c r="J91" s="26" t="str">
        <f>IF(A91&lt;&gt;"",IF(Tätigkeit!AB101=TRUE,INDEX(codedipqual,MATCH(Tätigkeit!R101,libdipqual,0)),IF(Tätigkeit!R101&lt;&gt;"",Tätigkeit!R101,"")),"")</f>
        <v/>
      </c>
      <c r="K91" s="26" t="str">
        <f>IF(A91&lt;&gt;"",IF(Tätigkeit!AC101=TRUE,INDEX(libcatidinst,MATCH(Tätigkeit!S101,libinst,0)),""),"")</f>
        <v/>
      </c>
      <c r="L91" s="26" t="str">
        <f>IF(A91&lt;&gt;"",IF(Tätigkeit!AC101=TRUE,INDEX(codeinst,MATCH(Tätigkeit!S101,libinst,0)),IF(Tätigkeit!S101&lt;&gt;"",Tätigkeit!S101,"")),"")</f>
        <v/>
      </c>
      <c r="M91" s="26" t="str">
        <f>IF(A91&lt;&gt;"",IF(Tätigkeit!T101&lt;&gt;"",Tätigkeit!T101,""),"")</f>
        <v/>
      </c>
      <c r="N91" s="26" t="str">
        <f>IF(A91&lt;&gt;"",IF(Tätigkeit!U101&lt;&gt;"",Tätigkeit!U101,""),"")</f>
        <v/>
      </c>
      <c r="O91" s="26" t="str">
        <f>IF(OR(A91="",ISBLANK(Tätigkeit!V101)),"",IF(NOT(ISNA(Tätigkeit!V101)),INDEX(codeschartkla,MATCH(Tätigkeit!V101,libschartkla,0)),Tätigkeit!V101))</f>
        <v/>
      </c>
      <c r="P91" s="26" t="str">
        <f>IF(OR(A91="",ISBLANK(Tätigkeit!W101)),"",Tätigkeit!W101)</f>
        <v/>
      </c>
    </row>
    <row r="92" spans="1:16" x14ac:dyDescent="0.2">
      <c r="A92" s="26" t="str">
        <f>IF(Tätigkeit!$A102&lt;&gt;"",IF(Tätigkeit!C102&lt;&gt;"",IF(Tätigkeit!C102="LOC.ID",CONCATENATE("LOC.",Tätigkeit!AM$12),Tätigkeit!C102),""),"")</f>
        <v/>
      </c>
      <c r="B92" s="65" t="str">
        <f>IF(A92&lt;&gt;"",Tätigkeit!J102,"")</f>
        <v/>
      </c>
      <c r="C92" s="26" t="str">
        <f>IF(A92&lt;&gt;"",IF(Tätigkeit!E102=TRUE,INDEX(codesex,MATCH(Tätigkeit!D102,libsex,0)),Tätigkeit!D102),"")</f>
        <v/>
      </c>
      <c r="D92" s="131" t="str">
        <f>IF(A92&lt;&gt;"",Tätigkeit!F102,"")</f>
        <v/>
      </c>
      <c r="E92" s="26" t="str">
        <f>IF(A92&lt;&gt;"",IF(Tätigkeit!H102=TRUE,INDEX(codenat,MATCH(Tätigkeit!G102,libnat,0)),Tätigkeit!G102),"")</f>
        <v/>
      </c>
      <c r="F92" s="26" t="str">
        <f>IF(A92&lt;&gt;"",Tätigkeit!I102,"")</f>
        <v/>
      </c>
      <c r="G92" s="26" t="str">
        <f>IF(A92&lt;&gt;"",IF(Tätigkeit!O102&lt;&gt;"",Tätigkeit!O102,""),"")</f>
        <v/>
      </c>
      <c r="H92" s="26" t="str">
        <f>IF(A92&lt;&gt;"",IF(Tätigkeit!Z102=TRUE,INDEX(codeperskat,MATCH(Tätigkeit!P102,libperskat,0)),IF(Tätigkeit!P102&lt;&gt;"",Tätigkeit!P102,"")),"")</f>
        <v/>
      </c>
      <c r="I92" s="26" t="str">
        <f>IF(A92&lt;&gt;"",IF(Tätigkeit!AA102=TRUE,INDEX(codeaav,MATCH(Tätigkeit!Q102,libaav,0)),IF(Tätigkeit!Q102&lt;&gt;"",Tätigkeit!Q102,"")),"")</f>
        <v/>
      </c>
      <c r="J92" s="26" t="str">
        <f>IF(A92&lt;&gt;"",IF(Tätigkeit!AB102=TRUE,INDEX(codedipqual,MATCH(Tätigkeit!R102,libdipqual,0)),IF(Tätigkeit!R102&lt;&gt;"",Tätigkeit!R102,"")),"")</f>
        <v/>
      </c>
      <c r="K92" s="26" t="str">
        <f>IF(A92&lt;&gt;"",IF(Tätigkeit!AC102=TRUE,INDEX(libcatidinst,MATCH(Tätigkeit!S102,libinst,0)),""),"")</f>
        <v/>
      </c>
      <c r="L92" s="26" t="str">
        <f>IF(A92&lt;&gt;"",IF(Tätigkeit!AC102=TRUE,INDEX(codeinst,MATCH(Tätigkeit!S102,libinst,0)),IF(Tätigkeit!S102&lt;&gt;"",Tätigkeit!S102,"")),"")</f>
        <v/>
      </c>
      <c r="M92" s="26" t="str">
        <f>IF(A92&lt;&gt;"",IF(Tätigkeit!T102&lt;&gt;"",Tätigkeit!T102,""),"")</f>
        <v/>
      </c>
      <c r="N92" s="26" t="str">
        <f>IF(A92&lt;&gt;"",IF(Tätigkeit!U102&lt;&gt;"",Tätigkeit!U102,""),"")</f>
        <v/>
      </c>
      <c r="O92" s="26" t="str">
        <f>IF(OR(A92="",ISBLANK(Tätigkeit!V102)),"",IF(NOT(ISNA(Tätigkeit!V102)),INDEX(codeschartkla,MATCH(Tätigkeit!V102,libschartkla,0)),Tätigkeit!V102))</f>
        <v/>
      </c>
      <c r="P92" s="26" t="str">
        <f>IF(OR(A92="",ISBLANK(Tätigkeit!W102)),"",Tätigkeit!W102)</f>
        <v/>
      </c>
    </row>
    <row r="93" spans="1:16" x14ac:dyDescent="0.2">
      <c r="A93" s="26" t="str">
        <f>IF(Tätigkeit!$A103&lt;&gt;"",IF(Tätigkeit!C103&lt;&gt;"",IF(Tätigkeit!C103="LOC.ID",CONCATENATE("LOC.",Tätigkeit!AM$12),Tätigkeit!C103),""),"")</f>
        <v/>
      </c>
      <c r="B93" s="65" t="str">
        <f>IF(A93&lt;&gt;"",Tätigkeit!J103,"")</f>
        <v/>
      </c>
      <c r="C93" s="26" t="str">
        <f>IF(A93&lt;&gt;"",IF(Tätigkeit!E103=TRUE,INDEX(codesex,MATCH(Tätigkeit!D103,libsex,0)),Tätigkeit!D103),"")</f>
        <v/>
      </c>
      <c r="D93" s="131" t="str">
        <f>IF(A93&lt;&gt;"",Tätigkeit!F103,"")</f>
        <v/>
      </c>
      <c r="E93" s="26" t="str">
        <f>IF(A93&lt;&gt;"",IF(Tätigkeit!H103=TRUE,INDEX(codenat,MATCH(Tätigkeit!G103,libnat,0)),Tätigkeit!G103),"")</f>
        <v/>
      </c>
      <c r="F93" s="26" t="str">
        <f>IF(A93&lt;&gt;"",Tätigkeit!I103,"")</f>
        <v/>
      </c>
      <c r="G93" s="26" t="str">
        <f>IF(A93&lt;&gt;"",IF(Tätigkeit!O103&lt;&gt;"",Tätigkeit!O103,""),"")</f>
        <v/>
      </c>
      <c r="H93" s="26" t="str">
        <f>IF(A93&lt;&gt;"",IF(Tätigkeit!Z103=TRUE,INDEX(codeperskat,MATCH(Tätigkeit!P103,libperskat,0)),IF(Tätigkeit!P103&lt;&gt;"",Tätigkeit!P103,"")),"")</f>
        <v/>
      </c>
      <c r="I93" s="26" t="str">
        <f>IF(A93&lt;&gt;"",IF(Tätigkeit!AA103=TRUE,INDEX(codeaav,MATCH(Tätigkeit!Q103,libaav,0)),IF(Tätigkeit!Q103&lt;&gt;"",Tätigkeit!Q103,"")),"")</f>
        <v/>
      </c>
      <c r="J93" s="26" t="str">
        <f>IF(A93&lt;&gt;"",IF(Tätigkeit!AB103=TRUE,INDEX(codedipqual,MATCH(Tätigkeit!R103,libdipqual,0)),IF(Tätigkeit!R103&lt;&gt;"",Tätigkeit!R103,"")),"")</f>
        <v/>
      </c>
      <c r="K93" s="26" t="str">
        <f>IF(A93&lt;&gt;"",IF(Tätigkeit!AC103=TRUE,INDEX(libcatidinst,MATCH(Tätigkeit!S103,libinst,0)),""),"")</f>
        <v/>
      </c>
      <c r="L93" s="26" t="str">
        <f>IF(A93&lt;&gt;"",IF(Tätigkeit!AC103=TRUE,INDEX(codeinst,MATCH(Tätigkeit!S103,libinst,0)),IF(Tätigkeit!S103&lt;&gt;"",Tätigkeit!S103,"")),"")</f>
        <v/>
      </c>
      <c r="M93" s="26" t="str">
        <f>IF(A93&lt;&gt;"",IF(Tätigkeit!T103&lt;&gt;"",Tätigkeit!T103,""),"")</f>
        <v/>
      </c>
      <c r="N93" s="26" t="str">
        <f>IF(A93&lt;&gt;"",IF(Tätigkeit!U103&lt;&gt;"",Tätigkeit!U103,""),"")</f>
        <v/>
      </c>
      <c r="O93" s="26" t="str">
        <f>IF(OR(A93="",ISBLANK(Tätigkeit!V103)),"",IF(NOT(ISNA(Tätigkeit!V103)),INDEX(codeschartkla,MATCH(Tätigkeit!V103,libschartkla,0)),Tätigkeit!V103))</f>
        <v/>
      </c>
      <c r="P93" s="26" t="str">
        <f>IF(OR(A93="",ISBLANK(Tätigkeit!W103)),"",Tätigkeit!W103)</f>
        <v/>
      </c>
    </row>
    <row r="94" spans="1:16" x14ac:dyDescent="0.2">
      <c r="A94" s="26" t="str">
        <f>IF(Tätigkeit!$A104&lt;&gt;"",IF(Tätigkeit!C104&lt;&gt;"",IF(Tätigkeit!C104="LOC.ID",CONCATENATE("LOC.",Tätigkeit!AM$12),Tätigkeit!C104),""),"")</f>
        <v/>
      </c>
      <c r="B94" s="65" t="str">
        <f>IF(A94&lt;&gt;"",Tätigkeit!J104,"")</f>
        <v/>
      </c>
      <c r="C94" s="26" t="str">
        <f>IF(A94&lt;&gt;"",IF(Tätigkeit!E104=TRUE,INDEX(codesex,MATCH(Tätigkeit!D104,libsex,0)),Tätigkeit!D104),"")</f>
        <v/>
      </c>
      <c r="D94" s="131" t="str">
        <f>IF(A94&lt;&gt;"",Tätigkeit!F104,"")</f>
        <v/>
      </c>
      <c r="E94" s="26" t="str">
        <f>IF(A94&lt;&gt;"",IF(Tätigkeit!H104=TRUE,INDEX(codenat,MATCH(Tätigkeit!G104,libnat,0)),Tätigkeit!G104),"")</f>
        <v/>
      </c>
      <c r="F94" s="26" t="str">
        <f>IF(A94&lt;&gt;"",Tätigkeit!I104,"")</f>
        <v/>
      </c>
      <c r="G94" s="26" t="str">
        <f>IF(A94&lt;&gt;"",IF(Tätigkeit!O104&lt;&gt;"",Tätigkeit!O104,""),"")</f>
        <v/>
      </c>
      <c r="H94" s="26" t="str">
        <f>IF(A94&lt;&gt;"",IF(Tätigkeit!Z104=TRUE,INDEX(codeperskat,MATCH(Tätigkeit!P104,libperskat,0)),IF(Tätigkeit!P104&lt;&gt;"",Tätigkeit!P104,"")),"")</f>
        <v/>
      </c>
      <c r="I94" s="26" t="str">
        <f>IF(A94&lt;&gt;"",IF(Tätigkeit!AA104=TRUE,INDEX(codeaav,MATCH(Tätigkeit!Q104,libaav,0)),IF(Tätigkeit!Q104&lt;&gt;"",Tätigkeit!Q104,"")),"")</f>
        <v/>
      </c>
      <c r="J94" s="26" t="str">
        <f>IF(A94&lt;&gt;"",IF(Tätigkeit!AB104=TRUE,INDEX(codedipqual,MATCH(Tätigkeit!R104,libdipqual,0)),IF(Tätigkeit!R104&lt;&gt;"",Tätigkeit!R104,"")),"")</f>
        <v/>
      </c>
      <c r="K94" s="26" t="str">
        <f>IF(A94&lt;&gt;"",IF(Tätigkeit!AC104=TRUE,INDEX(libcatidinst,MATCH(Tätigkeit!S104,libinst,0)),""),"")</f>
        <v/>
      </c>
      <c r="L94" s="26" t="str">
        <f>IF(A94&lt;&gt;"",IF(Tätigkeit!AC104=TRUE,INDEX(codeinst,MATCH(Tätigkeit!S104,libinst,0)),IF(Tätigkeit!S104&lt;&gt;"",Tätigkeit!S104,"")),"")</f>
        <v/>
      </c>
      <c r="M94" s="26" t="str">
        <f>IF(A94&lt;&gt;"",IF(Tätigkeit!T104&lt;&gt;"",Tätigkeit!T104,""),"")</f>
        <v/>
      </c>
      <c r="N94" s="26" t="str">
        <f>IF(A94&lt;&gt;"",IF(Tätigkeit!U104&lt;&gt;"",Tätigkeit!U104,""),"")</f>
        <v/>
      </c>
      <c r="O94" s="26" t="str">
        <f>IF(OR(A94="",ISBLANK(Tätigkeit!V104)),"",IF(NOT(ISNA(Tätigkeit!V104)),INDEX(codeschartkla,MATCH(Tätigkeit!V104,libschartkla,0)),Tätigkeit!V104))</f>
        <v/>
      </c>
      <c r="P94" s="26" t="str">
        <f>IF(OR(A94="",ISBLANK(Tätigkeit!W104)),"",Tätigkeit!W104)</f>
        <v/>
      </c>
    </row>
    <row r="95" spans="1:16" x14ac:dyDescent="0.2">
      <c r="A95" s="26" t="str">
        <f>IF(Tätigkeit!$A105&lt;&gt;"",IF(Tätigkeit!C105&lt;&gt;"",IF(Tätigkeit!C105="LOC.ID",CONCATENATE("LOC.",Tätigkeit!AM$12),Tätigkeit!C105),""),"")</f>
        <v/>
      </c>
      <c r="B95" s="65" t="str">
        <f>IF(A95&lt;&gt;"",Tätigkeit!J105,"")</f>
        <v/>
      </c>
      <c r="C95" s="26" t="str">
        <f>IF(A95&lt;&gt;"",IF(Tätigkeit!E105=TRUE,INDEX(codesex,MATCH(Tätigkeit!D105,libsex,0)),Tätigkeit!D105),"")</f>
        <v/>
      </c>
      <c r="D95" s="131" t="str">
        <f>IF(A95&lt;&gt;"",Tätigkeit!F105,"")</f>
        <v/>
      </c>
      <c r="E95" s="26" t="str">
        <f>IF(A95&lt;&gt;"",IF(Tätigkeit!H105=TRUE,INDEX(codenat,MATCH(Tätigkeit!G105,libnat,0)),Tätigkeit!G105),"")</f>
        <v/>
      </c>
      <c r="F95" s="26" t="str">
        <f>IF(A95&lt;&gt;"",Tätigkeit!I105,"")</f>
        <v/>
      </c>
      <c r="G95" s="26" t="str">
        <f>IF(A95&lt;&gt;"",IF(Tätigkeit!O105&lt;&gt;"",Tätigkeit!O105,""),"")</f>
        <v/>
      </c>
      <c r="H95" s="26" t="str">
        <f>IF(A95&lt;&gt;"",IF(Tätigkeit!Z105=TRUE,INDEX(codeperskat,MATCH(Tätigkeit!P105,libperskat,0)),IF(Tätigkeit!P105&lt;&gt;"",Tätigkeit!P105,"")),"")</f>
        <v/>
      </c>
      <c r="I95" s="26" t="str">
        <f>IF(A95&lt;&gt;"",IF(Tätigkeit!AA105=TRUE,INDEX(codeaav,MATCH(Tätigkeit!Q105,libaav,0)),IF(Tätigkeit!Q105&lt;&gt;"",Tätigkeit!Q105,"")),"")</f>
        <v/>
      </c>
      <c r="J95" s="26" t="str">
        <f>IF(A95&lt;&gt;"",IF(Tätigkeit!AB105=TRUE,INDEX(codedipqual,MATCH(Tätigkeit!R105,libdipqual,0)),IF(Tätigkeit!R105&lt;&gt;"",Tätigkeit!R105,"")),"")</f>
        <v/>
      </c>
      <c r="K95" s="26" t="str">
        <f>IF(A95&lt;&gt;"",IF(Tätigkeit!AC105=TRUE,INDEX(libcatidinst,MATCH(Tätigkeit!S105,libinst,0)),""),"")</f>
        <v/>
      </c>
      <c r="L95" s="26" t="str">
        <f>IF(A95&lt;&gt;"",IF(Tätigkeit!AC105=TRUE,INDEX(codeinst,MATCH(Tätigkeit!S105,libinst,0)),IF(Tätigkeit!S105&lt;&gt;"",Tätigkeit!S105,"")),"")</f>
        <v/>
      </c>
      <c r="M95" s="26" t="str">
        <f>IF(A95&lt;&gt;"",IF(Tätigkeit!T105&lt;&gt;"",Tätigkeit!T105,""),"")</f>
        <v/>
      </c>
      <c r="N95" s="26" t="str">
        <f>IF(A95&lt;&gt;"",IF(Tätigkeit!U105&lt;&gt;"",Tätigkeit!U105,""),"")</f>
        <v/>
      </c>
      <c r="O95" s="26" t="str">
        <f>IF(OR(A95="",ISBLANK(Tätigkeit!V105)),"",IF(NOT(ISNA(Tätigkeit!V105)),INDEX(codeschartkla,MATCH(Tätigkeit!V105,libschartkla,0)),Tätigkeit!V105))</f>
        <v/>
      </c>
      <c r="P95" s="26" t="str">
        <f>IF(OR(A95="",ISBLANK(Tätigkeit!W105)),"",Tätigkeit!W105)</f>
        <v/>
      </c>
    </row>
    <row r="96" spans="1:16" x14ac:dyDescent="0.2">
      <c r="A96" s="26" t="str">
        <f>IF(Tätigkeit!$A106&lt;&gt;"",IF(Tätigkeit!C106&lt;&gt;"",IF(Tätigkeit!C106="LOC.ID",CONCATENATE("LOC.",Tätigkeit!AM$12),Tätigkeit!C106),""),"")</f>
        <v/>
      </c>
      <c r="B96" s="65" t="str">
        <f>IF(A96&lt;&gt;"",Tätigkeit!J106,"")</f>
        <v/>
      </c>
      <c r="C96" s="26" t="str">
        <f>IF(A96&lt;&gt;"",IF(Tätigkeit!E106=TRUE,INDEX(codesex,MATCH(Tätigkeit!D106,libsex,0)),Tätigkeit!D106),"")</f>
        <v/>
      </c>
      <c r="D96" s="131" t="str">
        <f>IF(A96&lt;&gt;"",Tätigkeit!F106,"")</f>
        <v/>
      </c>
      <c r="E96" s="26" t="str">
        <f>IF(A96&lt;&gt;"",IF(Tätigkeit!H106=TRUE,INDEX(codenat,MATCH(Tätigkeit!G106,libnat,0)),Tätigkeit!G106),"")</f>
        <v/>
      </c>
      <c r="F96" s="26" t="str">
        <f>IF(A96&lt;&gt;"",Tätigkeit!I106,"")</f>
        <v/>
      </c>
      <c r="G96" s="26" t="str">
        <f>IF(A96&lt;&gt;"",IF(Tätigkeit!O106&lt;&gt;"",Tätigkeit!O106,""),"")</f>
        <v/>
      </c>
      <c r="H96" s="26" t="str">
        <f>IF(A96&lt;&gt;"",IF(Tätigkeit!Z106=TRUE,INDEX(codeperskat,MATCH(Tätigkeit!P106,libperskat,0)),IF(Tätigkeit!P106&lt;&gt;"",Tätigkeit!P106,"")),"")</f>
        <v/>
      </c>
      <c r="I96" s="26" t="str">
        <f>IF(A96&lt;&gt;"",IF(Tätigkeit!AA106=TRUE,INDEX(codeaav,MATCH(Tätigkeit!Q106,libaav,0)),IF(Tätigkeit!Q106&lt;&gt;"",Tätigkeit!Q106,"")),"")</f>
        <v/>
      </c>
      <c r="J96" s="26" t="str">
        <f>IF(A96&lt;&gt;"",IF(Tätigkeit!AB106=TRUE,INDEX(codedipqual,MATCH(Tätigkeit!R106,libdipqual,0)),IF(Tätigkeit!R106&lt;&gt;"",Tätigkeit!R106,"")),"")</f>
        <v/>
      </c>
      <c r="K96" s="26" t="str">
        <f>IF(A96&lt;&gt;"",IF(Tätigkeit!AC106=TRUE,INDEX(libcatidinst,MATCH(Tätigkeit!S106,libinst,0)),""),"")</f>
        <v/>
      </c>
      <c r="L96" s="26" t="str">
        <f>IF(A96&lt;&gt;"",IF(Tätigkeit!AC106=TRUE,INDEX(codeinst,MATCH(Tätigkeit!S106,libinst,0)),IF(Tätigkeit!S106&lt;&gt;"",Tätigkeit!S106,"")),"")</f>
        <v/>
      </c>
      <c r="M96" s="26" t="str">
        <f>IF(A96&lt;&gt;"",IF(Tätigkeit!T106&lt;&gt;"",Tätigkeit!T106,""),"")</f>
        <v/>
      </c>
      <c r="N96" s="26" t="str">
        <f>IF(A96&lt;&gt;"",IF(Tätigkeit!U106&lt;&gt;"",Tätigkeit!U106,""),"")</f>
        <v/>
      </c>
      <c r="O96" s="26" t="str">
        <f>IF(OR(A96="",ISBLANK(Tätigkeit!V106)),"",IF(NOT(ISNA(Tätigkeit!V106)),INDEX(codeschartkla,MATCH(Tätigkeit!V106,libschartkla,0)),Tätigkeit!V106))</f>
        <v/>
      </c>
      <c r="P96" s="26" t="str">
        <f>IF(OR(A96="",ISBLANK(Tätigkeit!W106)),"",Tätigkeit!W106)</f>
        <v/>
      </c>
    </row>
    <row r="97" spans="1:16" x14ac:dyDescent="0.2">
      <c r="A97" s="26" t="str">
        <f>IF(Tätigkeit!$A107&lt;&gt;"",IF(Tätigkeit!C107&lt;&gt;"",IF(Tätigkeit!C107="LOC.ID",CONCATENATE("LOC.",Tätigkeit!AM$12),Tätigkeit!C107),""),"")</f>
        <v/>
      </c>
      <c r="B97" s="65" t="str">
        <f>IF(A97&lt;&gt;"",Tätigkeit!J107,"")</f>
        <v/>
      </c>
      <c r="C97" s="26" t="str">
        <f>IF(A97&lt;&gt;"",IF(Tätigkeit!E107=TRUE,INDEX(codesex,MATCH(Tätigkeit!D107,libsex,0)),Tätigkeit!D107),"")</f>
        <v/>
      </c>
      <c r="D97" s="131" t="str">
        <f>IF(A97&lt;&gt;"",Tätigkeit!F107,"")</f>
        <v/>
      </c>
      <c r="E97" s="26" t="str">
        <f>IF(A97&lt;&gt;"",IF(Tätigkeit!H107=TRUE,INDEX(codenat,MATCH(Tätigkeit!G107,libnat,0)),Tätigkeit!G107),"")</f>
        <v/>
      </c>
      <c r="F97" s="26" t="str">
        <f>IF(A97&lt;&gt;"",Tätigkeit!I107,"")</f>
        <v/>
      </c>
      <c r="G97" s="26" t="str">
        <f>IF(A97&lt;&gt;"",IF(Tätigkeit!O107&lt;&gt;"",Tätigkeit!O107,""),"")</f>
        <v/>
      </c>
      <c r="H97" s="26" t="str">
        <f>IF(A97&lt;&gt;"",IF(Tätigkeit!Z107=TRUE,INDEX(codeperskat,MATCH(Tätigkeit!P107,libperskat,0)),IF(Tätigkeit!P107&lt;&gt;"",Tätigkeit!P107,"")),"")</f>
        <v/>
      </c>
      <c r="I97" s="26" t="str">
        <f>IF(A97&lt;&gt;"",IF(Tätigkeit!AA107=TRUE,INDEX(codeaav,MATCH(Tätigkeit!Q107,libaav,0)),IF(Tätigkeit!Q107&lt;&gt;"",Tätigkeit!Q107,"")),"")</f>
        <v/>
      </c>
      <c r="J97" s="26" t="str">
        <f>IF(A97&lt;&gt;"",IF(Tätigkeit!AB107=TRUE,INDEX(codedipqual,MATCH(Tätigkeit!R107,libdipqual,0)),IF(Tätigkeit!R107&lt;&gt;"",Tätigkeit!R107,"")),"")</f>
        <v/>
      </c>
      <c r="K97" s="26" t="str">
        <f>IF(A97&lt;&gt;"",IF(Tätigkeit!AC107=TRUE,INDEX(libcatidinst,MATCH(Tätigkeit!S107,libinst,0)),""),"")</f>
        <v/>
      </c>
      <c r="L97" s="26" t="str">
        <f>IF(A97&lt;&gt;"",IF(Tätigkeit!AC107=TRUE,INDEX(codeinst,MATCH(Tätigkeit!S107,libinst,0)),IF(Tätigkeit!S107&lt;&gt;"",Tätigkeit!S107,"")),"")</f>
        <v/>
      </c>
      <c r="M97" s="26" t="str">
        <f>IF(A97&lt;&gt;"",IF(Tätigkeit!T107&lt;&gt;"",Tätigkeit!T107,""),"")</f>
        <v/>
      </c>
      <c r="N97" s="26" t="str">
        <f>IF(A97&lt;&gt;"",IF(Tätigkeit!U107&lt;&gt;"",Tätigkeit!U107,""),"")</f>
        <v/>
      </c>
      <c r="O97" s="26" t="str">
        <f>IF(OR(A97="",ISBLANK(Tätigkeit!V107)),"",IF(NOT(ISNA(Tätigkeit!V107)),INDEX(codeschartkla,MATCH(Tätigkeit!V107,libschartkla,0)),Tätigkeit!V107))</f>
        <v/>
      </c>
      <c r="P97" s="26" t="str">
        <f>IF(OR(A97="",ISBLANK(Tätigkeit!W107)),"",Tätigkeit!W107)</f>
        <v/>
      </c>
    </row>
    <row r="98" spans="1:16" x14ac:dyDescent="0.2">
      <c r="A98" s="26" t="str">
        <f>IF(Tätigkeit!$A108&lt;&gt;"",IF(Tätigkeit!C108&lt;&gt;"",IF(Tätigkeit!C108="LOC.ID",CONCATENATE("LOC.",Tätigkeit!AM$12),Tätigkeit!C108),""),"")</f>
        <v/>
      </c>
      <c r="B98" s="65" t="str">
        <f>IF(A98&lt;&gt;"",Tätigkeit!J108,"")</f>
        <v/>
      </c>
      <c r="C98" s="26" t="str">
        <f>IF(A98&lt;&gt;"",IF(Tätigkeit!E108=TRUE,INDEX(codesex,MATCH(Tätigkeit!D108,libsex,0)),Tätigkeit!D108),"")</f>
        <v/>
      </c>
      <c r="D98" s="131" t="str">
        <f>IF(A98&lt;&gt;"",Tätigkeit!F108,"")</f>
        <v/>
      </c>
      <c r="E98" s="26" t="str">
        <f>IF(A98&lt;&gt;"",IF(Tätigkeit!H108=TRUE,INDEX(codenat,MATCH(Tätigkeit!G108,libnat,0)),Tätigkeit!G108),"")</f>
        <v/>
      </c>
      <c r="F98" s="26" t="str">
        <f>IF(A98&lt;&gt;"",Tätigkeit!I108,"")</f>
        <v/>
      </c>
      <c r="G98" s="26" t="str">
        <f>IF(A98&lt;&gt;"",IF(Tätigkeit!O108&lt;&gt;"",Tätigkeit!O108,""),"")</f>
        <v/>
      </c>
      <c r="H98" s="26" t="str">
        <f>IF(A98&lt;&gt;"",IF(Tätigkeit!Z108=TRUE,INDEX(codeperskat,MATCH(Tätigkeit!P108,libperskat,0)),IF(Tätigkeit!P108&lt;&gt;"",Tätigkeit!P108,"")),"")</f>
        <v/>
      </c>
      <c r="I98" s="26" t="str">
        <f>IF(A98&lt;&gt;"",IF(Tätigkeit!AA108=TRUE,INDEX(codeaav,MATCH(Tätigkeit!Q108,libaav,0)),IF(Tätigkeit!Q108&lt;&gt;"",Tätigkeit!Q108,"")),"")</f>
        <v/>
      </c>
      <c r="J98" s="26" t="str">
        <f>IF(A98&lt;&gt;"",IF(Tätigkeit!AB108=TRUE,INDEX(codedipqual,MATCH(Tätigkeit!R108,libdipqual,0)),IF(Tätigkeit!R108&lt;&gt;"",Tätigkeit!R108,"")),"")</f>
        <v/>
      </c>
      <c r="K98" s="26" t="str">
        <f>IF(A98&lt;&gt;"",IF(Tätigkeit!AC108=TRUE,INDEX(libcatidinst,MATCH(Tätigkeit!S108,libinst,0)),""),"")</f>
        <v/>
      </c>
      <c r="L98" s="26" t="str">
        <f>IF(A98&lt;&gt;"",IF(Tätigkeit!AC108=TRUE,INDEX(codeinst,MATCH(Tätigkeit!S108,libinst,0)),IF(Tätigkeit!S108&lt;&gt;"",Tätigkeit!S108,"")),"")</f>
        <v/>
      </c>
      <c r="M98" s="26" t="str">
        <f>IF(A98&lt;&gt;"",IF(Tätigkeit!T108&lt;&gt;"",Tätigkeit!T108,""),"")</f>
        <v/>
      </c>
      <c r="N98" s="26" t="str">
        <f>IF(A98&lt;&gt;"",IF(Tätigkeit!U108&lt;&gt;"",Tätigkeit!U108,""),"")</f>
        <v/>
      </c>
      <c r="O98" s="26" t="str">
        <f>IF(OR(A98="",ISBLANK(Tätigkeit!V108)),"",IF(NOT(ISNA(Tätigkeit!V108)),INDEX(codeschartkla,MATCH(Tätigkeit!V108,libschartkla,0)),Tätigkeit!V108))</f>
        <v/>
      </c>
      <c r="P98" s="26" t="str">
        <f>IF(OR(A98="",ISBLANK(Tätigkeit!W108)),"",Tätigkeit!W108)</f>
        <v/>
      </c>
    </row>
    <row r="99" spans="1:16" x14ac:dyDescent="0.2">
      <c r="A99" s="26" t="str">
        <f>IF(Tätigkeit!$A109&lt;&gt;"",IF(Tätigkeit!C109&lt;&gt;"",IF(Tätigkeit!C109="LOC.ID",CONCATENATE("LOC.",Tätigkeit!AM$12),Tätigkeit!C109),""),"")</f>
        <v/>
      </c>
      <c r="B99" s="65" t="str">
        <f>IF(A99&lt;&gt;"",Tätigkeit!J109,"")</f>
        <v/>
      </c>
      <c r="C99" s="26" t="str">
        <f>IF(A99&lt;&gt;"",IF(Tätigkeit!E109=TRUE,INDEX(codesex,MATCH(Tätigkeit!D109,libsex,0)),Tätigkeit!D109),"")</f>
        <v/>
      </c>
      <c r="D99" s="131" t="str">
        <f>IF(A99&lt;&gt;"",Tätigkeit!F109,"")</f>
        <v/>
      </c>
      <c r="E99" s="26" t="str">
        <f>IF(A99&lt;&gt;"",IF(Tätigkeit!H109=TRUE,INDEX(codenat,MATCH(Tätigkeit!G109,libnat,0)),Tätigkeit!G109),"")</f>
        <v/>
      </c>
      <c r="F99" s="26" t="str">
        <f>IF(A99&lt;&gt;"",Tätigkeit!I109,"")</f>
        <v/>
      </c>
      <c r="G99" s="26" t="str">
        <f>IF(A99&lt;&gt;"",IF(Tätigkeit!O109&lt;&gt;"",Tätigkeit!O109,""),"")</f>
        <v/>
      </c>
      <c r="H99" s="26" t="str">
        <f>IF(A99&lt;&gt;"",IF(Tätigkeit!Z109=TRUE,INDEX(codeperskat,MATCH(Tätigkeit!P109,libperskat,0)),IF(Tätigkeit!P109&lt;&gt;"",Tätigkeit!P109,"")),"")</f>
        <v/>
      </c>
      <c r="I99" s="26" t="str">
        <f>IF(A99&lt;&gt;"",IF(Tätigkeit!AA109=TRUE,INDEX(codeaav,MATCH(Tätigkeit!Q109,libaav,0)),IF(Tätigkeit!Q109&lt;&gt;"",Tätigkeit!Q109,"")),"")</f>
        <v/>
      </c>
      <c r="J99" s="26" t="str">
        <f>IF(A99&lt;&gt;"",IF(Tätigkeit!AB109=TRUE,INDEX(codedipqual,MATCH(Tätigkeit!R109,libdipqual,0)),IF(Tätigkeit!R109&lt;&gt;"",Tätigkeit!R109,"")),"")</f>
        <v/>
      </c>
      <c r="K99" s="26" t="str">
        <f>IF(A99&lt;&gt;"",IF(Tätigkeit!AC109=TRUE,INDEX(libcatidinst,MATCH(Tätigkeit!S109,libinst,0)),""),"")</f>
        <v/>
      </c>
      <c r="L99" s="26" t="str">
        <f>IF(A99&lt;&gt;"",IF(Tätigkeit!AC109=TRUE,INDEX(codeinst,MATCH(Tätigkeit!S109,libinst,0)),IF(Tätigkeit!S109&lt;&gt;"",Tätigkeit!S109,"")),"")</f>
        <v/>
      </c>
      <c r="M99" s="26" t="str">
        <f>IF(A99&lt;&gt;"",IF(Tätigkeit!T109&lt;&gt;"",Tätigkeit!T109,""),"")</f>
        <v/>
      </c>
      <c r="N99" s="26" t="str">
        <f>IF(A99&lt;&gt;"",IF(Tätigkeit!U109&lt;&gt;"",Tätigkeit!U109,""),"")</f>
        <v/>
      </c>
      <c r="O99" s="26" t="str">
        <f>IF(OR(A99="",ISBLANK(Tätigkeit!V109)),"",IF(NOT(ISNA(Tätigkeit!V109)),INDEX(codeschartkla,MATCH(Tätigkeit!V109,libschartkla,0)),Tätigkeit!V109))</f>
        <v/>
      </c>
      <c r="P99" s="26" t="str">
        <f>IF(OR(A99="",ISBLANK(Tätigkeit!W109)),"",Tätigkeit!W109)</f>
        <v/>
      </c>
    </row>
    <row r="100" spans="1:16" x14ac:dyDescent="0.2">
      <c r="A100" s="26" t="str">
        <f>IF(Tätigkeit!$A110&lt;&gt;"",IF(Tätigkeit!C110&lt;&gt;"",IF(Tätigkeit!C110="LOC.ID",CONCATENATE("LOC.",Tätigkeit!AM$12),Tätigkeit!C110),""),"")</f>
        <v/>
      </c>
      <c r="B100" s="65" t="str">
        <f>IF(A100&lt;&gt;"",Tätigkeit!J110,"")</f>
        <v/>
      </c>
      <c r="C100" s="26" t="str">
        <f>IF(A100&lt;&gt;"",IF(Tätigkeit!E110=TRUE,INDEX(codesex,MATCH(Tätigkeit!D110,libsex,0)),Tätigkeit!D110),"")</f>
        <v/>
      </c>
      <c r="D100" s="131" t="str">
        <f>IF(A100&lt;&gt;"",Tätigkeit!F110,"")</f>
        <v/>
      </c>
      <c r="E100" s="26" t="str">
        <f>IF(A100&lt;&gt;"",IF(Tätigkeit!H110=TRUE,INDEX(codenat,MATCH(Tätigkeit!G110,libnat,0)),Tätigkeit!G110),"")</f>
        <v/>
      </c>
      <c r="F100" s="26" t="str">
        <f>IF(A100&lt;&gt;"",Tätigkeit!I110,"")</f>
        <v/>
      </c>
      <c r="G100" s="26" t="str">
        <f>IF(A100&lt;&gt;"",IF(Tätigkeit!O110&lt;&gt;"",Tätigkeit!O110,""),"")</f>
        <v/>
      </c>
      <c r="H100" s="26" t="str">
        <f>IF(A100&lt;&gt;"",IF(Tätigkeit!Z110=TRUE,INDEX(codeperskat,MATCH(Tätigkeit!P110,libperskat,0)),IF(Tätigkeit!P110&lt;&gt;"",Tätigkeit!P110,"")),"")</f>
        <v/>
      </c>
      <c r="I100" s="26" t="str">
        <f>IF(A100&lt;&gt;"",IF(Tätigkeit!AA110=TRUE,INDEX(codeaav,MATCH(Tätigkeit!Q110,libaav,0)),IF(Tätigkeit!Q110&lt;&gt;"",Tätigkeit!Q110,"")),"")</f>
        <v/>
      </c>
      <c r="J100" s="26" t="str">
        <f>IF(A100&lt;&gt;"",IF(Tätigkeit!AB110=TRUE,INDEX(codedipqual,MATCH(Tätigkeit!R110,libdipqual,0)),IF(Tätigkeit!R110&lt;&gt;"",Tätigkeit!R110,"")),"")</f>
        <v/>
      </c>
      <c r="K100" s="26" t="str">
        <f>IF(A100&lt;&gt;"",IF(Tätigkeit!AC110=TRUE,INDEX(libcatidinst,MATCH(Tätigkeit!S110,libinst,0)),""),"")</f>
        <v/>
      </c>
      <c r="L100" s="26" t="str">
        <f>IF(A100&lt;&gt;"",IF(Tätigkeit!AC110=TRUE,INDEX(codeinst,MATCH(Tätigkeit!S110,libinst,0)),IF(Tätigkeit!S110&lt;&gt;"",Tätigkeit!S110,"")),"")</f>
        <v/>
      </c>
      <c r="M100" s="26" t="str">
        <f>IF(A100&lt;&gt;"",IF(Tätigkeit!T110&lt;&gt;"",Tätigkeit!T110,""),"")</f>
        <v/>
      </c>
      <c r="N100" s="26" t="str">
        <f>IF(A100&lt;&gt;"",IF(Tätigkeit!U110&lt;&gt;"",Tätigkeit!U110,""),"")</f>
        <v/>
      </c>
      <c r="O100" s="26" t="str">
        <f>IF(OR(A100="",ISBLANK(Tätigkeit!V110)),"",IF(NOT(ISNA(Tätigkeit!V110)),INDEX(codeschartkla,MATCH(Tätigkeit!V110,libschartkla,0)),Tätigkeit!V110))</f>
        <v/>
      </c>
      <c r="P100" s="26" t="str">
        <f>IF(OR(A100="",ISBLANK(Tätigkeit!W110)),"",Tätigkeit!W110)</f>
        <v/>
      </c>
    </row>
    <row r="101" spans="1:16" x14ac:dyDescent="0.2">
      <c r="A101" s="26" t="str">
        <f>IF(Tätigkeit!$A111&lt;&gt;"",IF(Tätigkeit!C111&lt;&gt;"",IF(Tätigkeit!C111="LOC.ID",CONCATENATE("LOC.",Tätigkeit!AM$12),Tätigkeit!C111),""),"")</f>
        <v/>
      </c>
      <c r="B101" s="65" t="str">
        <f>IF(A101&lt;&gt;"",Tätigkeit!J111,"")</f>
        <v/>
      </c>
      <c r="C101" s="26" t="str">
        <f>IF(A101&lt;&gt;"",IF(Tätigkeit!E111=TRUE,INDEX(codesex,MATCH(Tätigkeit!D111,libsex,0)),Tätigkeit!D111),"")</f>
        <v/>
      </c>
      <c r="D101" s="131" t="str">
        <f>IF(A101&lt;&gt;"",Tätigkeit!F111,"")</f>
        <v/>
      </c>
      <c r="E101" s="26" t="str">
        <f>IF(A101&lt;&gt;"",IF(Tätigkeit!H111=TRUE,INDEX(codenat,MATCH(Tätigkeit!G111,libnat,0)),Tätigkeit!G111),"")</f>
        <v/>
      </c>
      <c r="F101" s="26" t="str">
        <f>IF(A101&lt;&gt;"",Tätigkeit!I111,"")</f>
        <v/>
      </c>
      <c r="G101" s="26" t="str">
        <f>IF(A101&lt;&gt;"",IF(Tätigkeit!O111&lt;&gt;"",Tätigkeit!O111,""),"")</f>
        <v/>
      </c>
      <c r="H101" s="26" t="str">
        <f>IF(A101&lt;&gt;"",IF(Tätigkeit!Z111=TRUE,INDEX(codeperskat,MATCH(Tätigkeit!P111,libperskat,0)),IF(Tätigkeit!P111&lt;&gt;"",Tätigkeit!P111,"")),"")</f>
        <v/>
      </c>
      <c r="I101" s="26" t="str">
        <f>IF(A101&lt;&gt;"",IF(Tätigkeit!AA111=TRUE,INDEX(codeaav,MATCH(Tätigkeit!Q111,libaav,0)),IF(Tätigkeit!Q111&lt;&gt;"",Tätigkeit!Q111,"")),"")</f>
        <v/>
      </c>
      <c r="J101" s="26" t="str">
        <f>IF(A101&lt;&gt;"",IF(Tätigkeit!AB111=TRUE,INDEX(codedipqual,MATCH(Tätigkeit!R111,libdipqual,0)),IF(Tätigkeit!R111&lt;&gt;"",Tätigkeit!R111,"")),"")</f>
        <v/>
      </c>
      <c r="K101" s="26" t="str">
        <f>IF(A101&lt;&gt;"",IF(Tätigkeit!AC111=TRUE,INDEX(libcatidinst,MATCH(Tätigkeit!S111,libinst,0)),""),"")</f>
        <v/>
      </c>
      <c r="L101" s="26" t="str">
        <f>IF(A101&lt;&gt;"",IF(Tätigkeit!AC111=TRUE,INDEX(codeinst,MATCH(Tätigkeit!S111,libinst,0)),IF(Tätigkeit!S111&lt;&gt;"",Tätigkeit!S111,"")),"")</f>
        <v/>
      </c>
      <c r="M101" s="26" t="str">
        <f>IF(A101&lt;&gt;"",IF(Tätigkeit!T111&lt;&gt;"",Tätigkeit!T111,""),"")</f>
        <v/>
      </c>
      <c r="N101" s="26" t="str">
        <f>IF(A101&lt;&gt;"",IF(Tätigkeit!U111&lt;&gt;"",Tätigkeit!U111,""),"")</f>
        <v/>
      </c>
      <c r="O101" s="26" t="str">
        <f>IF(OR(A101="",ISBLANK(Tätigkeit!V111)),"",IF(NOT(ISNA(Tätigkeit!V111)),INDEX(codeschartkla,MATCH(Tätigkeit!V111,libschartkla,0)),Tätigkeit!V111))</f>
        <v/>
      </c>
      <c r="P101" s="26" t="str">
        <f>IF(OR(A101="",ISBLANK(Tätigkeit!W111)),"",Tätigkeit!W111)</f>
        <v/>
      </c>
    </row>
    <row r="102" spans="1:16" x14ac:dyDescent="0.2">
      <c r="A102" s="26" t="str">
        <f>IF(Tätigkeit!$A112&lt;&gt;"",IF(Tätigkeit!C112&lt;&gt;"",IF(Tätigkeit!C112="LOC.ID",CONCATENATE("LOC.",Tätigkeit!AM$12),Tätigkeit!C112),""),"")</f>
        <v/>
      </c>
      <c r="B102" s="65" t="str">
        <f>IF(A102&lt;&gt;"",Tätigkeit!J112,"")</f>
        <v/>
      </c>
      <c r="C102" s="26" t="str">
        <f>IF(A102&lt;&gt;"",IF(Tätigkeit!E112=TRUE,INDEX(codesex,MATCH(Tätigkeit!D112,libsex,0)),Tätigkeit!D112),"")</f>
        <v/>
      </c>
      <c r="D102" s="131" t="str">
        <f>IF(A102&lt;&gt;"",Tätigkeit!F112,"")</f>
        <v/>
      </c>
      <c r="E102" s="26" t="str">
        <f>IF(A102&lt;&gt;"",IF(Tätigkeit!H112=TRUE,INDEX(codenat,MATCH(Tätigkeit!G112,libnat,0)),Tätigkeit!G112),"")</f>
        <v/>
      </c>
      <c r="F102" s="26" t="str">
        <f>IF(A102&lt;&gt;"",Tätigkeit!I112,"")</f>
        <v/>
      </c>
      <c r="G102" s="26" t="str">
        <f>IF(A102&lt;&gt;"",IF(Tätigkeit!O112&lt;&gt;"",Tätigkeit!O112,""),"")</f>
        <v/>
      </c>
      <c r="H102" s="26" t="str">
        <f>IF(A102&lt;&gt;"",IF(Tätigkeit!Z112=TRUE,INDEX(codeperskat,MATCH(Tätigkeit!P112,libperskat,0)),IF(Tätigkeit!P112&lt;&gt;"",Tätigkeit!P112,"")),"")</f>
        <v/>
      </c>
      <c r="I102" s="26" t="str">
        <f>IF(A102&lt;&gt;"",IF(Tätigkeit!AA112=TRUE,INDEX(codeaav,MATCH(Tätigkeit!Q112,libaav,0)),IF(Tätigkeit!Q112&lt;&gt;"",Tätigkeit!Q112,"")),"")</f>
        <v/>
      </c>
      <c r="J102" s="26" t="str">
        <f>IF(A102&lt;&gt;"",IF(Tätigkeit!AB112=TRUE,INDEX(codedipqual,MATCH(Tätigkeit!R112,libdipqual,0)),IF(Tätigkeit!R112&lt;&gt;"",Tätigkeit!R112,"")),"")</f>
        <v/>
      </c>
      <c r="K102" s="26" t="str">
        <f>IF(A102&lt;&gt;"",IF(Tätigkeit!AC112=TRUE,INDEX(libcatidinst,MATCH(Tätigkeit!S112,libinst,0)),""),"")</f>
        <v/>
      </c>
      <c r="L102" s="26" t="str">
        <f>IF(A102&lt;&gt;"",IF(Tätigkeit!AC112=TRUE,INDEX(codeinst,MATCH(Tätigkeit!S112,libinst,0)),IF(Tätigkeit!S112&lt;&gt;"",Tätigkeit!S112,"")),"")</f>
        <v/>
      </c>
      <c r="M102" s="26" t="str">
        <f>IF(A102&lt;&gt;"",IF(Tätigkeit!T112&lt;&gt;"",Tätigkeit!T112,""),"")</f>
        <v/>
      </c>
      <c r="N102" s="26" t="str">
        <f>IF(A102&lt;&gt;"",IF(Tätigkeit!U112&lt;&gt;"",Tätigkeit!U112,""),"")</f>
        <v/>
      </c>
      <c r="O102" s="26" t="str">
        <f>IF(OR(A102="",ISBLANK(Tätigkeit!V112)),"",IF(NOT(ISNA(Tätigkeit!V112)),INDEX(codeschartkla,MATCH(Tätigkeit!V112,libschartkla,0)),Tätigkeit!V112))</f>
        <v/>
      </c>
      <c r="P102" s="26" t="str">
        <f>IF(OR(A102="",ISBLANK(Tätigkeit!W112)),"",Tätigkeit!W112)</f>
        <v/>
      </c>
    </row>
    <row r="103" spans="1:16" x14ac:dyDescent="0.2">
      <c r="A103" s="26" t="str">
        <f>IF(Tätigkeit!$A113&lt;&gt;"",IF(Tätigkeit!C113&lt;&gt;"",IF(Tätigkeit!C113="LOC.ID",CONCATENATE("LOC.",Tätigkeit!AM$12),Tätigkeit!C113),""),"")</f>
        <v/>
      </c>
      <c r="B103" s="65" t="str">
        <f>IF(A103&lt;&gt;"",Tätigkeit!J113,"")</f>
        <v/>
      </c>
      <c r="C103" s="26" t="str">
        <f>IF(A103&lt;&gt;"",IF(Tätigkeit!E113=TRUE,INDEX(codesex,MATCH(Tätigkeit!D113,libsex,0)),Tätigkeit!D113),"")</f>
        <v/>
      </c>
      <c r="D103" s="131" t="str">
        <f>IF(A103&lt;&gt;"",Tätigkeit!F113,"")</f>
        <v/>
      </c>
      <c r="E103" s="26" t="str">
        <f>IF(A103&lt;&gt;"",IF(Tätigkeit!H113=TRUE,INDEX(codenat,MATCH(Tätigkeit!G113,libnat,0)),Tätigkeit!G113),"")</f>
        <v/>
      </c>
      <c r="F103" s="26" t="str">
        <f>IF(A103&lt;&gt;"",Tätigkeit!I113,"")</f>
        <v/>
      </c>
      <c r="G103" s="26" t="str">
        <f>IF(A103&lt;&gt;"",IF(Tätigkeit!O113&lt;&gt;"",Tätigkeit!O113,""),"")</f>
        <v/>
      </c>
      <c r="H103" s="26" t="str">
        <f>IF(A103&lt;&gt;"",IF(Tätigkeit!Z113=TRUE,INDEX(codeperskat,MATCH(Tätigkeit!P113,libperskat,0)),IF(Tätigkeit!P113&lt;&gt;"",Tätigkeit!P113,"")),"")</f>
        <v/>
      </c>
      <c r="I103" s="26" t="str">
        <f>IF(A103&lt;&gt;"",IF(Tätigkeit!AA113=TRUE,INDEX(codeaav,MATCH(Tätigkeit!Q113,libaav,0)),IF(Tätigkeit!Q113&lt;&gt;"",Tätigkeit!Q113,"")),"")</f>
        <v/>
      </c>
      <c r="J103" s="26" t="str">
        <f>IF(A103&lt;&gt;"",IF(Tätigkeit!AB113=TRUE,INDEX(codedipqual,MATCH(Tätigkeit!R113,libdipqual,0)),IF(Tätigkeit!R113&lt;&gt;"",Tätigkeit!R113,"")),"")</f>
        <v/>
      </c>
      <c r="K103" s="26" t="str">
        <f>IF(A103&lt;&gt;"",IF(Tätigkeit!AC113=TRUE,INDEX(libcatidinst,MATCH(Tätigkeit!S113,libinst,0)),""),"")</f>
        <v/>
      </c>
      <c r="L103" s="26" t="str">
        <f>IF(A103&lt;&gt;"",IF(Tätigkeit!AC113=TRUE,INDEX(codeinst,MATCH(Tätigkeit!S113,libinst,0)),IF(Tätigkeit!S113&lt;&gt;"",Tätigkeit!S113,"")),"")</f>
        <v/>
      </c>
      <c r="M103" s="26" t="str">
        <f>IF(A103&lt;&gt;"",IF(Tätigkeit!T113&lt;&gt;"",Tätigkeit!T113,""),"")</f>
        <v/>
      </c>
      <c r="N103" s="26" t="str">
        <f>IF(A103&lt;&gt;"",IF(Tätigkeit!U113&lt;&gt;"",Tätigkeit!U113,""),"")</f>
        <v/>
      </c>
      <c r="O103" s="26" t="str">
        <f>IF(OR(A103="",ISBLANK(Tätigkeit!V113)),"",IF(NOT(ISNA(Tätigkeit!V113)),INDEX(codeschartkla,MATCH(Tätigkeit!V113,libschartkla,0)),Tätigkeit!V113))</f>
        <v/>
      </c>
      <c r="P103" s="26" t="str">
        <f>IF(OR(A103="",ISBLANK(Tätigkeit!W113)),"",Tätigkeit!W113)</f>
        <v/>
      </c>
    </row>
    <row r="104" spans="1:16" x14ac:dyDescent="0.2">
      <c r="A104" s="26" t="str">
        <f>IF(Tätigkeit!$A114&lt;&gt;"",IF(Tätigkeit!C114&lt;&gt;"",IF(Tätigkeit!C114="LOC.ID",CONCATENATE("LOC.",Tätigkeit!AM$12),Tätigkeit!C114),""),"")</f>
        <v/>
      </c>
      <c r="B104" s="65" t="str">
        <f>IF(A104&lt;&gt;"",Tätigkeit!J114,"")</f>
        <v/>
      </c>
      <c r="C104" s="26" t="str">
        <f>IF(A104&lt;&gt;"",IF(Tätigkeit!E114=TRUE,INDEX(codesex,MATCH(Tätigkeit!D114,libsex,0)),Tätigkeit!D114),"")</f>
        <v/>
      </c>
      <c r="D104" s="131" t="str">
        <f>IF(A104&lt;&gt;"",Tätigkeit!F114,"")</f>
        <v/>
      </c>
      <c r="E104" s="26" t="str">
        <f>IF(A104&lt;&gt;"",IF(Tätigkeit!H114=TRUE,INDEX(codenat,MATCH(Tätigkeit!G114,libnat,0)),Tätigkeit!G114),"")</f>
        <v/>
      </c>
      <c r="F104" s="26" t="str">
        <f>IF(A104&lt;&gt;"",Tätigkeit!I114,"")</f>
        <v/>
      </c>
      <c r="G104" s="26" t="str">
        <f>IF(A104&lt;&gt;"",IF(Tätigkeit!O114&lt;&gt;"",Tätigkeit!O114,""),"")</f>
        <v/>
      </c>
      <c r="H104" s="26" t="str">
        <f>IF(A104&lt;&gt;"",IF(Tätigkeit!Z114=TRUE,INDEX(codeperskat,MATCH(Tätigkeit!P114,libperskat,0)),IF(Tätigkeit!P114&lt;&gt;"",Tätigkeit!P114,"")),"")</f>
        <v/>
      </c>
      <c r="I104" s="26" t="str">
        <f>IF(A104&lt;&gt;"",IF(Tätigkeit!AA114=TRUE,INDEX(codeaav,MATCH(Tätigkeit!Q114,libaav,0)),IF(Tätigkeit!Q114&lt;&gt;"",Tätigkeit!Q114,"")),"")</f>
        <v/>
      </c>
      <c r="J104" s="26" t="str">
        <f>IF(A104&lt;&gt;"",IF(Tätigkeit!AB114=TRUE,INDEX(codedipqual,MATCH(Tätigkeit!R114,libdipqual,0)),IF(Tätigkeit!R114&lt;&gt;"",Tätigkeit!R114,"")),"")</f>
        <v/>
      </c>
      <c r="K104" s="26" t="str">
        <f>IF(A104&lt;&gt;"",IF(Tätigkeit!AC114=TRUE,INDEX(libcatidinst,MATCH(Tätigkeit!S114,libinst,0)),""),"")</f>
        <v/>
      </c>
      <c r="L104" s="26" t="str">
        <f>IF(A104&lt;&gt;"",IF(Tätigkeit!AC114=TRUE,INDEX(codeinst,MATCH(Tätigkeit!S114,libinst,0)),IF(Tätigkeit!S114&lt;&gt;"",Tätigkeit!S114,"")),"")</f>
        <v/>
      </c>
      <c r="M104" s="26" t="str">
        <f>IF(A104&lt;&gt;"",IF(Tätigkeit!T114&lt;&gt;"",Tätigkeit!T114,""),"")</f>
        <v/>
      </c>
      <c r="N104" s="26" t="str">
        <f>IF(A104&lt;&gt;"",IF(Tätigkeit!U114&lt;&gt;"",Tätigkeit!U114,""),"")</f>
        <v/>
      </c>
      <c r="O104" s="26" t="str">
        <f>IF(OR(A104="",ISBLANK(Tätigkeit!V114)),"",IF(NOT(ISNA(Tätigkeit!V114)),INDEX(codeschartkla,MATCH(Tätigkeit!V114,libschartkla,0)),Tätigkeit!V114))</f>
        <v/>
      </c>
      <c r="P104" s="26" t="str">
        <f>IF(OR(A104="",ISBLANK(Tätigkeit!W114)),"",Tätigkeit!W114)</f>
        <v/>
      </c>
    </row>
    <row r="105" spans="1:16" x14ac:dyDescent="0.2">
      <c r="A105" s="26" t="str">
        <f>IF(Tätigkeit!$A115&lt;&gt;"",IF(Tätigkeit!C115&lt;&gt;"",IF(Tätigkeit!C115="LOC.ID",CONCATENATE("LOC.",Tätigkeit!AM$12),Tätigkeit!C115),""),"")</f>
        <v/>
      </c>
      <c r="B105" s="65" t="str">
        <f>IF(A105&lt;&gt;"",Tätigkeit!J115,"")</f>
        <v/>
      </c>
      <c r="C105" s="26" t="str">
        <f>IF(A105&lt;&gt;"",IF(Tätigkeit!E115=TRUE,INDEX(codesex,MATCH(Tätigkeit!D115,libsex,0)),Tätigkeit!D115),"")</f>
        <v/>
      </c>
      <c r="D105" s="131" t="str">
        <f>IF(A105&lt;&gt;"",Tätigkeit!F115,"")</f>
        <v/>
      </c>
      <c r="E105" s="26" t="str">
        <f>IF(A105&lt;&gt;"",IF(Tätigkeit!H115=TRUE,INDEX(codenat,MATCH(Tätigkeit!G115,libnat,0)),Tätigkeit!G115),"")</f>
        <v/>
      </c>
      <c r="F105" s="26" t="str">
        <f>IF(A105&lt;&gt;"",Tätigkeit!I115,"")</f>
        <v/>
      </c>
      <c r="G105" s="26" t="str">
        <f>IF(A105&lt;&gt;"",IF(Tätigkeit!O115&lt;&gt;"",Tätigkeit!O115,""),"")</f>
        <v/>
      </c>
      <c r="H105" s="26" t="str">
        <f>IF(A105&lt;&gt;"",IF(Tätigkeit!Z115=TRUE,INDEX(codeperskat,MATCH(Tätigkeit!P115,libperskat,0)),IF(Tätigkeit!P115&lt;&gt;"",Tätigkeit!P115,"")),"")</f>
        <v/>
      </c>
      <c r="I105" s="26" t="str">
        <f>IF(A105&lt;&gt;"",IF(Tätigkeit!AA115=TRUE,INDEX(codeaav,MATCH(Tätigkeit!Q115,libaav,0)),IF(Tätigkeit!Q115&lt;&gt;"",Tätigkeit!Q115,"")),"")</f>
        <v/>
      </c>
      <c r="J105" s="26" t="str">
        <f>IF(A105&lt;&gt;"",IF(Tätigkeit!AB115=TRUE,INDEX(codedipqual,MATCH(Tätigkeit!R115,libdipqual,0)),IF(Tätigkeit!R115&lt;&gt;"",Tätigkeit!R115,"")),"")</f>
        <v/>
      </c>
      <c r="K105" s="26" t="str">
        <f>IF(A105&lt;&gt;"",IF(Tätigkeit!AC115=TRUE,INDEX(libcatidinst,MATCH(Tätigkeit!S115,libinst,0)),""),"")</f>
        <v/>
      </c>
      <c r="L105" s="26" t="str">
        <f>IF(A105&lt;&gt;"",IF(Tätigkeit!AC115=TRUE,INDEX(codeinst,MATCH(Tätigkeit!S115,libinst,0)),IF(Tätigkeit!S115&lt;&gt;"",Tätigkeit!S115,"")),"")</f>
        <v/>
      </c>
      <c r="M105" s="26" t="str">
        <f>IF(A105&lt;&gt;"",IF(Tätigkeit!T115&lt;&gt;"",Tätigkeit!T115,""),"")</f>
        <v/>
      </c>
      <c r="N105" s="26" t="str">
        <f>IF(A105&lt;&gt;"",IF(Tätigkeit!U115&lt;&gt;"",Tätigkeit!U115,""),"")</f>
        <v/>
      </c>
      <c r="O105" s="26" t="str">
        <f>IF(OR(A105="",ISBLANK(Tätigkeit!V115)),"",IF(NOT(ISNA(Tätigkeit!V115)),INDEX(codeschartkla,MATCH(Tätigkeit!V115,libschartkla,0)),Tätigkeit!V115))</f>
        <v/>
      </c>
      <c r="P105" s="26" t="str">
        <f>IF(OR(A105="",ISBLANK(Tätigkeit!W115)),"",Tätigkeit!W115)</f>
        <v/>
      </c>
    </row>
    <row r="106" spans="1:16" x14ac:dyDescent="0.2">
      <c r="A106" s="26" t="str">
        <f>IF(Tätigkeit!$A116&lt;&gt;"",IF(Tätigkeit!C116&lt;&gt;"",IF(Tätigkeit!C116="LOC.ID",CONCATENATE("LOC.",Tätigkeit!AM$12),Tätigkeit!C116),""),"")</f>
        <v/>
      </c>
      <c r="B106" s="65" t="str">
        <f>IF(A106&lt;&gt;"",Tätigkeit!J116,"")</f>
        <v/>
      </c>
      <c r="C106" s="26" t="str">
        <f>IF(A106&lt;&gt;"",IF(Tätigkeit!E116=TRUE,INDEX(codesex,MATCH(Tätigkeit!D116,libsex,0)),Tätigkeit!D116),"")</f>
        <v/>
      </c>
      <c r="D106" s="131" t="str">
        <f>IF(A106&lt;&gt;"",Tätigkeit!F116,"")</f>
        <v/>
      </c>
      <c r="E106" s="26" t="str">
        <f>IF(A106&lt;&gt;"",IF(Tätigkeit!H116=TRUE,INDEX(codenat,MATCH(Tätigkeit!G116,libnat,0)),Tätigkeit!G116),"")</f>
        <v/>
      </c>
      <c r="F106" s="26" t="str">
        <f>IF(A106&lt;&gt;"",Tätigkeit!I116,"")</f>
        <v/>
      </c>
      <c r="G106" s="26" t="str">
        <f>IF(A106&lt;&gt;"",IF(Tätigkeit!O116&lt;&gt;"",Tätigkeit!O116,""),"")</f>
        <v/>
      </c>
      <c r="H106" s="26" t="str">
        <f>IF(A106&lt;&gt;"",IF(Tätigkeit!Z116=TRUE,INDEX(codeperskat,MATCH(Tätigkeit!P116,libperskat,0)),IF(Tätigkeit!P116&lt;&gt;"",Tätigkeit!P116,"")),"")</f>
        <v/>
      </c>
      <c r="I106" s="26" t="str">
        <f>IF(A106&lt;&gt;"",IF(Tätigkeit!AA116=TRUE,INDEX(codeaav,MATCH(Tätigkeit!Q116,libaav,0)),IF(Tätigkeit!Q116&lt;&gt;"",Tätigkeit!Q116,"")),"")</f>
        <v/>
      </c>
      <c r="J106" s="26" t="str">
        <f>IF(A106&lt;&gt;"",IF(Tätigkeit!AB116=TRUE,INDEX(codedipqual,MATCH(Tätigkeit!R116,libdipqual,0)),IF(Tätigkeit!R116&lt;&gt;"",Tätigkeit!R116,"")),"")</f>
        <v/>
      </c>
      <c r="K106" s="26" t="str">
        <f>IF(A106&lt;&gt;"",IF(Tätigkeit!AC116=TRUE,INDEX(libcatidinst,MATCH(Tätigkeit!S116,libinst,0)),""),"")</f>
        <v/>
      </c>
      <c r="L106" s="26" t="str">
        <f>IF(A106&lt;&gt;"",IF(Tätigkeit!AC116=TRUE,INDEX(codeinst,MATCH(Tätigkeit!S116,libinst,0)),IF(Tätigkeit!S116&lt;&gt;"",Tätigkeit!S116,"")),"")</f>
        <v/>
      </c>
      <c r="M106" s="26" t="str">
        <f>IF(A106&lt;&gt;"",IF(Tätigkeit!T116&lt;&gt;"",Tätigkeit!T116,""),"")</f>
        <v/>
      </c>
      <c r="N106" s="26" t="str">
        <f>IF(A106&lt;&gt;"",IF(Tätigkeit!U116&lt;&gt;"",Tätigkeit!U116,""),"")</f>
        <v/>
      </c>
      <c r="O106" s="26" t="str">
        <f>IF(OR(A106="",ISBLANK(Tätigkeit!V116)),"",IF(NOT(ISNA(Tätigkeit!V116)),INDEX(codeschartkla,MATCH(Tätigkeit!V116,libschartkla,0)),Tätigkeit!V116))</f>
        <v/>
      </c>
      <c r="P106" s="26" t="str">
        <f>IF(OR(A106="",ISBLANK(Tätigkeit!W116)),"",Tätigkeit!W116)</f>
        <v/>
      </c>
    </row>
    <row r="107" spans="1:16" x14ac:dyDescent="0.2">
      <c r="A107" s="26" t="str">
        <f>IF(Tätigkeit!$A117&lt;&gt;"",IF(Tätigkeit!C117&lt;&gt;"",IF(Tätigkeit!C117="LOC.ID",CONCATENATE("LOC.",Tätigkeit!AM$12),Tätigkeit!C117),""),"")</f>
        <v/>
      </c>
      <c r="B107" s="65" t="str">
        <f>IF(A107&lt;&gt;"",Tätigkeit!J117,"")</f>
        <v/>
      </c>
      <c r="C107" s="26" t="str">
        <f>IF(A107&lt;&gt;"",IF(Tätigkeit!E117=TRUE,INDEX(codesex,MATCH(Tätigkeit!D117,libsex,0)),Tätigkeit!D117),"")</f>
        <v/>
      </c>
      <c r="D107" s="131" t="str">
        <f>IF(A107&lt;&gt;"",Tätigkeit!F117,"")</f>
        <v/>
      </c>
      <c r="E107" s="26" t="str">
        <f>IF(A107&lt;&gt;"",IF(Tätigkeit!H117=TRUE,INDEX(codenat,MATCH(Tätigkeit!G117,libnat,0)),Tätigkeit!G117),"")</f>
        <v/>
      </c>
      <c r="F107" s="26" t="str">
        <f>IF(A107&lt;&gt;"",Tätigkeit!I117,"")</f>
        <v/>
      </c>
      <c r="G107" s="26" t="str">
        <f>IF(A107&lt;&gt;"",IF(Tätigkeit!O117&lt;&gt;"",Tätigkeit!O117,""),"")</f>
        <v/>
      </c>
      <c r="H107" s="26" t="str">
        <f>IF(A107&lt;&gt;"",IF(Tätigkeit!Z117=TRUE,INDEX(codeperskat,MATCH(Tätigkeit!P117,libperskat,0)),IF(Tätigkeit!P117&lt;&gt;"",Tätigkeit!P117,"")),"")</f>
        <v/>
      </c>
      <c r="I107" s="26" t="str">
        <f>IF(A107&lt;&gt;"",IF(Tätigkeit!AA117=TRUE,INDEX(codeaav,MATCH(Tätigkeit!Q117,libaav,0)),IF(Tätigkeit!Q117&lt;&gt;"",Tätigkeit!Q117,"")),"")</f>
        <v/>
      </c>
      <c r="J107" s="26" t="str">
        <f>IF(A107&lt;&gt;"",IF(Tätigkeit!AB117=TRUE,INDEX(codedipqual,MATCH(Tätigkeit!R117,libdipqual,0)),IF(Tätigkeit!R117&lt;&gt;"",Tätigkeit!R117,"")),"")</f>
        <v/>
      </c>
      <c r="K107" s="26" t="str">
        <f>IF(A107&lt;&gt;"",IF(Tätigkeit!AC117=TRUE,INDEX(libcatidinst,MATCH(Tätigkeit!S117,libinst,0)),""),"")</f>
        <v/>
      </c>
      <c r="L107" s="26" t="str">
        <f>IF(A107&lt;&gt;"",IF(Tätigkeit!AC117=TRUE,INDEX(codeinst,MATCH(Tätigkeit!S117,libinst,0)),IF(Tätigkeit!S117&lt;&gt;"",Tätigkeit!S117,"")),"")</f>
        <v/>
      </c>
      <c r="M107" s="26" t="str">
        <f>IF(A107&lt;&gt;"",IF(Tätigkeit!T117&lt;&gt;"",Tätigkeit!T117,""),"")</f>
        <v/>
      </c>
      <c r="N107" s="26" t="str">
        <f>IF(A107&lt;&gt;"",IF(Tätigkeit!U117&lt;&gt;"",Tätigkeit!U117,""),"")</f>
        <v/>
      </c>
      <c r="O107" s="26" t="str">
        <f>IF(OR(A107="",ISBLANK(Tätigkeit!V117)),"",IF(NOT(ISNA(Tätigkeit!V117)),INDEX(codeschartkla,MATCH(Tätigkeit!V117,libschartkla,0)),Tätigkeit!V117))</f>
        <v/>
      </c>
      <c r="P107" s="26" t="str">
        <f>IF(OR(A107="",ISBLANK(Tätigkeit!W117)),"",Tätigkeit!W117)</f>
        <v/>
      </c>
    </row>
    <row r="108" spans="1:16" x14ac:dyDescent="0.2">
      <c r="A108" s="26" t="str">
        <f>IF(Tätigkeit!$A118&lt;&gt;"",IF(Tätigkeit!C118&lt;&gt;"",IF(Tätigkeit!C118="LOC.ID",CONCATENATE("LOC.",Tätigkeit!AM$12),Tätigkeit!C118),""),"")</f>
        <v/>
      </c>
      <c r="B108" s="65" t="str">
        <f>IF(A108&lt;&gt;"",Tätigkeit!J118,"")</f>
        <v/>
      </c>
      <c r="C108" s="26" t="str">
        <f>IF(A108&lt;&gt;"",IF(Tätigkeit!E118=TRUE,INDEX(codesex,MATCH(Tätigkeit!D118,libsex,0)),Tätigkeit!D118),"")</f>
        <v/>
      </c>
      <c r="D108" s="131" t="str">
        <f>IF(A108&lt;&gt;"",Tätigkeit!F118,"")</f>
        <v/>
      </c>
      <c r="E108" s="26" t="str">
        <f>IF(A108&lt;&gt;"",IF(Tätigkeit!H118=TRUE,INDEX(codenat,MATCH(Tätigkeit!G118,libnat,0)),Tätigkeit!G118),"")</f>
        <v/>
      </c>
      <c r="F108" s="26" t="str">
        <f>IF(A108&lt;&gt;"",Tätigkeit!I118,"")</f>
        <v/>
      </c>
      <c r="G108" s="26" t="str">
        <f>IF(A108&lt;&gt;"",IF(Tätigkeit!O118&lt;&gt;"",Tätigkeit!O118,""),"")</f>
        <v/>
      </c>
      <c r="H108" s="26" t="str">
        <f>IF(A108&lt;&gt;"",IF(Tätigkeit!Z118=TRUE,INDEX(codeperskat,MATCH(Tätigkeit!P118,libperskat,0)),IF(Tätigkeit!P118&lt;&gt;"",Tätigkeit!P118,"")),"")</f>
        <v/>
      </c>
      <c r="I108" s="26" t="str">
        <f>IF(A108&lt;&gt;"",IF(Tätigkeit!AA118=TRUE,INDEX(codeaav,MATCH(Tätigkeit!Q118,libaav,0)),IF(Tätigkeit!Q118&lt;&gt;"",Tätigkeit!Q118,"")),"")</f>
        <v/>
      </c>
      <c r="J108" s="26" t="str">
        <f>IF(A108&lt;&gt;"",IF(Tätigkeit!AB118=TRUE,INDEX(codedipqual,MATCH(Tätigkeit!R118,libdipqual,0)),IF(Tätigkeit!R118&lt;&gt;"",Tätigkeit!R118,"")),"")</f>
        <v/>
      </c>
      <c r="K108" s="26" t="str">
        <f>IF(A108&lt;&gt;"",IF(Tätigkeit!AC118=TRUE,INDEX(libcatidinst,MATCH(Tätigkeit!S118,libinst,0)),""),"")</f>
        <v/>
      </c>
      <c r="L108" s="26" t="str">
        <f>IF(A108&lt;&gt;"",IF(Tätigkeit!AC118=TRUE,INDEX(codeinst,MATCH(Tätigkeit!S118,libinst,0)),IF(Tätigkeit!S118&lt;&gt;"",Tätigkeit!S118,"")),"")</f>
        <v/>
      </c>
      <c r="M108" s="26" t="str">
        <f>IF(A108&lt;&gt;"",IF(Tätigkeit!T118&lt;&gt;"",Tätigkeit!T118,""),"")</f>
        <v/>
      </c>
      <c r="N108" s="26" t="str">
        <f>IF(A108&lt;&gt;"",IF(Tätigkeit!U118&lt;&gt;"",Tätigkeit!U118,""),"")</f>
        <v/>
      </c>
      <c r="O108" s="26" t="str">
        <f>IF(OR(A108="",ISBLANK(Tätigkeit!V118)),"",IF(NOT(ISNA(Tätigkeit!V118)),INDEX(codeschartkla,MATCH(Tätigkeit!V118,libschartkla,0)),Tätigkeit!V118))</f>
        <v/>
      </c>
      <c r="P108" s="26" t="str">
        <f>IF(OR(A108="",ISBLANK(Tätigkeit!W118)),"",Tätigkeit!W118)</f>
        <v/>
      </c>
    </row>
    <row r="109" spans="1:16" x14ac:dyDescent="0.2">
      <c r="A109" s="26" t="str">
        <f>IF(Tätigkeit!$A119&lt;&gt;"",IF(Tätigkeit!C119&lt;&gt;"",IF(Tätigkeit!C119="LOC.ID",CONCATENATE("LOC.",Tätigkeit!AM$12),Tätigkeit!C119),""),"")</f>
        <v/>
      </c>
      <c r="B109" s="65" t="str">
        <f>IF(A109&lt;&gt;"",Tätigkeit!J119,"")</f>
        <v/>
      </c>
      <c r="C109" s="26" t="str">
        <f>IF(A109&lt;&gt;"",IF(Tätigkeit!E119=TRUE,INDEX(codesex,MATCH(Tätigkeit!D119,libsex,0)),Tätigkeit!D119),"")</f>
        <v/>
      </c>
      <c r="D109" s="131" t="str">
        <f>IF(A109&lt;&gt;"",Tätigkeit!F119,"")</f>
        <v/>
      </c>
      <c r="E109" s="26" t="str">
        <f>IF(A109&lt;&gt;"",IF(Tätigkeit!H119=TRUE,INDEX(codenat,MATCH(Tätigkeit!G119,libnat,0)),Tätigkeit!G119),"")</f>
        <v/>
      </c>
      <c r="F109" s="26" t="str">
        <f>IF(A109&lt;&gt;"",Tätigkeit!I119,"")</f>
        <v/>
      </c>
      <c r="G109" s="26" t="str">
        <f>IF(A109&lt;&gt;"",IF(Tätigkeit!O119&lt;&gt;"",Tätigkeit!O119,""),"")</f>
        <v/>
      </c>
      <c r="H109" s="26" t="str">
        <f>IF(A109&lt;&gt;"",IF(Tätigkeit!Z119=TRUE,INDEX(codeperskat,MATCH(Tätigkeit!P119,libperskat,0)),IF(Tätigkeit!P119&lt;&gt;"",Tätigkeit!P119,"")),"")</f>
        <v/>
      </c>
      <c r="I109" s="26" t="str">
        <f>IF(A109&lt;&gt;"",IF(Tätigkeit!AA119=TRUE,INDEX(codeaav,MATCH(Tätigkeit!Q119,libaav,0)),IF(Tätigkeit!Q119&lt;&gt;"",Tätigkeit!Q119,"")),"")</f>
        <v/>
      </c>
      <c r="J109" s="26" t="str">
        <f>IF(A109&lt;&gt;"",IF(Tätigkeit!AB119=TRUE,INDEX(codedipqual,MATCH(Tätigkeit!R119,libdipqual,0)),IF(Tätigkeit!R119&lt;&gt;"",Tätigkeit!R119,"")),"")</f>
        <v/>
      </c>
      <c r="K109" s="26" t="str">
        <f>IF(A109&lt;&gt;"",IF(Tätigkeit!AC119=TRUE,INDEX(libcatidinst,MATCH(Tätigkeit!S119,libinst,0)),""),"")</f>
        <v/>
      </c>
      <c r="L109" s="26" t="str">
        <f>IF(A109&lt;&gt;"",IF(Tätigkeit!AC119=TRUE,INDEX(codeinst,MATCH(Tätigkeit!S119,libinst,0)),IF(Tätigkeit!S119&lt;&gt;"",Tätigkeit!S119,"")),"")</f>
        <v/>
      </c>
      <c r="M109" s="26" t="str">
        <f>IF(A109&lt;&gt;"",IF(Tätigkeit!T119&lt;&gt;"",Tätigkeit!T119,""),"")</f>
        <v/>
      </c>
      <c r="N109" s="26" t="str">
        <f>IF(A109&lt;&gt;"",IF(Tätigkeit!U119&lt;&gt;"",Tätigkeit!U119,""),"")</f>
        <v/>
      </c>
      <c r="O109" s="26" t="str">
        <f>IF(OR(A109="",ISBLANK(Tätigkeit!V119)),"",IF(NOT(ISNA(Tätigkeit!V119)),INDEX(codeschartkla,MATCH(Tätigkeit!V119,libschartkla,0)),Tätigkeit!V119))</f>
        <v/>
      </c>
      <c r="P109" s="26" t="str">
        <f>IF(OR(A109="",ISBLANK(Tätigkeit!W119)),"",Tätigkeit!W119)</f>
        <v/>
      </c>
    </row>
    <row r="110" spans="1:16" x14ac:dyDescent="0.2">
      <c r="A110" s="26" t="str">
        <f>IF(Tätigkeit!$A120&lt;&gt;"",IF(Tätigkeit!C120&lt;&gt;"",IF(Tätigkeit!C120="LOC.ID",CONCATENATE("LOC.",Tätigkeit!AM$12),Tätigkeit!C120),""),"")</f>
        <v/>
      </c>
      <c r="B110" s="65" t="str">
        <f>IF(A110&lt;&gt;"",Tätigkeit!J120,"")</f>
        <v/>
      </c>
      <c r="C110" s="26" t="str">
        <f>IF(A110&lt;&gt;"",IF(Tätigkeit!E120=TRUE,INDEX(codesex,MATCH(Tätigkeit!D120,libsex,0)),Tätigkeit!D120),"")</f>
        <v/>
      </c>
      <c r="D110" s="131" t="str">
        <f>IF(A110&lt;&gt;"",Tätigkeit!F120,"")</f>
        <v/>
      </c>
      <c r="E110" s="26" t="str">
        <f>IF(A110&lt;&gt;"",IF(Tätigkeit!H120=TRUE,INDEX(codenat,MATCH(Tätigkeit!G120,libnat,0)),Tätigkeit!G120),"")</f>
        <v/>
      </c>
      <c r="F110" s="26" t="str">
        <f>IF(A110&lt;&gt;"",Tätigkeit!I120,"")</f>
        <v/>
      </c>
      <c r="G110" s="26" t="str">
        <f>IF(A110&lt;&gt;"",IF(Tätigkeit!O120&lt;&gt;"",Tätigkeit!O120,""),"")</f>
        <v/>
      </c>
      <c r="H110" s="26" t="str">
        <f>IF(A110&lt;&gt;"",IF(Tätigkeit!Z120=TRUE,INDEX(codeperskat,MATCH(Tätigkeit!P120,libperskat,0)),IF(Tätigkeit!P120&lt;&gt;"",Tätigkeit!P120,"")),"")</f>
        <v/>
      </c>
      <c r="I110" s="26" t="str">
        <f>IF(A110&lt;&gt;"",IF(Tätigkeit!AA120=TRUE,INDEX(codeaav,MATCH(Tätigkeit!Q120,libaav,0)),IF(Tätigkeit!Q120&lt;&gt;"",Tätigkeit!Q120,"")),"")</f>
        <v/>
      </c>
      <c r="J110" s="26" t="str">
        <f>IF(A110&lt;&gt;"",IF(Tätigkeit!AB120=TRUE,INDEX(codedipqual,MATCH(Tätigkeit!R120,libdipqual,0)),IF(Tätigkeit!R120&lt;&gt;"",Tätigkeit!R120,"")),"")</f>
        <v/>
      </c>
      <c r="K110" s="26" t="str">
        <f>IF(A110&lt;&gt;"",IF(Tätigkeit!AC120=TRUE,INDEX(libcatidinst,MATCH(Tätigkeit!S120,libinst,0)),""),"")</f>
        <v/>
      </c>
      <c r="L110" s="26" t="str">
        <f>IF(A110&lt;&gt;"",IF(Tätigkeit!AC120=TRUE,INDEX(codeinst,MATCH(Tätigkeit!S120,libinst,0)),IF(Tätigkeit!S120&lt;&gt;"",Tätigkeit!S120,"")),"")</f>
        <v/>
      </c>
      <c r="M110" s="26" t="str">
        <f>IF(A110&lt;&gt;"",IF(Tätigkeit!T120&lt;&gt;"",Tätigkeit!T120,""),"")</f>
        <v/>
      </c>
      <c r="N110" s="26" t="str">
        <f>IF(A110&lt;&gt;"",IF(Tätigkeit!U120&lt;&gt;"",Tätigkeit!U120,""),"")</f>
        <v/>
      </c>
      <c r="O110" s="26" t="str">
        <f>IF(OR(A110="",ISBLANK(Tätigkeit!V120)),"",IF(NOT(ISNA(Tätigkeit!V120)),INDEX(codeschartkla,MATCH(Tätigkeit!V120,libschartkla,0)),Tätigkeit!V120))</f>
        <v/>
      </c>
      <c r="P110" s="26" t="str">
        <f>IF(OR(A110="",ISBLANK(Tätigkeit!W120)),"",Tätigkeit!W120)</f>
        <v/>
      </c>
    </row>
    <row r="111" spans="1:16" x14ac:dyDescent="0.2">
      <c r="A111" s="26" t="str">
        <f>IF(Tätigkeit!$A121&lt;&gt;"",IF(Tätigkeit!C121&lt;&gt;"",IF(Tätigkeit!C121="LOC.ID",CONCATENATE("LOC.",Tätigkeit!AM$12),Tätigkeit!C121),""),"")</f>
        <v/>
      </c>
      <c r="B111" s="65" t="str">
        <f>IF(A111&lt;&gt;"",Tätigkeit!J121,"")</f>
        <v/>
      </c>
      <c r="C111" s="26" t="str">
        <f>IF(A111&lt;&gt;"",IF(Tätigkeit!E121=TRUE,INDEX(codesex,MATCH(Tätigkeit!D121,libsex,0)),Tätigkeit!D121),"")</f>
        <v/>
      </c>
      <c r="D111" s="131" t="str">
        <f>IF(A111&lt;&gt;"",Tätigkeit!F121,"")</f>
        <v/>
      </c>
      <c r="E111" s="26" t="str">
        <f>IF(A111&lt;&gt;"",IF(Tätigkeit!H121=TRUE,INDEX(codenat,MATCH(Tätigkeit!G121,libnat,0)),Tätigkeit!G121),"")</f>
        <v/>
      </c>
      <c r="F111" s="26" t="str">
        <f>IF(A111&lt;&gt;"",Tätigkeit!I121,"")</f>
        <v/>
      </c>
      <c r="G111" s="26" t="str">
        <f>IF(A111&lt;&gt;"",IF(Tätigkeit!O121&lt;&gt;"",Tätigkeit!O121,""),"")</f>
        <v/>
      </c>
      <c r="H111" s="26" t="str">
        <f>IF(A111&lt;&gt;"",IF(Tätigkeit!Z121=TRUE,INDEX(codeperskat,MATCH(Tätigkeit!P121,libperskat,0)),IF(Tätigkeit!P121&lt;&gt;"",Tätigkeit!P121,"")),"")</f>
        <v/>
      </c>
      <c r="I111" s="26" t="str">
        <f>IF(A111&lt;&gt;"",IF(Tätigkeit!AA121=TRUE,INDEX(codeaav,MATCH(Tätigkeit!Q121,libaav,0)),IF(Tätigkeit!Q121&lt;&gt;"",Tätigkeit!Q121,"")),"")</f>
        <v/>
      </c>
      <c r="J111" s="26" t="str">
        <f>IF(A111&lt;&gt;"",IF(Tätigkeit!AB121=TRUE,INDEX(codedipqual,MATCH(Tätigkeit!R121,libdipqual,0)),IF(Tätigkeit!R121&lt;&gt;"",Tätigkeit!R121,"")),"")</f>
        <v/>
      </c>
      <c r="K111" s="26" t="str">
        <f>IF(A111&lt;&gt;"",IF(Tätigkeit!AC121=TRUE,INDEX(libcatidinst,MATCH(Tätigkeit!S121,libinst,0)),""),"")</f>
        <v/>
      </c>
      <c r="L111" s="26" t="str">
        <f>IF(A111&lt;&gt;"",IF(Tätigkeit!AC121=TRUE,INDEX(codeinst,MATCH(Tätigkeit!S121,libinst,0)),IF(Tätigkeit!S121&lt;&gt;"",Tätigkeit!S121,"")),"")</f>
        <v/>
      </c>
      <c r="M111" s="26" t="str">
        <f>IF(A111&lt;&gt;"",IF(Tätigkeit!T121&lt;&gt;"",Tätigkeit!T121,""),"")</f>
        <v/>
      </c>
      <c r="N111" s="26" t="str">
        <f>IF(A111&lt;&gt;"",IF(Tätigkeit!U121&lt;&gt;"",Tätigkeit!U121,""),"")</f>
        <v/>
      </c>
      <c r="O111" s="26" t="str">
        <f>IF(OR(A111="",ISBLANK(Tätigkeit!V121)),"",IF(NOT(ISNA(Tätigkeit!V121)),INDEX(codeschartkla,MATCH(Tätigkeit!V121,libschartkla,0)),Tätigkeit!V121))</f>
        <v/>
      </c>
      <c r="P111" s="26" t="str">
        <f>IF(OR(A111="",ISBLANK(Tätigkeit!W121)),"",Tätigkeit!W121)</f>
        <v/>
      </c>
    </row>
    <row r="112" spans="1:16" x14ac:dyDescent="0.2">
      <c r="A112" s="26" t="str">
        <f>IF(Tätigkeit!$A122&lt;&gt;"",IF(Tätigkeit!C122&lt;&gt;"",IF(Tätigkeit!C122="LOC.ID",CONCATENATE("LOC.",Tätigkeit!AM$12),Tätigkeit!C122),""),"")</f>
        <v/>
      </c>
      <c r="B112" s="65" t="str">
        <f>IF(A112&lt;&gt;"",Tätigkeit!J122,"")</f>
        <v/>
      </c>
      <c r="C112" s="26" t="str">
        <f>IF(A112&lt;&gt;"",IF(Tätigkeit!E122=TRUE,INDEX(codesex,MATCH(Tätigkeit!D122,libsex,0)),Tätigkeit!D122),"")</f>
        <v/>
      </c>
      <c r="D112" s="131" t="str">
        <f>IF(A112&lt;&gt;"",Tätigkeit!F122,"")</f>
        <v/>
      </c>
      <c r="E112" s="26" t="str">
        <f>IF(A112&lt;&gt;"",IF(Tätigkeit!H122=TRUE,INDEX(codenat,MATCH(Tätigkeit!G122,libnat,0)),Tätigkeit!G122),"")</f>
        <v/>
      </c>
      <c r="F112" s="26" t="str">
        <f>IF(A112&lt;&gt;"",Tätigkeit!I122,"")</f>
        <v/>
      </c>
      <c r="G112" s="26" t="str">
        <f>IF(A112&lt;&gt;"",IF(Tätigkeit!O122&lt;&gt;"",Tätigkeit!O122,""),"")</f>
        <v/>
      </c>
      <c r="H112" s="26" t="str">
        <f>IF(A112&lt;&gt;"",IF(Tätigkeit!Z122=TRUE,INDEX(codeperskat,MATCH(Tätigkeit!P122,libperskat,0)),IF(Tätigkeit!P122&lt;&gt;"",Tätigkeit!P122,"")),"")</f>
        <v/>
      </c>
      <c r="I112" s="26" t="str">
        <f>IF(A112&lt;&gt;"",IF(Tätigkeit!AA122=TRUE,INDEX(codeaav,MATCH(Tätigkeit!Q122,libaav,0)),IF(Tätigkeit!Q122&lt;&gt;"",Tätigkeit!Q122,"")),"")</f>
        <v/>
      </c>
      <c r="J112" s="26" t="str">
        <f>IF(A112&lt;&gt;"",IF(Tätigkeit!AB122=TRUE,INDEX(codedipqual,MATCH(Tätigkeit!R122,libdipqual,0)),IF(Tätigkeit!R122&lt;&gt;"",Tätigkeit!R122,"")),"")</f>
        <v/>
      </c>
      <c r="K112" s="26" t="str">
        <f>IF(A112&lt;&gt;"",IF(Tätigkeit!AC122=TRUE,INDEX(libcatidinst,MATCH(Tätigkeit!S122,libinst,0)),""),"")</f>
        <v/>
      </c>
      <c r="L112" s="26" t="str">
        <f>IF(A112&lt;&gt;"",IF(Tätigkeit!AC122=TRUE,INDEX(codeinst,MATCH(Tätigkeit!S122,libinst,0)),IF(Tätigkeit!S122&lt;&gt;"",Tätigkeit!S122,"")),"")</f>
        <v/>
      </c>
      <c r="M112" s="26" t="str">
        <f>IF(A112&lt;&gt;"",IF(Tätigkeit!T122&lt;&gt;"",Tätigkeit!T122,""),"")</f>
        <v/>
      </c>
      <c r="N112" s="26" t="str">
        <f>IF(A112&lt;&gt;"",IF(Tätigkeit!U122&lt;&gt;"",Tätigkeit!U122,""),"")</f>
        <v/>
      </c>
      <c r="O112" s="26" t="str">
        <f>IF(OR(A112="",ISBLANK(Tätigkeit!V122)),"",IF(NOT(ISNA(Tätigkeit!V122)),INDEX(codeschartkla,MATCH(Tätigkeit!V122,libschartkla,0)),Tätigkeit!V122))</f>
        <v/>
      </c>
      <c r="P112" s="26" t="str">
        <f>IF(OR(A112="",ISBLANK(Tätigkeit!W122)),"",Tätigkeit!W122)</f>
        <v/>
      </c>
    </row>
    <row r="113" spans="1:16" x14ac:dyDescent="0.2">
      <c r="A113" s="26" t="str">
        <f>IF(Tätigkeit!$A123&lt;&gt;"",IF(Tätigkeit!C123&lt;&gt;"",IF(Tätigkeit!C123="LOC.ID",CONCATENATE("LOC.",Tätigkeit!AM$12),Tätigkeit!C123),""),"")</f>
        <v/>
      </c>
      <c r="B113" s="65" t="str">
        <f>IF(A113&lt;&gt;"",Tätigkeit!J123,"")</f>
        <v/>
      </c>
      <c r="C113" s="26" t="str">
        <f>IF(A113&lt;&gt;"",IF(Tätigkeit!E123=TRUE,INDEX(codesex,MATCH(Tätigkeit!D123,libsex,0)),Tätigkeit!D123),"")</f>
        <v/>
      </c>
      <c r="D113" s="131" t="str">
        <f>IF(A113&lt;&gt;"",Tätigkeit!F123,"")</f>
        <v/>
      </c>
      <c r="E113" s="26" t="str">
        <f>IF(A113&lt;&gt;"",IF(Tätigkeit!H123=TRUE,INDEX(codenat,MATCH(Tätigkeit!G123,libnat,0)),Tätigkeit!G123),"")</f>
        <v/>
      </c>
      <c r="F113" s="26" t="str">
        <f>IF(A113&lt;&gt;"",Tätigkeit!I123,"")</f>
        <v/>
      </c>
      <c r="G113" s="26" t="str">
        <f>IF(A113&lt;&gt;"",IF(Tätigkeit!O123&lt;&gt;"",Tätigkeit!O123,""),"")</f>
        <v/>
      </c>
      <c r="H113" s="26" t="str">
        <f>IF(A113&lt;&gt;"",IF(Tätigkeit!Z123=TRUE,INDEX(codeperskat,MATCH(Tätigkeit!P123,libperskat,0)),IF(Tätigkeit!P123&lt;&gt;"",Tätigkeit!P123,"")),"")</f>
        <v/>
      </c>
      <c r="I113" s="26" t="str">
        <f>IF(A113&lt;&gt;"",IF(Tätigkeit!AA123=TRUE,INDEX(codeaav,MATCH(Tätigkeit!Q123,libaav,0)),IF(Tätigkeit!Q123&lt;&gt;"",Tätigkeit!Q123,"")),"")</f>
        <v/>
      </c>
      <c r="J113" s="26" t="str">
        <f>IF(A113&lt;&gt;"",IF(Tätigkeit!AB123=TRUE,INDEX(codedipqual,MATCH(Tätigkeit!R123,libdipqual,0)),IF(Tätigkeit!R123&lt;&gt;"",Tätigkeit!R123,"")),"")</f>
        <v/>
      </c>
      <c r="K113" s="26" t="str">
        <f>IF(A113&lt;&gt;"",IF(Tätigkeit!AC123=TRUE,INDEX(libcatidinst,MATCH(Tätigkeit!S123,libinst,0)),""),"")</f>
        <v/>
      </c>
      <c r="L113" s="26" t="str">
        <f>IF(A113&lt;&gt;"",IF(Tätigkeit!AC123=TRUE,INDEX(codeinst,MATCH(Tätigkeit!S123,libinst,0)),IF(Tätigkeit!S123&lt;&gt;"",Tätigkeit!S123,"")),"")</f>
        <v/>
      </c>
      <c r="M113" s="26" t="str">
        <f>IF(A113&lt;&gt;"",IF(Tätigkeit!T123&lt;&gt;"",Tätigkeit!T123,""),"")</f>
        <v/>
      </c>
      <c r="N113" s="26" t="str">
        <f>IF(A113&lt;&gt;"",IF(Tätigkeit!U123&lt;&gt;"",Tätigkeit!U123,""),"")</f>
        <v/>
      </c>
      <c r="O113" s="26" t="str">
        <f>IF(OR(A113="",ISBLANK(Tätigkeit!V123)),"",IF(NOT(ISNA(Tätigkeit!V123)),INDEX(codeschartkla,MATCH(Tätigkeit!V123,libschartkla,0)),Tätigkeit!V123))</f>
        <v/>
      </c>
      <c r="P113" s="26" t="str">
        <f>IF(OR(A113="",ISBLANK(Tätigkeit!W123)),"",Tätigkeit!W123)</f>
        <v/>
      </c>
    </row>
    <row r="114" spans="1:16" x14ac:dyDescent="0.2">
      <c r="A114" s="26" t="str">
        <f>IF(Tätigkeit!$A124&lt;&gt;"",IF(Tätigkeit!C124&lt;&gt;"",IF(Tätigkeit!C124="LOC.ID",CONCATENATE("LOC.",Tätigkeit!AM$12),Tätigkeit!C124),""),"")</f>
        <v/>
      </c>
      <c r="B114" s="65" t="str">
        <f>IF(A114&lt;&gt;"",Tätigkeit!J124,"")</f>
        <v/>
      </c>
      <c r="C114" s="26" t="str">
        <f>IF(A114&lt;&gt;"",IF(Tätigkeit!E124=TRUE,INDEX(codesex,MATCH(Tätigkeit!D124,libsex,0)),Tätigkeit!D124),"")</f>
        <v/>
      </c>
      <c r="D114" s="131" t="str">
        <f>IF(A114&lt;&gt;"",Tätigkeit!F124,"")</f>
        <v/>
      </c>
      <c r="E114" s="26" t="str">
        <f>IF(A114&lt;&gt;"",IF(Tätigkeit!H124=TRUE,INDEX(codenat,MATCH(Tätigkeit!G124,libnat,0)),Tätigkeit!G124),"")</f>
        <v/>
      </c>
      <c r="F114" s="26" t="str">
        <f>IF(A114&lt;&gt;"",Tätigkeit!I124,"")</f>
        <v/>
      </c>
      <c r="G114" s="26" t="str">
        <f>IF(A114&lt;&gt;"",IF(Tätigkeit!O124&lt;&gt;"",Tätigkeit!O124,""),"")</f>
        <v/>
      </c>
      <c r="H114" s="26" t="str">
        <f>IF(A114&lt;&gt;"",IF(Tätigkeit!Z124=TRUE,INDEX(codeperskat,MATCH(Tätigkeit!P124,libperskat,0)),IF(Tätigkeit!P124&lt;&gt;"",Tätigkeit!P124,"")),"")</f>
        <v/>
      </c>
      <c r="I114" s="26" t="str">
        <f>IF(A114&lt;&gt;"",IF(Tätigkeit!AA124=TRUE,INDEX(codeaav,MATCH(Tätigkeit!Q124,libaav,0)),IF(Tätigkeit!Q124&lt;&gt;"",Tätigkeit!Q124,"")),"")</f>
        <v/>
      </c>
      <c r="J114" s="26" t="str">
        <f>IF(A114&lt;&gt;"",IF(Tätigkeit!AB124=TRUE,INDEX(codedipqual,MATCH(Tätigkeit!R124,libdipqual,0)),IF(Tätigkeit!R124&lt;&gt;"",Tätigkeit!R124,"")),"")</f>
        <v/>
      </c>
      <c r="K114" s="26" t="str">
        <f>IF(A114&lt;&gt;"",IF(Tätigkeit!AC124=TRUE,INDEX(libcatidinst,MATCH(Tätigkeit!S124,libinst,0)),""),"")</f>
        <v/>
      </c>
      <c r="L114" s="26" t="str">
        <f>IF(A114&lt;&gt;"",IF(Tätigkeit!AC124=TRUE,INDEX(codeinst,MATCH(Tätigkeit!S124,libinst,0)),IF(Tätigkeit!S124&lt;&gt;"",Tätigkeit!S124,"")),"")</f>
        <v/>
      </c>
      <c r="M114" s="26" t="str">
        <f>IF(A114&lt;&gt;"",IF(Tätigkeit!T124&lt;&gt;"",Tätigkeit!T124,""),"")</f>
        <v/>
      </c>
      <c r="N114" s="26" t="str">
        <f>IF(A114&lt;&gt;"",IF(Tätigkeit!U124&lt;&gt;"",Tätigkeit!U124,""),"")</f>
        <v/>
      </c>
      <c r="O114" s="26" t="str">
        <f>IF(OR(A114="",ISBLANK(Tätigkeit!V124)),"",IF(NOT(ISNA(Tätigkeit!V124)),INDEX(codeschartkla,MATCH(Tätigkeit!V124,libschartkla,0)),Tätigkeit!V124))</f>
        <v/>
      </c>
      <c r="P114" s="26" t="str">
        <f>IF(OR(A114="",ISBLANK(Tätigkeit!W124)),"",Tätigkeit!W124)</f>
        <v/>
      </c>
    </row>
    <row r="115" spans="1:16" x14ac:dyDescent="0.2">
      <c r="A115" s="26" t="str">
        <f>IF(Tätigkeit!$A125&lt;&gt;"",IF(Tätigkeit!C125&lt;&gt;"",IF(Tätigkeit!C125="LOC.ID",CONCATENATE("LOC.",Tätigkeit!AM$12),Tätigkeit!C125),""),"")</f>
        <v/>
      </c>
      <c r="B115" s="65" t="str">
        <f>IF(A115&lt;&gt;"",Tätigkeit!J125,"")</f>
        <v/>
      </c>
      <c r="C115" s="26" t="str">
        <f>IF(A115&lt;&gt;"",IF(Tätigkeit!E125=TRUE,INDEX(codesex,MATCH(Tätigkeit!D125,libsex,0)),Tätigkeit!D125),"")</f>
        <v/>
      </c>
      <c r="D115" s="131" t="str">
        <f>IF(A115&lt;&gt;"",Tätigkeit!F125,"")</f>
        <v/>
      </c>
      <c r="E115" s="26" t="str">
        <f>IF(A115&lt;&gt;"",IF(Tätigkeit!H125=TRUE,INDEX(codenat,MATCH(Tätigkeit!G125,libnat,0)),Tätigkeit!G125),"")</f>
        <v/>
      </c>
      <c r="F115" s="26" t="str">
        <f>IF(A115&lt;&gt;"",Tätigkeit!I125,"")</f>
        <v/>
      </c>
      <c r="G115" s="26" t="str">
        <f>IF(A115&lt;&gt;"",IF(Tätigkeit!O125&lt;&gt;"",Tätigkeit!O125,""),"")</f>
        <v/>
      </c>
      <c r="H115" s="26" t="str">
        <f>IF(A115&lt;&gt;"",IF(Tätigkeit!Z125=TRUE,INDEX(codeperskat,MATCH(Tätigkeit!P125,libperskat,0)),IF(Tätigkeit!P125&lt;&gt;"",Tätigkeit!P125,"")),"")</f>
        <v/>
      </c>
      <c r="I115" s="26" t="str">
        <f>IF(A115&lt;&gt;"",IF(Tätigkeit!AA125=TRUE,INDEX(codeaav,MATCH(Tätigkeit!Q125,libaav,0)),IF(Tätigkeit!Q125&lt;&gt;"",Tätigkeit!Q125,"")),"")</f>
        <v/>
      </c>
      <c r="J115" s="26" t="str">
        <f>IF(A115&lt;&gt;"",IF(Tätigkeit!AB125=TRUE,INDEX(codedipqual,MATCH(Tätigkeit!R125,libdipqual,0)),IF(Tätigkeit!R125&lt;&gt;"",Tätigkeit!R125,"")),"")</f>
        <v/>
      </c>
      <c r="K115" s="26" t="str">
        <f>IF(A115&lt;&gt;"",IF(Tätigkeit!AC125=TRUE,INDEX(libcatidinst,MATCH(Tätigkeit!S125,libinst,0)),""),"")</f>
        <v/>
      </c>
      <c r="L115" s="26" t="str">
        <f>IF(A115&lt;&gt;"",IF(Tätigkeit!AC125=TRUE,INDEX(codeinst,MATCH(Tätigkeit!S125,libinst,0)),IF(Tätigkeit!S125&lt;&gt;"",Tätigkeit!S125,"")),"")</f>
        <v/>
      </c>
      <c r="M115" s="26" t="str">
        <f>IF(A115&lt;&gt;"",IF(Tätigkeit!T125&lt;&gt;"",Tätigkeit!T125,""),"")</f>
        <v/>
      </c>
      <c r="N115" s="26" t="str">
        <f>IF(A115&lt;&gt;"",IF(Tätigkeit!U125&lt;&gt;"",Tätigkeit!U125,""),"")</f>
        <v/>
      </c>
      <c r="O115" s="26" t="str">
        <f>IF(OR(A115="",ISBLANK(Tätigkeit!V125)),"",IF(NOT(ISNA(Tätigkeit!V125)),INDEX(codeschartkla,MATCH(Tätigkeit!V125,libschartkla,0)),Tätigkeit!V125))</f>
        <v/>
      </c>
      <c r="P115" s="26" t="str">
        <f>IF(OR(A115="",ISBLANK(Tätigkeit!W125)),"",Tätigkeit!W125)</f>
        <v/>
      </c>
    </row>
    <row r="116" spans="1:16" x14ac:dyDescent="0.2">
      <c r="A116" s="26" t="str">
        <f>IF(Tätigkeit!$A126&lt;&gt;"",IF(Tätigkeit!C126&lt;&gt;"",IF(Tätigkeit!C126="LOC.ID",CONCATENATE("LOC.",Tätigkeit!AM$12),Tätigkeit!C126),""),"")</f>
        <v/>
      </c>
      <c r="B116" s="65" t="str">
        <f>IF(A116&lt;&gt;"",Tätigkeit!J126,"")</f>
        <v/>
      </c>
      <c r="C116" s="26" t="str">
        <f>IF(A116&lt;&gt;"",IF(Tätigkeit!E126=TRUE,INDEX(codesex,MATCH(Tätigkeit!D126,libsex,0)),Tätigkeit!D126),"")</f>
        <v/>
      </c>
      <c r="D116" s="131" t="str">
        <f>IF(A116&lt;&gt;"",Tätigkeit!F126,"")</f>
        <v/>
      </c>
      <c r="E116" s="26" t="str">
        <f>IF(A116&lt;&gt;"",IF(Tätigkeit!H126=TRUE,INDEX(codenat,MATCH(Tätigkeit!G126,libnat,0)),Tätigkeit!G126),"")</f>
        <v/>
      </c>
      <c r="F116" s="26" t="str">
        <f>IF(A116&lt;&gt;"",Tätigkeit!I126,"")</f>
        <v/>
      </c>
      <c r="G116" s="26" t="str">
        <f>IF(A116&lt;&gt;"",IF(Tätigkeit!O126&lt;&gt;"",Tätigkeit!O126,""),"")</f>
        <v/>
      </c>
      <c r="H116" s="26" t="str">
        <f>IF(A116&lt;&gt;"",IF(Tätigkeit!Z126=TRUE,INDEX(codeperskat,MATCH(Tätigkeit!P126,libperskat,0)),IF(Tätigkeit!P126&lt;&gt;"",Tätigkeit!P126,"")),"")</f>
        <v/>
      </c>
      <c r="I116" s="26" t="str">
        <f>IF(A116&lt;&gt;"",IF(Tätigkeit!AA126=TRUE,INDEX(codeaav,MATCH(Tätigkeit!Q126,libaav,0)),IF(Tätigkeit!Q126&lt;&gt;"",Tätigkeit!Q126,"")),"")</f>
        <v/>
      </c>
      <c r="J116" s="26" t="str">
        <f>IF(A116&lt;&gt;"",IF(Tätigkeit!AB126=TRUE,INDEX(codedipqual,MATCH(Tätigkeit!R126,libdipqual,0)),IF(Tätigkeit!R126&lt;&gt;"",Tätigkeit!R126,"")),"")</f>
        <v/>
      </c>
      <c r="K116" s="26" t="str">
        <f>IF(A116&lt;&gt;"",IF(Tätigkeit!AC126=TRUE,INDEX(libcatidinst,MATCH(Tätigkeit!S126,libinst,0)),""),"")</f>
        <v/>
      </c>
      <c r="L116" s="26" t="str">
        <f>IF(A116&lt;&gt;"",IF(Tätigkeit!AC126=TRUE,INDEX(codeinst,MATCH(Tätigkeit!S126,libinst,0)),IF(Tätigkeit!S126&lt;&gt;"",Tätigkeit!S126,"")),"")</f>
        <v/>
      </c>
      <c r="M116" s="26" t="str">
        <f>IF(A116&lt;&gt;"",IF(Tätigkeit!T126&lt;&gt;"",Tätigkeit!T126,""),"")</f>
        <v/>
      </c>
      <c r="N116" s="26" t="str">
        <f>IF(A116&lt;&gt;"",IF(Tätigkeit!U126&lt;&gt;"",Tätigkeit!U126,""),"")</f>
        <v/>
      </c>
      <c r="O116" s="26" t="str">
        <f>IF(OR(A116="",ISBLANK(Tätigkeit!V126)),"",IF(NOT(ISNA(Tätigkeit!V126)),INDEX(codeschartkla,MATCH(Tätigkeit!V126,libschartkla,0)),Tätigkeit!V126))</f>
        <v/>
      </c>
      <c r="P116" s="26" t="str">
        <f>IF(OR(A116="",ISBLANK(Tätigkeit!W126)),"",Tätigkeit!W126)</f>
        <v/>
      </c>
    </row>
    <row r="117" spans="1:16" x14ac:dyDescent="0.2">
      <c r="A117" s="26" t="str">
        <f>IF(Tätigkeit!$A127&lt;&gt;"",IF(Tätigkeit!C127&lt;&gt;"",IF(Tätigkeit!C127="LOC.ID",CONCATENATE("LOC.",Tätigkeit!AM$12),Tätigkeit!C127),""),"")</f>
        <v/>
      </c>
      <c r="B117" s="65" t="str">
        <f>IF(A117&lt;&gt;"",Tätigkeit!J127,"")</f>
        <v/>
      </c>
      <c r="C117" s="26" t="str">
        <f>IF(A117&lt;&gt;"",IF(Tätigkeit!E127=TRUE,INDEX(codesex,MATCH(Tätigkeit!D127,libsex,0)),Tätigkeit!D127),"")</f>
        <v/>
      </c>
      <c r="D117" s="131" t="str">
        <f>IF(A117&lt;&gt;"",Tätigkeit!F127,"")</f>
        <v/>
      </c>
      <c r="E117" s="26" t="str">
        <f>IF(A117&lt;&gt;"",IF(Tätigkeit!H127=TRUE,INDEX(codenat,MATCH(Tätigkeit!G127,libnat,0)),Tätigkeit!G127),"")</f>
        <v/>
      </c>
      <c r="F117" s="26" t="str">
        <f>IF(A117&lt;&gt;"",Tätigkeit!I127,"")</f>
        <v/>
      </c>
      <c r="G117" s="26" t="str">
        <f>IF(A117&lt;&gt;"",IF(Tätigkeit!O127&lt;&gt;"",Tätigkeit!O127,""),"")</f>
        <v/>
      </c>
      <c r="H117" s="26" t="str">
        <f>IF(A117&lt;&gt;"",IF(Tätigkeit!Z127=TRUE,INDEX(codeperskat,MATCH(Tätigkeit!P127,libperskat,0)),IF(Tätigkeit!P127&lt;&gt;"",Tätigkeit!P127,"")),"")</f>
        <v/>
      </c>
      <c r="I117" s="26" t="str">
        <f>IF(A117&lt;&gt;"",IF(Tätigkeit!AA127=TRUE,INDEX(codeaav,MATCH(Tätigkeit!Q127,libaav,0)),IF(Tätigkeit!Q127&lt;&gt;"",Tätigkeit!Q127,"")),"")</f>
        <v/>
      </c>
      <c r="J117" s="26" t="str">
        <f>IF(A117&lt;&gt;"",IF(Tätigkeit!AB127=TRUE,INDEX(codedipqual,MATCH(Tätigkeit!R127,libdipqual,0)),IF(Tätigkeit!R127&lt;&gt;"",Tätigkeit!R127,"")),"")</f>
        <v/>
      </c>
      <c r="K117" s="26" t="str">
        <f>IF(A117&lt;&gt;"",IF(Tätigkeit!AC127=TRUE,INDEX(libcatidinst,MATCH(Tätigkeit!S127,libinst,0)),""),"")</f>
        <v/>
      </c>
      <c r="L117" s="26" t="str">
        <f>IF(A117&lt;&gt;"",IF(Tätigkeit!AC127=TRUE,INDEX(codeinst,MATCH(Tätigkeit!S127,libinst,0)),IF(Tätigkeit!S127&lt;&gt;"",Tätigkeit!S127,"")),"")</f>
        <v/>
      </c>
      <c r="M117" s="26" t="str">
        <f>IF(A117&lt;&gt;"",IF(Tätigkeit!T127&lt;&gt;"",Tätigkeit!T127,""),"")</f>
        <v/>
      </c>
      <c r="N117" s="26" t="str">
        <f>IF(A117&lt;&gt;"",IF(Tätigkeit!U127&lt;&gt;"",Tätigkeit!U127,""),"")</f>
        <v/>
      </c>
      <c r="O117" s="26" t="str">
        <f>IF(OR(A117="",ISBLANK(Tätigkeit!V127)),"",IF(NOT(ISNA(Tätigkeit!V127)),INDEX(codeschartkla,MATCH(Tätigkeit!V127,libschartkla,0)),Tätigkeit!V127))</f>
        <v/>
      </c>
      <c r="P117" s="26" t="str">
        <f>IF(OR(A117="",ISBLANK(Tätigkeit!W127)),"",Tätigkeit!W127)</f>
        <v/>
      </c>
    </row>
    <row r="118" spans="1:16" x14ac:dyDescent="0.2">
      <c r="A118" s="26" t="str">
        <f>IF(Tätigkeit!$A128&lt;&gt;"",IF(Tätigkeit!C128&lt;&gt;"",IF(Tätigkeit!C128="LOC.ID",CONCATENATE("LOC.",Tätigkeit!AM$12),Tätigkeit!C128),""),"")</f>
        <v/>
      </c>
      <c r="B118" s="65" t="str">
        <f>IF(A118&lt;&gt;"",Tätigkeit!J128,"")</f>
        <v/>
      </c>
      <c r="C118" s="26" t="str">
        <f>IF(A118&lt;&gt;"",IF(Tätigkeit!E128=TRUE,INDEX(codesex,MATCH(Tätigkeit!D128,libsex,0)),Tätigkeit!D128),"")</f>
        <v/>
      </c>
      <c r="D118" s="131" t="str">
        <f>IF(A118&lt;&gt;"",Tätigkeit!F128,"")</f>
        <v/>
      </c>
      <c r="E118" s="26" t="str">
        <f>IF(A118&lt;&gt;"",IF(Tätigkeit!H128=TRUE,INDEX(codenat,MATCH(Tätigkeit!G128,libnat,0)),Tätigkeit!G128),"")</f>
        <v/>
      </c>
      <c r="F118" s="26" t="str">
        <f>IF(A118&lt;&gt;"",Tätigkeit!I128,"")</f>
        <v/>
      </c>
      <c r="G118" s="26" t="str">
        <f>IF(A118&lt;&gt;"",IF(Tätigkeit!O128&lt;&gt;"",Tätigkeit!O128,""),"")</f>
        <v/>
      </c>
      <c r="H118" s="26" t="str">
        <f>IF(A118&lt;&gt;"",IF(Tätigkeit!Z128=TRUE,INDEX(codeperskat,MATCH(Tätigkeit!P128,libperskat,0)),IF(Tätigkeit!P128&lt;&gt;"",Tätigkeit!P128,"")),"")</f>
        <v/>
      </c>
      <c r="I118" s="26" t="str">
        <f>IF(A118&lt;&gt;"",IF(Tätigkeit!AA128=TRUE,INDEX(codeaav,MATCH(Tätigkeit!Q128,libaav,0)),IF(Tätigkeit!Q128&lt;&gt;"",Tätigkeit!Q128,"")),"")</f>
        <v/>
      </c>
      <c r="J118" s="26" t="str">
        <f>IF(A118&lt;&gt;"",IF(Tätigkeit!AB128=TRUE,INDEX(codedipqual,MATCH(Tätigkeit!R128,libdipqual,0)),IF(Tätigkeit!R128&lt;&gt;"",Tätigkeit!R128,"")),"")</f>
        <v/>
      </c>
      <c r="K118" s="26" t="str">
        <f>IF(A118&lt;&gt;"",IF(Tätigkeit!AC128=TRUE,INDEX(libcatidinst,MATCH(Tätigkeit!S128,libinst,0)),""),"")</f>
        <v/>
      </c>
      <c r="L118" s="26" t="str">
        <f>IF(A118&lt;&gt;"",IF(Tätigkeit!AC128=TRUE,INDEX(codeinst,MATCH(Tätigkeit!S128,libinst,0)),IF(Tätigkeit!S128&lt;&gt;"",Tätigkeit!S128,"")),"")</f>
        <v/>
      </c>
      <c r="M118" s="26" t="str">
        <f>IF(A118&lt;&gt;"",IF(Tätigkeit!T128&lt;&gt;"",Tätigkeit!T128,""),"")</f>
        <v/>
      </c>
      <c r="N118" s="26" t="str">
        <f>IF(A118&lt;&gt;"",IF(Tätigkeit!U128&lt;&gt;"",Tätigkeit!U128,""),"")</f>
        <v/>
      </c>
      <c r="O118" s="26" t="str">
        <f>IF(OR(A118="",ISBLANK(Tätigkeit!V128)),"",IF(NOT(ISNA(Tätigkeit!V128)),INDEX(codeschartkla,MATCH(Tätigkeit!V128,libschartkla,0)),Tätigkeit!V128))</f>
        <v/>
      </c>
      <c r="P118" s="26" t="str">
        <f>IF(OR(A118="",ISBLANK(Tätigkeit!W128)),"",Tätigkeit!W128)</f>
        <v/>
      </c>
    </row>
    <row r="119" spans="1:16" x14ac:dyDescent="0.2">
      <c r="A119" s="26" t="str">
        <f>IF(Tätigkeit!$A129&lt;&gt;"",IF(Tätigkeit!C129&lt;&gt;"",IF(Tätigkeit!C129="LOC.ID",CONCATENATE("LOC.",Tätigkeit!AM$12),Tätigkeit!C129),""),"")</f>
        <v/>
      </c>
      <c r="B119" s="65" t="str">
        <f>IF(A119&lt;&gt;"",Tätigkeit!J129,"")</f>
        <v/>
      </c>
      <c r="C119" s="26" t="str">
        <f>IF(A119&lt;&gt;"",IF(Tätigkeit!E129=TRUE,INDEX(codesex,MATCH(Tätigkeit!D129,libsex,0)),Tätigkeit!D129),"")</f>
        <v/>
      </c>
      <c r="D119" s="131" t="str">
        <f>IF(A119&lt;&gt;"",Tätigkeit!F129,"")</f>
        <v/>
      </c>
      <c r="E119" s="26" t="str">
        <f>IF(A119&lt;&gt;"",IF(Tätigkeit!H129=TRUE,INDEX(codenat,MATCH(Tätigkeit!G129,libnat,0)),Tätigkeit!G129),"")</f>
        <v/>
      </c>
      <c r="F119" s="26" t="str">
        <f>IF(A119&lt;&gt;"",Tätigkeit!I129,"")</f>
        <v/>
      </c>
      <c r="G119" s="26" t="str">
        <f>IF(A119&lt;&gt;"",IF(Tätigkeit!O129&lt;&gt;"",Tätigkeit!O129,""),"")</f>
        <v/>
      </c>
      <c r="H119" s="26" t="str">
        <f>IF(A119&lt;&gt;"",IF(Tätigkeit!Z129=TRUE,INDEX(codeperskat,MATCH(Tätigkeit!P129,libperskat,0)),IF(Tätigkeit!P129&lt;&gt;"",Tätigkeit!P129,"")),"")</f>
        <v/>
      </c>
      <c r="I119" s="26" t="str">
        <f>IF(A119&lt;&gt;"",IF(Tätigkeit!AA129=TRUE,INDEX(codeaav,MATCH(Tätigkeit!Q129,libaav,0)),IF(Tätigkeit!Q129&lt;&gt;"",Tätigkeit!Q129,"")),"")</f>
        <v/>
      </c>
      <c r="J119" s="26" t="str">
        <f>IF(A119&lt;&gt;"",IF(Tätigkeit!AB129=TRUE,INDEX(codedipqual,MATCH(Tätigkeit!R129,libdipqual,0)),IF(Tätigkeit!R129&lt;&gt;"",Tätigkeit!R129,"")),"")</f>
        <v/>
      </c>
      <c r="K119" s="26" t="str">
        <f>IF(A119&lt;&gt;"",IF(Tätigkeit!AC129=TRUE,INDEX(libcatidinst,MATCH(Tätigkeit!S129,libinst,0)),""),"")</f>
        <v/>
      </c>
      <c r="L119" s="26" t="str">
        <f>IF(A119&lt;&gt;"",IF(Tätigkeit!AC129=TRUE,INDEX(codeinst,MATCH(Tätigkeit!S129,libinst,0)),IF(Tätigkeit!S129&lt;&gt;"",Tätigkeit!S129,"")),"")</f>
        <v/>
      </c>
      <c r="M119" s="26" t="str">
        <f>IF(A119&lt;&gt;"",IF(Tätigkeit!T129&lt;&gt;"",Tätigkeit!T129,""),"")</f>
        <v/>
      </c>
      <c r="N119" s="26" t="str">
        <f>IF(A119&lt;&gt;"",IF(Tätigkeit!U129&lt;&gt;"",Tätigkeit!U129,""),"")</f>
        <v/>
      </c>
      <c r="O119" s="26" t="str">
        <f>IF(OR(A119="",ISBLANK(Tätigkeit!V129)),"",IF(NOT(ISNA(Tätigkeit!V129)),INDEX(codeschartkla,MATCH(Tätigkeit!V129,libschartkla,0)),Tätigkeit!V129))</f>
        <v/>
      </c>
      <c r="P119" s="26" t="str">
        <f>IF(OR(A119="",ISBLANK(Tätigkeit!W129)),"",Tätigkeit!W129)</f>
        <v/>
      </c>
    </row>
    <row r="120" spans="1:16" x14ac:dyDescent="0.2">
      <c r="A120" s="26" t="str">
        <f>IF(Tätigkeit!$A130&lt;&gt;"",IF(Tätigkeit!C130&lt;&gt;"",IF(Tätigkeit!C130="LOC.ID",CONCATENATE("LOC.",Tätigkeit!AM$12),Tätigkeit!C130),""),"")</f>
        <v/>
      </c>
      <c r="B120" s="65" t="str">
        <f>IF(A120&lt;&gt;"",Tätigkeit!J130,"")</f>
        <v/>
      </c>
      <c r="C120" s="26" t="str">
        <f>IF(A120&lt;&gt;"",IF(Tätigkeit!E130=TRUE,INDEX(codesex,MATCH(Tätigkeit!D130,libsex,0)),Tätigkeit!D130),"")</f>
        <v/>
      </c>
      <c r="D120" s="131" t="str">
        <f>IF(A120&lt;&gt;"",Tätigkeit!F130,"")</f>
        <v/>
      </c>
      <c r="E120" s="26" t="str">
        <f>IF(A120&lt;&gt;"",IF(Tätigkeit!H130=TRUE,INDEX(codenat,MATCH(Tätigkeit!G130,libnat,0)),Tätigkeit!G130),"")</f>
        <v/>
      </c>
      <c r="F120" s="26" t="str">
        <f>IF(A120&lt;&gt;"",Tätigkeit!I130,"")</f>
        <v/>
      </c>
      <c r="G120" s="26" t="str">
        <f>IF(A120&lt;&gt;"",IF(Tätigkeit!O130&lt;&gt;"",Tätigkeit!O130,""),"")</f>
        <v/>
      </c>
      <c r="H120" s="26" t="str">
        <f>IF(A120&lt;&gt;"",IF(Tätigkeit!Z130=TRUE,INDEX(codeperskat,MATCH(Tätigkeit!P130,libperskat,0)),IF(Tätigkeit!P130&lt;&gt;"",Tätigkeit!P130,"")),"")</f>
        <v/>
      </c>
      <c r="I120" s="26" t="str">
        <f>IF(A120&lt;&gt;"",IF(Tätigkeit!AA130=TRUE,INDEX(codeaav,MATCH(Tätigkeit!Q130,libaav,0)),IF(Tätigkeit!Q130&lt;&gt;"",Tätigkeit!Q130,"")),"")</f>
        <v/>
      </c>
      <c r="J120" s="26" t="str">
        <f>IF(A120&lt;&gt;"",IF(Tätigkeit!AB130=TRUE,INDEX(codedipqual,MATCH(Tätigkeit!R130,libdipqual,0)),IF(Tätigkeit!R130&lt;&gt;"",Tätigkeit!R130,"")),"")</f>
        <v/>
      </c>
      <c r="K120" s="26" t="str">
        <f>IF(A120&lt;&gt;"",IF(Tätigkeit!AC130=TRUE,INDEX(libcatidinst,MATCH(Tätigkeit!S130,libinst,0)),""),"")</f>
        <v/>
      </c>
      <c r="L120" s="26" t="str">
        <f>IF(A120&lt;&gt;"",IF(Tätigkeit!AC130=TRUE,INDEX(codeinst,MATCH(Tätigkeit!S130,libinst,0)),IF(Tätigkeit!S130&lt;&gt;"",Tätigkeit!S130,"")),"")</f>
        <v/>
      </c>
      <c r="M120" s="26" t="str">
        <f>IF(A120&lt;&gt;"",IF(Tätigkeit!T130&lt;&gt;"",Tätigkeit!T130,""),"")</f>
        <v/>
      </c>
      <c r="N120" s="26" t="str">
        <f>IF(A120&lt;&gt;"",IF(Tätigkeit!U130&lt;&gt;"",Tätigkeit!U130,""),"")</f>
        <v/>
      </c>
      <c r="O120" s="26" t="str">
        <f>IF(OR(A120="",ISBLANK(Tätigkeit!V130)),"",IF(NOT(ISNA(Tätigkeit!V130)),INDEX(codeschartkla,MATCH(Tätigkeit!V130,libschartkla,0)),Tätigkeit!V130))</f>
        <v/>
      </c>
      <c r="P120" s="26" t="str">
        <f>IF(OR(A120="",ISBLANK(Tätigkeit!W130)),"",Tätigkeit!W130)</f>
        <v/>
      </c>
    </row>
    <row r="121" spans="1:16" x14ac:dyDescent="0.2">
      <c r="A121" s="26" t="str">
        <f>IF(Tätigkeit!$A131&lt;&gt;"",IF(Tätigkeit!C131&lt;&gt;"",IF(Tätigkeit!C131="LOC.ID",CONCATENATE("LOC.",Tätigkeit!AM$12),Tätigkeit!C131),""),"")</f>
        <v/>
      </c>
      <c r="B121" s="65" t="str">
        <f>IF(A121&lt;&gt;"",Tätigkeit!J131,"")</f>
        <v/>
      </c>
      <c r="C121" s="26" t="str">
        <f>IF(A121&lt;&gt;"",IF(Tätigkeit!E131=TRUE,INDEX(codesex,MATCH(Tätigkeit!D131,libsex,0)),Tätigkeit!D131),"")</f>
        <v/>
      </c>
      <c r="D121" s="131" t="str">
        <f>IF(A121&lt;&gt;"",Tätigkeit!F131,"")</f>
        <v/>
      </c>
      <c r="E121" s="26" t="str">
        <f>IF(A121&lt;&gt;"",IF(Tätigkeit!H131=TRUE,INDEX(codenat,MATCH(Tätigkeit!G131,libnat,0)),Tätigkeit!G131),"")</f>
        <v/>
      </c>
      <c r="F121" s="26" t="str">
        <f>IF(A121&lt;&gt;"",Tätigkeit!I131,"")</f>
        <v/>
      </c>
      <c r="G121" s="26" t="str">
        <f>IF(A121&lt;&gt;"",IF(Tätigkeit!O131&lt;&gt;"",Tätigkeit!O131,""),"")</f>
        <v/>
      </c>
      <c r="H121" s="26" t="str">
        <f>IF(A121&lt;&gt;"",IF(Tätigkeit!Z131=TRUE,INDEX(codeperskat,MATCH(Tätigkeit!P131,libperskat,0)),IF(Tätigkeit!P131&lt;&gt;"",Tätigkeit!P131,"")),"")</f>
        <v/>
      </c>
      <c r="I121" s="26" t="str">
        <f>IF(A121&lt;&gt;"",IF(Tätigkeit!AA131=TRUE,INDEX(codeaav,MATCH(Tätigkeit!Q131,libaav,0)),IF(Tätigkeit!Q131&lt;&gt;"",Tätigkeit!Q131,"")),"")</f>
        <v/>
      </c>
      <c r="J121" s="26" t="str">
        <f>IF(A121&lt;&gt;"",IF(Tätigkeit!AB131=TRUE,INDEX(codedipqual,MATCH(Tätigkeit!R131,libdipqual,0)),IF(Tätigkeit!R131&lt;&gt;"",Tätigkeit!R131,"")),"")</f>
        <v/>
      </c>
      <c r="K121" s="26" t="str">
        <f>IF(A121&lt;&gt;"",IF(Tätigkeit!AC131=TRUE,INDEX(libcatidinst,MATCH(Tätigkeit!S131,libinst,0)),""),"")</f>
        <v/>
      </c>
      <c r="L121" s="26" t="str">
        <f>IF(A121&lt;&gt;"",IF(Tätigkeit!AC131=TRUE,INDEX(codeinst,MATCH(Tätigkeit!S131,libinst,0)),IF(Tätigkeit!S131&lt;&gt;"",Tätigkeit!S131,"")),"")</f>
        <v/>
      </c>
      <c r="M121" s="26" t="str">
        <f>IF(A121&lt;&gt;"",IF(Tätigkeit!T131&lt;&gt;"",Tätigkeit!T131,""),"")</f>
        <v/>
      </c>
      <c r="N121" s="26" t="str">
        <f>IF(A121&lt;&gt;"",IF(Tätigkeit!U131&lt;&gt;"",Tätigkeit!U131,""),"")</f>
        <v/>
      </c>
      <c r="O121" s="26" t="str">
        <f>IF(OR(A121="",ISBLANK(Tätigkeit!V131)),"",IF(NOT(ISNA(Tätigkeit!V131)),INDEX(codeschartkla,MATCH(Tätigkeit!V131,libschartkla,0)),Tätigkeit!V131))</f>
        <v/>
      </c>
      <c r="P121" s="26" t="str">
        <f>IF(OR(A121="",ISBLANK(Tätigkeit!W131)),"",Tätigkeit!W131)</f>
        <v/>
      </c>
    </row>
    <row r="122" spans="1:16" x14ac:dyDescent="0.2">
      <c r="A122" s="26" t="str">
        <f>IF(Tätigkeit!$A132&lt;&gt;"",IF(Tätigkeit!C132&lt;&gt;"",IF(Tätigkeit!C132="LOC.ID",CONCATENATE("LOC.",Tätigkeit!AM$12),Tätigkeit!C132),""),"")</f>
        <v/>
      </c>
      <c r="B122" s="65" t="str">
        <f>IF(A122&lt;&gt;"",Tätigkeit!J132,"")</f>
        <v/>
      </c>
      <c r="C122" s="26" t="str">
        <f>IF(A122&lt;&gt;"",IF(Tätigkeit!E132=TRUE,INDEX(codesex,MATCH(Tätigkeit!D132,libsex,0)),Tätigkeit!D132),"")</f>
        <v/>
      </c>
      <c r="D122" s="131" t="str">
        <f>IF(A122&lt;&gt;"",Tätigkeit!F132,"")</f>
        <v/>
      </c>
      <c r="E122" s="26" t="str">
        <f>IF(A122&lt;&gt;"",IF(Tätigkeit!H132=TRUE,INDEX(codenat,MATCH(Tätigkeit!G132,libnat,0)),Tätigkeit!G132),"")</f>
        <v/>
      </c>
      <c r="F122" s="26" t="str">
        <f>IF(A122&lt;&gt;"",Tätigkeit!I132,"")</f>
        <v/>
      </c>
      <c r="G122" s="26" t="str">
        <f>IF(A122&lt;&gt;"",IF(Tätigkeit!O132&lt;&gt;"",Tätigkeit!O132,""),"")</f>
        <v/>
      </c>
      <c r="H122" s="26" t="str">
        <f>IF(A122&lt;&gt;"",IF(Tätigkeit!Z132=TRUE,INDEX(codeperskat,MATCH(Tätigkeit!P132,libperskat,0)),IF(Tätigkeit!P132&lt;&gt;"",Tätigkeit!P132,"")),"")</f>
        <v/>
      </c>
      <c r="I122" s="26" t="str">
        <f>IF(A122&lt;&gt;"",IF(Tätigkeit!AA132=TRUE,INDEX(codeaav,MATCH(Tätigkeit!Q132,libaav,0)),IF(Tätigkeit!Q132&lt;&gt;"",Tätigkeit!Q132,"")),"")</f>
        <v/>
      </c>
      <c r="J122" s="26" t="str">
        <f>IF(A122&lt;&gt;"",IF(Tätigkeit!AB132=TRUE,INDEX(codedipqual,MATCH(Tätigkeit!R132,libdipqual,0)),IF(Tätigkeit!R132&lt;&gt;"",Tätigkeit!R132,"")),"")</f>
        <v/>
      </c>
      <c r="K122" s="26" t="str">
        <f>IF(A122&lt;&gt;"",IF(Tätigkeit!AC132=TRUE,INDEX(libcatidinst,MATCH(Tätigkeit!S132,libinst,0)),""),"")</f>
        <v/>
      </c>
      <c r="L122" s="26" t="str">
        <f>IF(A122&lt;&gt;"",IF(Tätigkeit!AC132=TRUE,INDEX(codeinst,MATCH(Tätigkeit!S132,libinst,0)),IF(Tätigkeit!S132&lt;&gt;"",Tätigkeit!S132,"")),"")</f>
        <v/>
      </c>
      <c r="M122" s="26" t="str">
        <f>IF(A122&lt;&gt;"",IF(Tätigkeit!T132&lt;&gt;"",Tätigkeit!T132,""),"")</f>
        <v/>
      </c>
      <c r="N122" s="26" t="str">
        <f>IF(A122&lt;&gt;"",IF(Tätigkeit!U132&lt;&gt;"",Tätigkeit!U132,""),"")</f>
        <v/>
      </c>
      <c r="O122" s="26" t="str">
        <f>IF(OR(A122="",ISBLANK(Tätigkeit!V132)),"",IF(NOT(ISNA(Tätigkeit!V132)),INDEX(codeschartkla,MATCH(Tätigkeit!V132,libschartkla,0)),Tätigkeit!V132))</f>
        <v/>
      </c>
      <c r="P122" s="26" t="str">
        <f>IF(OR(A122="",ISBLANK(Tätigkeit!W132)),"",Tätigkeit!W132)</f>
        <v/>
      </c>
    </row>
    <row r="123" spans="1:16" x14ac:dyDescent="0.2">
      <c r="A123" s="26" t="str">
        <f>IF(Tätigkeit!$A133&lt;&gt;"",IF(Tätigkeit!C133&lt;&gt;"",IF(Tätigkeit!C133="LOC.ID",CONCATENATE("LOC.",Tätigkeit!AM$12),Tätigkeit!C133),""),"")</f>
        <v/>
      </c>
      <c r="B123" s="65" t="str">
        <f>IF(A123&lt;&gt;"",Tätigkeit!J133,"")</f>
        <v/>
      </c>
      <c r="C123" s="26" t="str">
        <f>IF(A123&lt;&gt;"",IF(Tätigkeit!E133=TRUE,INDEX(codesex,MATCH(Tätigkeit!D133,libsex,0)),Tätigkeit!D133),"")</f>
        <v/>
      </c>
      <c r="D123" s="131" t="str">
        <f>IF(A123&lt;&gt;"",Tätigkeit!F133,"")</f>
        <v/>
      </c>
      <c r="E123" s="26" t="str">
        <f>IF(A123&lt;&gt;"",IF(Tätigkeit!H133=TRUE,INDEX(codenat,MATCH(Tätigkeit!G133,libnat,0)),Tätigkeit!G133),"")</f>
        <v/>
      </c>
      <c r="F123" s="26" t="str">
        <f>IF(A123&lt;&gt;"",Tätigkeit!I133,"")</f>
        <v/>
      </c>
      <c r="G123" s="26" t="str">
        <f>IF(A123&lt;&gt;"",IF(Tätigkeit!O133&lt;&gt;"",Tätigkeit!O133,""),"")</f>
        <v/>
      </c>
      <c r="H123" s="26" t="str">
        <f>IF(A123&lt;&gt;"",IF(Tätigkeit!Z133=TRUE,INDEX(codeperskat,MATCH(Tätigkeit!P133,libperskat,0)),IF(Tätigkeit!P133&lt;&gt;"",Tätigkeit!P133,"")),"")</f>
        <v/>
      </c>
      <c r="I123" s="26" t="str">
        <f>IF(A123&lt;&gt;"",IF(Tätigkeit!AA133=TRUE,INDEX(codeaav,MATCH(Tätigkeit!Q133,libaav,0)),IF(Tätigkeit!Q133&lt;&gt;"",Tätigkeit!Q133,"")),"")</f>
        <v/>
      </c>
      <c r="J123" s="26" t="str">
        <f>IF(A123&lt;&gt;"",IF(Tätigkeit!AB133=TRUE,INDEX(codedipqual,MATCH(Tätigkeit!R133,libdipqual,0)),IF(Tätigkeit!R133&lt;&gt;"",Tätigkeit!R133,"")),"")</f>
        <v/>
      </c>
      <c r="K123" s="26" t="str">
        <f>IF(A123&lt;&gt;"",IF(Tätigkeit!AC133=TRUE,INDEX(libcatidinst,MATCH(Tätigkeit!S133,libinst,0)),""),"")</f>
        <v/>
      </c>
      <c r="L123" s="26" t="str">
        <f>IF(A123&lt;&gt;"",IF(Tätigkeit!AC133=TRUE,INDEX(codeinst,MATCH(Tätigkeit!S133,libinst,0)),IF(Tätigkeit!S133&lt;&gt;"",Tätigkeit!S133,"")),"")</f>
        <v/>
      </c>
      <c r="M123" s="26" t="str">
        <f>IF(A123&lt;&gt;"",IF(Tätigkeit!T133&lt;&gt;"",Tätigkeit!T133,""),"")</f>
        <v/>
      </c>
      <c r="N123" s="26" t="str">
        <f>IF(A123&lt;&gt;"",IF(Tätigkeit!U133&lt;&gt;"",Tätigkeit!U133,""),"")</f>
        <v/>
      </c>
      <c r="O123" s="26" t="str">
        <f>IF(OR(A123="",ISBLANK(Tätigkeit!V133)),"",IF(NOT(ISNA(Tätigkeit!V133)),INDEX(codeschartkla,MATCH(Tätigkeit!V133,libschartkla,0)),Tätigkeit!V133))</f>
        <v/>
      </c>
      <c r="P123" s="26" t="str">
        <f>IF(OR(A123="",ISBLANK(Tätigkeit!W133)),"",Tätigkeit!W133)</f>
        <v/>
      </c>
    </row>
    <row r="124" spans="1:16" x14ac:dyDescent="0.2">
      <c r="A124" s="26" t="str">
        <f>IF(Tätigkeit!$A134&lt;&gt;"",IF(Tätigkeit!C134&lt;&gt;"",IF(Tätigkeit!C134="LOC.ID",CONCATENATE("LOC.",Tätigkeit!AM$12),Tätigkeit!C134),""),"")</f>
        <v/>
      </c>
      <c r="B124" s="65" t="str">
        <f>IF(A124&lt;&gt;"",Tätigkeit!J134,"")</f>
        <v/>
      </c>
      <c r="C124" s="26" t="str">
        <f>IF(A124&lt;&gt;"",IF(Tätigkeit!E134=TRUE,INDEX(codesex,MATCH(Tätigkeit!D134,libsex,0)),Tätigkeit!D134),"")</f>
        <v/>
      </c>
      <c r="D124" s="131" t="str">
        <f>IF(A124&lt;&gt;"",Tätigkeit!F134,"")</f>
        <v/>
      </c>
      <c r="E124" s="26" t="str">
        <f>IF(A124&lt;&gt;"",IF(Tätigkeit!H134=TRUE,INDEX(codenat,MATCH(Tätigkeit!G134,libnat,0)),Tätigkeit!G134),"")</f>
        <v/>
      </c>
      <c r="F124" s="26" t="str">
        <f>IF(A124&lt;&gt;"",Tätigkeit!I134,"")</f>
        <v/>
      </c>
      <c r="G124" s="26" t="str">
        <f>IF(A124&lt;&gt;"",IF(Tätigkeit!O134&lt;&gt;"",Tätigkeit!O134,""),"")</f>
        <v/>
      </c>
      <c r="H124" s="26" t="str">
        <f>IF(A124&lt;&gt;"",IF(Tätigkeit!Z134=TRUE,INDEX(codeperskat,MATCH(Tätigkeit!P134,libperskat,0)),IF(Tätigkeit!P134&lt;&gt;"",Tätigkeit!P134,"")),"")</f>
        <v/>
      </c>
      <c r="I124" s="26" t="str">
        <f>IF(A124&lt;&gt;"",IF(Tätigkeit!AA134=TRUE,INDEX(codeaav,MATCH(Tätigkeit!Q134,libaav,0)),IF(Tätigkeit!Q134&lt;&gt;"",Tätigkeit!Q134,"")),"")</f>
        <v/>
      </c>
      <c r="J124" s="26" t="str">
        <f>IF(A124&lt;&gt;"",IF(Tätigkeit!AB134=TRUE,INDEX(codedipqual,MATCH(Tätigkeit!R134,libdipqual,0)),IF(Tätigkeit!R134&lt;&gt;"",Tätigkeit!R134,"")),"")</f>
        <v/>
      </c>
      <c r="K124" s="26" t="str">
        <f>IF(A124&lt;&gt;"",IF(Tätigkeit!AC134=TRUE,INDEX(libcatidinst,MATCH(Tätigkeit!S134,libinst,0)),""),"")</f>
        <v/>
      </c>
      <c r="L124" s="26" t="str">
        <f>IF(A124&lt;&gt;"",IF(Tätigkeit!AC134=TRUE,INDEX(codeinst,MATCH(Tätigkeit!S134,libinst,0)),IF(Tätigkeit!S134&lt;&gt;"",Tätigkeit!S134,"")),"")</f>
        <v/>
      </c>
      <c r="M124" s="26" t="str">
        <f>IF(A124&lt;&gt;"",IF(Tätigkeit!T134&lt;&gt;"",Tätigkeit!T134,""),"")</f>
        <v/>
      </c>
      <c r="N124" s="26" t="str">
        <f>IF(A124&lt;&gt;"",IF(Tätigkeit!U134&lt;&gt;"",Tätigkeit!U134,""),"")</f>
        <v/>
      </c>
      <c r="O124" s="26" t="str">
        <f>IF(OR(A124="",ISBLANK(Tätigkeit!V134)),"",IF(NOT(ISNA(Tätigkeit!V134)),INDEX(codeschartkla,MATCH(Tätigkeit!V134,libschartkla,0)),Tätigkeit!V134))</f>
        <v/>
      </c>
      <c r="P124" s="26" t="str">
        <f>IF(OR(A124="",ISBLANK(Tätigkeit!W134)),"",Tätigkeit!W134)</f>
        <v/>
      </c>
    </row>
    <row r="125" spans="1:16" x14ac:dyDescent="0.2">
      <c r="A125" s="26" t="str">
        <f>IF(Tätigkeit!$A135&lt;&gt;"",IF(Tätigkeit!C135&lt;&gt;"",IF(Tätigkeit!C135="LOC.ID",CONCATENATE("LOC.",Tätigkeit!AM$12),Tätigkeit!C135),""),"")</f>
        <v/>
      </c>
      <c r="B125" s="65" t="str">
        <f>IF(A125&lt;&gt;"",Tätigkeit!J135,"")</f>
        <v/>
      </c>
      <c r="C125" s="26" t="str">
        <f>IF(A125&lt;&gt;"",IF(Tätigkeit!E135=TRUE,INDEX(codesex,MATCH(Tätigkeit!D135,libsex,0)),Tätigkeit!D135),"")</f>
        <v/>
      </c>
      <c r="D125" s="131" t="str">
        <f>IF(A125&lt;&gt;"",Tätigkeit!F135,"")</f>
        <v/>
      </c>
      <c r="E125" s="26" t="str">
        <f>IF(A125&lt;&gt;"",IF(Tätigkeit!H135=TRUE,INDEX(codenat,MATCH(Tätigkeit!G135,libnat,0)),Tätigkeit!G135),"")</f>
        <v/>
      </c>
      <c r="F125" s="26" t="str">
        <f>IF(A125&lt;&gt;"",Tätigkeit!I135,"")</f>
        <v/>
      </c>
      <c r="G125" s="26" t="str">
        <f>IF(A125&lt;&gt;"",IF(Tätigkeit!O135&lt;&gt;"",Tätigkeit!O135,""),"")</f>
        <v/>
      </c>
      <c r="H125" s="26" t="str">
        <f>IF(A125&lt;&gt;"",IF(Tätigkeit!Z135=TRUE,INDEX(codeperskat,MATCH(Tätigkeit!P135,libperskat,0)),IF(Tätigkeit!P135&lt;&gt;"",Tätigkeit!P135,"")),"")</f>
        <v/>
      </c>
      <c r="I125" s="26" t="str">
        <f>IF(A125&lt;&gt;"",IF(Tätigkeit!AA135=TRUE,INDEX(codeaav,MATCH(Tätigkeit!Q135,libaav,0)),IF(Tätigkeit!Q135&lt;&gt;"",Tätigkeit!Q135,"")),"")</f>
        <v/>
      </c>
      <c r="J125" s="26" t="str">
        <f>IF(A125&lt;&gt;"",IF(Tätigkeit!AB135=TRUE,INDEX(codedipqual,MATCH(Tätigkeit!R135,libdipqual,0)),IF(Tätigkeit!R135&lt;&gt;"",Tätigkeit!R135,"")),"")</f>
        <v/>
      </c>
      <c r="K125" s="26" t="str">
        <f>IF(A125&lt;&gt;"",IF(Tätigkeit!AC135=TRUE,INDEX(libcatidinst,MATCH(Tätigkeit!S135,libinst,0)),""),"")</f>
        <v/>
      </c>
      <c r="L125" s="26" t="str">
        <f>IF(A125&lt;&gt;"",IF(Tätigkeit!AC135=TRUE,INDEX(codeinst,MATCH(Tätigkeit!S135,libinst,0)),IF(Tätigkeit!S135&lt;&gt;"",Tätigkeit!S135,"")),"")</f>
        <v/>
      </c>
      <c r="M125" s="26" t="str">
        <f>IF(A125&lt;&gt;"",IF(Tätigkeit!T135&lt;&gt;"",Tätigkeit!T135,""),"")</f>
        <v/>
      </c>
      <c r="N125" s="26" t="str">
        <f>IF(A125&lt;&gt;"",IF(Tätigkeit!U135&lt;&gt;"",Tätigkeit!U135,""),"")</f>
        <v/>
      </c>
      <c r="O125" s="26" t="str">
        <f>IF(OR(A125="",ISBLANK(Tätigkeit!V135)),"",IF(NOT(ISNA(Tätigkeit!V135)),INDEX(codeschartkla,MATCH(Tätigkeit!V135,libschartkla,0)),Tätigkeit!V135))</f>
        <v/>
      </c>
      <c r="P125" s="26" t="str">
        <f>IF(OR(A125="",ISBLANK(Tätigkeit!W135)),"",Tätigkeit!W135)</f>
        <v/>
      </c>
    </row>
    <row r="126" spans="1:16" x14ac:dyDescent="0.2">
      <c r="A126" s="26" t="str">
        <f>IF(Tätigkeit!$A136&lt;&gt;"",IF(Tätigkeit!C136&lt;&gt;"",IF(Tätigkeit!C136="LOC.ID",CONCATENATE("LOC.",Tätigkeit!AM$12),Tätigkeit!C136),""),"")</f>
        <v/>
      </c>
      <c r="B126" s="65" t="str">
        <f>IF(A126&lt;&gt;"",Tätigkeit!J136,"")</f>
        <v/>
      </c>
      <c r="C126" s="26" t="str">
        <f>IF(A126&lt;&gt;"",IF(Tätigkeit!E136=TRUE,INDEX(codesex,MATCH(Tätigkeit!D136,libsex,0)),Tätigkeit!D136),"")</f>
        <v/>
      </c>
      <c r="D126" s="131" t="str">
        <f>IF(A126&lt;&gt;"",Tätigkeit!F136,"")</f>
        <v/>
      </c>
      <c r="E126" s="26" t="str">
        <f>IF(A126&lt;&gt;"",IF(Tätigkeit!H136=TRUE,INDEX(codenat,MATCH(Tätigkeit!G136,libnat,0)),Tätigkeit!G136),"")</f>
        <v/>
      </c>
      <c r="F126" s="26" t="str">
        <f>IF(A126&lt;&gt;"",Tätigkeit!I136,"")</f>
        <v/>
      </c>
      <c r="G126" s="26" t="str">
        <f>IF(A126&lt;&gt;"",IF(Tätigkeit!O136&lt;&gt;"",Tätigkeit!O136,""),"")</f>
        <v/>
      </c>
      <c r="H126" s="26" t="str">
        <f>IF(A126&lt;&gt;"",IF(Tätigkeit!Z136=TRUE,INDEX(codeperskat,MATCH(Tätigkeit!P136,libperskat,0)),IF(Tätigkeit!P136&lt;&gt;"",Tätigkeit!P136,"")),"")</f>
        <v/>
      </c>
      <c r="I126" s="26" t="str">
        <f>IF(A126&lt;&gt;"",IF(Tätigkeit!AA136=TRUE,INDEX(codeaav,MATCH(Tätigkeit!Q136,libaav,0)),IF(Tätigkeit!Q136&lt;&gt;"",Tätigkeit!Q136,"")),"")</f>
        <v/>
      </c>
      <c r="J126" s="26" t="str">
        <f>IF(A126&lt;&gt;"",IF(Tätigkeit!AB136=TRUE,INDEX(codedipqual,MATCH(Tätigkeit!R136,libdipqual,0)),IF(Tätigkeit!R136&lt;&gt;"",Tätigkeit!R136,"")),"")</f>
        <v/>
      </c>
      <c r="K126" s="26" t="str">
        <f>IF(A126&lt;&gt;"",IF(Tätigkeit!AC136=TRUE,INDEX(libcatidinst,MATCH(Tätigkeit!S136,libinst,0)),""),"")</f>
        <v/>
      </c>
      <c r="L126" s="26" t="str">
        <f>IF(A126&lt;&gt;"",IF(Tätigkeit!AC136=TRUE,INDEX(codeinst,MATCH(Tätigkeit!S136,libinst,0)),IF(Tätigkeit!S136&lt;&gt;"",Tätigkeit!S136,"")),"")</f>
        <v/>
      </c>
      <c r="M126" s="26" t="str">
        <f>IF(A126&lt;&gt;"",IF(Tätigkeit!T136&lt;&gt;"",Tätigkeit!T136,""),"")</f>
        <v/>
      </c>
      <c r="N126" s="26" t="str">
        <f>IF(A126&lt;&gt;"",IF(Tätigkeit!U136&lt;&gt;"",Tätigkeit!U136,""),"")</f>
        <v/>
      </c>
      <c r="O126" s="26" t="str">
        <f>IF(OR(A126="",ISBLANK(Tätigkeit!V136)),"",IF(NOT(ISNA(Tätigkeit!V136)),INDEX(codeschartkla,MATCH(Tätigkeit!V136,libschartkla,0)),Tätigkeit!V136))</f>
        <v/>
      </c>
      <c r="P126" s="26" t="str">
        <f>IF(OR(A126="",ISBLANK(Tätigkeit!W136)),"",Tätigkeit!W136)</f>
        <v/>
      </c>
    </row>
    <row r="127" spans="1:16" x14ac:dyDescent="0.2">
      <c r="A127" s="26" t="str">
        <f>IF(Tätigkeit!$A137&lt;&gt;"",IF(Tätigkeit!C137&lt;&gt;"",IF(Tätigkeit!C137="LOC.ID",CONCATENATE("LOC.",Tätigkeit!AM$12),Tätigkeit!C137),""),"")</f>
        <v/>
      </c>
      <c r="B127" s="65" t="str">
        <f>IF(A127&lt;&gt;"",Tätigkeit!J137,"")</f>
        <v/>
      </c>
      <c r="C127" s="26" t="str">
        <f>IF(A127&lt;&gt;"",IF(Tätigkeit!E137=TRUE,INDEX(codesex,MATCH(Tätigkeit!D137,libsex,0)),Tätigkeit!D137),"")</f>
        <v/>
      </c>
      <c r="D127" s="131" t="str">
        <f>IF(A127&lt;&gt;"",Tätigkeit!F137,"")</f>
        <v/>
      </c>
      <c r="E127" s="26" t="str">
        <f>IF(A127&lt;&gt;"",IF(Tätigkeit!H137=TRUE,INDEX(codenat,MATCH(Tätigkeit!G137,libnat,0)),Tätigkeit!G137),"")</f>
        <v/>
      </c>
      <c r="F127" s="26" t="str">
        <f>IF(A127&lt;&gt;"",Tätigkeit!I137,"")</f>
        <v/>
      </c>
      <c r="G127" s="26" t="str">
        <f>IF(A127&lt;&gt;"",IF(Tätigkeit!O137&lt;&gt;"",Tätigkeit!O137,""),"")</f>
        <v/>
      </c>
      <c r="H127" s="26" t="str">
        <f>IF(A127&lt;&gt;"",IF(Tätigkeit!Z137=TRUE,INDEX(codeperskat,MATCH(Tätigkeit!P137,libperskat,0)),IF(Tätigkeit!P137&lt;&gt;"",Tätigkeit!P137,"")),"")</f>
        <v/>
      </c>
      <c r="I127" s="26" t="str">
        <f>IF(A127&lt;&gt;"",IF(Tätigkeit!AA137=TRUE,INDEX(codeaav,MATCH(Tätigkeit!Q137,libaav,0)),IF(Tätigkeit!Q137&lt;&gt;"",Tätigkeit!Q137,"")),"")</f>
        <v/>
      </c>
      <c r="J127" s="26" t="str">
        <f>IF(A127&lt;&gt;"",IF(Tätigkeit!AB137=TRUE,INDEX(codedipqual,MATCH(Tätigkeit!R137,libdipqual,0)),IF(Tätigkeit!R137&lt;&gt;"",Tätigkeit!R137,"")),"")</f>
        <v/>
      </c>
      <c r="K127" s="26" t="str">
        <f>IF(A127&lt;&gt;"",IF(Tätigkeit!AC137=TRUE,INDEX(libcatidinst,MATCH(Tätigkeit!S137,libinst,0)),""),"")</f>
        <v/>
      </c>
      <c r="L127" s="26" t="str">
        <f>IF(A127&lt;&gt;"",IF(Tätigkeit!AC137=TRUE,INDEX(codeinst,MATCH(Tätigkeit!S137,libinst,0)),IF(Tätigkeit!S137&lt;&gt;"",Tätigkeit!S137,"")),"")</f>
        <v/>
      </c>
      <c r="M127" s="26" t="str">
        <f>IF(A127&lt;&gt;"",IF(Tätigkeit!T137&lt;&gt;"",Tätigkeit!T137,""),"")</f>
        <v/>
      </c>
      <c r="N127" s="26" t="str">
        <f>IF(A127&lt;&gt;"",IF(Tätigkeit!U137&lt;&gt;"",Tätigkeit!U137,""),"")</f>
        <v/>
      </c>
      <c r="O127" s="26" t="str">
        <f>IF(OR(A127="",ISBLANK(Tätigkeit!V137)),"",IF(NOT(ISNA(Tätigkeit!V137)),INDEX(codeschartkla,MATCH(Tätigkeit!V137,libschartkla,0)),Tätigkeit!V137))</f>
        <v/>
      </c>
      <c r="P127" s="26" t="str">
        <f>IF(OR(A127="",ISBLANK(Tätigkeit!W137)),"",Tätigkeit!W137)</f>
        <v/>
      </c>
    </row>
    <row r="128" spans="1:16" x14ac:dyDescent="0.2">
      <c r="A128" s="26" t="str">
        <f>IF(Tätigkeit!$A138&lt;&gt;"",IF(Tätigkeit!C138&lt;&gt;"",IF(Tätigkeit!C138="LOC.ID",CONCATENATE("LOC.",Tätigkeit!AM$12),Tätigkeit!C138),""),"")</f>
        <v/>
      </c>
      <c r="B128" s="65" t="str">
        <f>IF(A128&lt;&gt;"",Tätigkeit!J138,"")</f>
        <v/>
      </c>
      <c r="C128" s="26" t="str">
        <f>IF(A128&lt;&gt;"",IF(Tätigkeit!E138=TRUE,INDEX(codesex,MATCH(Tätigkeit!D138,libsex,0)),Tätigkeit!D138),"")</f>
        <v/>
      </c>
      <c r="D128" s="131" t="str">
        <f>IF(A128&lt;&gt;"",Tätigkeit!F138,"")</f>
        <v/>
      </c>
      <c r="E128" s="26" t="str">
        <f>IF(A128&lt;&gt;"",IF(Tätigkeit!H138=TRUE,INDEX(codenat,MATCH(Tätigkeit!G138,libnat,0)),Tätigkeit!G138),"")</f>
        <v/>
      </c>
      <c r="F128" s="26" t="str">
        <f>IF(A128&lt;&gt;"",Tätigkeit!I138,"")</f>
        <v/>
      </c>
      <c r="G128" s="26" t="str">
        <f>IF(A128&lt;&gt;"",IF(Tätigkeit!O138&lt;&gt;"",Tätigkeit!O138,""),"")</f>
        <v/>
      </c>
      <c r="H128" s="26" t="str">
        <f>IF(A128&lt;&gt;"",IF(Tätigkeit!Z138=TRUE,INDEX(codeperskat,MATCH(Tätigkeit!P138,libperskat,0)),IF(Tätigkeit!P138&lt;&gt;"",Tätigkeit!P138,"")),"")</f>
        <v/>
      </c>
      <c r="I128" s="26" t="str">
        <f>IF(A128&lt;&gt;"",IF(Tätigkeit!AA138=TRUE,INDEX(codeaav,MATCH(Tätigkeit!Q138,libaav,0)),IF(Tätigkeit!Q138&lt;&gt;"",Tätigkeit!Q138,"")),"")</f>
        <v/>
      </c>
      <c r="J128" s="26" t="str">
        <f>IF(A128&lt;&gt;"",IF(Tätigkeit!AB138=TRUE,INDEX(codedipqual,MATCH(Tätigkeit!R138,libdipqual,0)),IF(Tätigkeit!R138&lt;&gt;"",Tätigkeit!R138,"")),"")</f>
        <v/>
      </c>
      <c r="K128" s="26" t="str">
        <f>IF(A128&lt;&gt;"",IF(Tätigkeit!AC138=TRUE,INDEX(libcatidinst,MATCH(Tätigkeit!S138,libinst,0)),""),"")</f>
        <v/>
      </c>
      <c r="L128" s="26" t="str">
        <f>IF(A128&lt;&gt;"",IF(Tätigkeit!AC138=TRUE,INDEX(codeinst,MATCH(Tätigkeit!S138,libinst,0)),IF(Tätigkeit!S138&lt;&gt;"",Tätigkeit!S138,"")),"")</f>
        <v/>
      </c>
      <c r="M128" s="26" t="str">
        <f>IF(A128&lt;&gt;"",IF(Tätigkeit!T138&lt;&gt;"",Tätigkeit!T138,""),"")</f>
        <v/>
      </c>
      <c r="N128" s="26" t="str">
        <f>IF(A128&lt;&gt;"",IF(Tätigkeit!U138&lt;&gt;"",Tätigkeit!U138,""),"")</f>
        <v/>
      </c>
      <c r="O128" s="26" t="str">
        <f>IF(OR(A128="",ISBLANK(Tätigkeit!V138)),"",IF(NOT(ISNA(Tätigkeit!V138)),INDEX(codeschartkla,MATCH(Tätigkeit!V138,libschartkla,0)),Tätigkeit!V138))</f>
        <v/>
      </c>
      <c r="P128" s="26" t="str">
        <f>IF(OR(A128="",ISBLANK(Tätigkeit!W138)),"",Tätigkeit!W138)</f>
        <v/>
      </c>
    </row>
    <row r="129" spans="1:16" x14ac:dyDescent="0.2">
      <c r="A129" s="26" t="str">
        <f>IF(Tätigkeit!$A139&lt;&gt;"",IF(Tätigkeit!C139&lt;&gt;"",IF(Tätigkeit!C139="LOC.ID",CONCATENATE("LOC.",Tätigkeit!AM$12),Tätigkeit!C139),""),"")</f>
        <v/>
      </c>
      <c r="B129" s="65" t="str">
        <f>IF(A129&lt;&gt;"",Tätigkeit!J139,"")</f>
        <v/>
      </c>
      <c r="C129" s="26" t="str">
        <f>IF(A129&lt;&gt;"",IF(Tätigkeit!E139=TRUE,INDEX(codesex,MATCH(Tätigkeit!D139,libsex,0)),Tätigkeit!D139),"")</f>
        <v/>
      </c>
      <c r="D129" s="131" t="str">
        <f>IF(A129&lt;&gt;"",Tätigkeit!F139,"")</f>
        <v/>
      </c>
      <c r="E129" s="26" t="str">
        <f>IF(A129&lt;&gt;"",IF(Tätigkeit!H139=TRUE,INDEX(codenat,MATCH(Tätigkeit!G139,libnat,0)),Tätigkeit!G139),"")</f>
        <v/>
      </c>
      <c r="F129" s="26" t="str">
        <f>IF(A129&lt;&gt;"",Tätigkeit!I139,"")</f>
        <v/>
      </c>
      <c r="G129" s="26" t="str">
        <f>IF(A129&lt;&gt;"",IF(Tätigkeit!O139&lt;&gt;"",Tätigkeit!O139,""),"")</f>
        <v/>
      </c>
      <c r="H129" s="26" t="str">
        <f>IF(A129&lt;&gt;"",IF(Tätigkeit!Z139=TRUE,INDEX(codeperskat,MATCH(Tätigkeit!P139,libperskat,0)),IF(Tätigkeit!P139&lt;&gt;"",Tätigkeit!P139,"")),"")</f>
        <v/>
      </c>
      <c r="I129" s="26" t="str">
        <f>IF(A129&lt;&gt;"",IF(Tätigkeit!AA139=TRUE,INDEX(codeaav,MATCH(Tätigkeit!Q139,libaav,0)),IF(Tätigkeit!Q139&lt;&gt;"",Tätigkeit!Q139,"")),"")</f>
        <v/>
      </c>
      <c r="J129" s="26" t="str">
        <f>IF(A129&lt;&gt;"",IF(Tätigkeit!AB139=TRUE,INDEX(codedipqual,MATCH(Tätigkeit!R139,libdipqual,0)),IF(Tätigkeit!R139&lt;&gt;"",Tätigkeit!R139,"")),"")</f>
        <v/>
      </c>
      <c r="K129" s="26" t="str">
        <f>IF(A129&lt;&gt;"",IF(Tätigkeit!AC139=TRUE,INDEX(libcatidinst,MATCH(Tätigkeit!S139,libinst,0)),""),"")</f>
        <v/>
      </c>
      <c r="L129" s="26" t="str">
        <f>IF(A129&lt;&gt;"",IF(Tätigkeit!AC139=TRUE,INDEX(codeinst,MATCH(Tätigkeit!S139,libinst,0)),IF(Tätigkeit!S139&lt;&gt;"",Tätigkeit!S139,"")),"")</f>
        <v/>
      </c>
      <c r="M129" s="26" t="str">
        <f>IF(A129&lt;&gt;"",IF(Tätigkeit!T139&lt;&gt;"",Tätigkeit!T139,""),"")</f>
        <v/>
      </c>
      <c r="N129" s="26" t="str">
        <f>IF(A129&lt;&gt;"",IF(Tätigkeit!U139&lt;&gt;"",Tätigkeit!U139,""),"")</f>
        <v/>
      </c>
      <c r="O129" s="26" t="str">
        <f>IF(OR(A129="",ISBLANK(Tätigkeit!V139)),"",IF(NOT(ISNA(Tätigkeit!V139)),INDEX(codeschartkla,MATCH(Tätigkeit!V139,libschartkla,0)),Tätigkeit!V139))</f>
        <v/>
      </c>
      <c r="P129" s="26" t="str">
        <f>IF(OR(A129="",ISBLANK(Tätigkeit!W139)),"",Tätigkeit!W139)</f>
        <v/>
      </c>
    </row>
    <row r="130" spans="1:16" x14ac:dyDescent="0.2">
      <c r="A130" s="26" t="str">
        <f>IF(Tätigkeit!$A140&lt;&gt;"",IF(Tätigkeit!C140&lt;&gt;"",IF(Tätigkeit!C140="LOC.ID",CONCATENATE("LOC.",Tätigkeit!AM$12),Tätigkeit!C140),""),"")</f>
        <v/>
      </c>
      <c r="B130" s="65" t="str">
        <f>IF(A130&lt;&gt;"",Tätigkeit!J140,"")</f>
        <v/>
      </c>
      <c r="C130" s="26" t="str">
        <f>IF(A130&lt;&gt;"",IF(Tätigkeit!E140=TRUE,INDEX(codesex,MATCH(Tätigkeit!D140,libsex,0)),Tätigkeit!D140),"")</f>
        <v/>
      </c>
      <c r="D130" s="131" t="str">
        <f>IF(A130&lt;&gt;"",Tätigkeit!F140,"")</f>
        <v/>
      </c>
      <c r="E130" s="26" t="str">
        <f>IF(A130&lt;&gt;"",IF(Tätigkeit!H140=TRUE,INDEX(codenat,MATCH(Tätigkeit!G140,libnat,0)),Tätigkeit!G140),"")</f>
        <v/>
      </c>
      <c r="F130" s="26" t="str">
        <f>IF(A130&lt;&gt;"",Tätigkeit!I140,"")</f>
        <v/>
      </c>
      <c r="G130" s="26" t="str">
        <f>IF(A130&lt;&gt;"",IF(Tätigkeit!O140&lt;&gt;"",Tätigkeit!O140,""),"")</f>
        <v/>
      </c>
      <c r="H130" s="26" t="str">
        <f>IF(A130&lt;&gt;"",IF(Tätigkeit!Z140=TRUE,INDEX(codeperskat,MATCH(Tätigkeit!P140,libperskat,0)),IF(Tätigkeit!P140&lt;&gt;"",Tätigkeit!P140,"")),"")</f>
        <v/>
      </c>
      <c r="I130" s="26" t="str">
        <f>IF(A130&lt;&gt;"",IF(Tätigkeit!AA140=TRUE,INDEX(codeaav,MATCH(Tätigkeit!Q140,libaav,0)),IF(Tätigkeit!Q140&lt;&gt;"",Tätigkeit!Q140,"")),"")</f>
        <v/>
      </c>
      <c r="J130" s="26" t="str">
        <f>IF(A130&lt;&gt;"",IF(Tätigkeit!AB140=TRUE,INDEX(codedipqual,MATCH(Tätigkeit!R140,libdipqual,0)),IF(Tätigkeit!R140&lt;&gt;"",Tätigkeit!R140,"")),"")</f>
        <v/>
      </c>
      <c r="K130" s="26" t="str">
        <f>IF(A130&lt;&gt;"",IF(Tätigkeit!AC140=TRUE,INDEX(libcatidinst,MATCH(Tätigkeit!S140,libinst,0)),""),"")</f>
        <v/>
      </c>
      <c r="L130" s="26" t="str">
        <f>IF(A130&lt;&gt;"",IF(Tätigkeit!AC140=TRUE,INDEX(codeinst,MATCH(Tätigkeit!S140,libinst,0)),IF(Tätigkeit!S140&lt;&gt;"",Tätigkeit!S140,"")),"")</f>
        <v/>
      </c>
      <c r="M130" s="26" t="str">
        <f>IF(A130&lt;&gt;"",IF(Tätigkeit!T140&lt;&gt;"",Tätigkeit!T140,""),"")</f>
        <v/>
      </c>
      <c r="N130" s="26" t="str">
        <f>IF(A130&lt;&gt;"",IF(Tätigkeit!U140&lt;&gt;"",Tätigkeit!U140,""),"")</f>
        <v/>
      </c>
      <c r="O130" s="26" t="str">
        <f>IF(OR(A130="",ISBLANK(Tätigkeit!V140)),"",IF(NOT(ISNA(Tätigkeit!V140)),INDEX(codeschartkla,MATCH(Tätigkeit!V140,libschartkla,0)),Tätigkeit!V140))</f>
        <v/>
      </c>
      <c r="P130" s="26" t="str">
        <f>IF(OR(A130="",ISBLANK(Tätigkeit!W140)),"",Tätigkeit!W140)</f>
        <v/>
      </c>
    </row>
    <row r="131" spans="1:16" x14ac:dyDescent="0.2">
      <c r="A131" s="26" t="str">
        <f>IF(Tätigkeit!$A141&lt;&gt;"",IF(Tätigkeit!C141&lt;&gt;"",IF(Tätigkeit!C141="LOC.ID",CONCATENATE("LOC.",Tätigkeit!AM$12),Tätigkeit!C141),""),"")</f>
        <v/>
      </c>
      <c r="B131" s="65" t="str">
        <f>IF(A131&lt;&gt;"",Tätigkeit!J141,"")</f>
        <v/>
      </c>
      <c r="C131" s="26" t="str">
        <f>IF(A131&lt;&gt;"",IF(Tätigkeit!E141=TRUE,INDEX(codesex,MATCH(Tätigkeit!D141,libsex,0)),Tätigkeit!D141),"")</f>
        <v/>
      </c>
      <c r="D131" s="131" t="str">
        <f>IF(A131&lt;&gt;"",Tätigkeit!F141,"")</f>
        <v/>
      </c>
      <c r="E131" s="26" t="str">
        <f>IF(A131&lt;&gt;"",IF(Tätigkeit!H141=TRUE,INDEX(codenat,MATCH(Tätigkeit!G141,libnat,0)),Tätigkeit!G141),"")</f>
        <v/>
      </c>
      <c r="F131" s="26" t="str">
        <f>IF(A131&lt;&gt;"",Tätigkeit!I141,"")</f>
        <v/>
      </c>
      <c r="G131" s="26" t="str">
        <f>IF(A131&lt;&gt;"",IF(Tätigkeit!O141&lt;&gt;"",Tätigkeit!O141,""),"")</f>
        <v/>
      </c>
      <c r="H131" s="26" t="str">
        <f>IF(A131&lt;&gt;"",IF(Tätigkeit!Z141=TRUE,INDEX(codeperskat,MATCH(Tätigkeit!P141,libperskat,0)),IF(Tätigkeit!P141&lt;&gt;"",Tätigkeit!P141,"")),"")</f>
        <v/>
      </c>
      <c r="I131" s="26" t="str">
        <f>IF(A131&lt;&gt;"",IF(Tätigkeit!AA141=TRUE,INDEX(codeaav,MATCH(Tätigkeit!Q141,libaav,0)),IF(Tätigkeit!Q141&lt;&gt;"",Tätigkeit!Q141,"")),"")</f>
        <v/>
      </c>
      <c r="J131" s="26" t="str">
        <f>IF(A131&lt;&gt;"",IF(Tätigkeit!AB141=TRUE,INDEX(codedipqual,MATCH(Tätigkeit!R141,libdipqual,0)),IF(Tätigkeit!R141&lt;&gt;"",Tätigkeit!R141,"")),"")</f>
        <v/>
      </c>
      <c r="K131" s="26" t="str">
        <f>IF(A131&lt;&gt;"",IF(Tätigkeit!AC141=TRUE,INDEX(libcatidinst,MATCH(Tätigkeit!S141,libinst,0)),""),"")</f>
        <v/>
      </c>
      <c r="L131" s="26" t="str">
        <f>IF(A131&lt;&gt;"",IF(Tätigkeit!AC141=TRUE,INDEX(codeinst,MATCH(Tätigkeit!S141,libinst,0)),IF(Tätigkeit!S141&lt;&gt;"",Tätigkeit!S141,"")),"")</f>
        <v/>
      </c>
      <c r="M131" s="26" t="str">
        <f>IF(A131&lt;&gt;"",IF(Tätigkeit!T141&lt;&gt;"",Tätigkeit!T141,""),"")</f>
        <v/>
      </c>
      <c r="N131" s="26" t="str">
        <f>IF(A131&lt;&gt;"",IF(Tätigkeit!U141&lt;&gt;"",Tätigkeit!U141,""),"")</f>
        <v/>
      </c>
      <c r="O131" s="26" t="str">
        <f>IF(OR(A131="",ISBLANK(Tätigkeit!V141)),"",IF(NOT(ISNA(Tätigkeit!V141)),INDEX(codeschartkla,MATCH(Tätigkeit!V141,libschartkla,0)),Tätigkeit!V141))</f>
        <v/>
      </c>
      <c r="P131" s="26" t="str">
        <f>IF(OR(A131="",ISBLANK(Tätigkeit!W141)),"",Tätigkeit!W141)</f>
        <v/>
      </c>
    </row>
    <row r="132" spans="1:16" x14ac:dyDescent="0.2">
      <c r="A132" s="26" t="str">
        <f>IF(Tätigkeit!$A142&lt;&gt;"",IF(Tätigkeit!C142&lt;&gt;"",IF(Tätigkeit!C142="LOC.ID",CONCATENATE("LOC.",Tätigkeit!AM$12),Tätigkeit!C142),""),"")</f>
        <v/>
      </c>
      <c r="B132" s="65" t="str">
        <f>IF(A132&lt;&gt;"",Tätigkeit!J142,"")</f>
        <v/>
      </c>
      <c r="C132" s="26" t="str">
        <f>IF(A132&lt;&gt;"",IF(Tätigkeit!E142=TRUE,INDEX(codesex,MATCH(Tätigkeit!D142,libsex,0)),Tätigkeit!D142),"")</f>
        <v/>
      </c>
      <c r="D132" s="131" t="str">
        <f>IF(A132&lt;&gt;"",Tätigkeit!F142,"")</f>
        <v/>
      </c>
      <c r="E132" s="26" t="str">
        <f>IF(A132&lt;&gt;"",IF(Tätigkeit!H142=TRUE,INDEX(codenat,MATCH(Tätigkeit!G142,libnat,0)),Tätigkeit!G142),"")</f>
        <v/>
      </c>
      <c r="F132" s="26" t="str">
        <f>IF(A132&lt;&gt;"",Tätigkeit!I142,"")</f>
        <v/>
      </c>
      <c r="G132" s="26" t="str">
        <f>IF(A132&lt;&gt;"",IF(Tätigkeit!O142&lt;&gt;"",Tätigkeit!O142,""),"")</f>
        <v/>
      </c>
      <c r="H132" s="26" t="str">
        <f>IF(A132&lt;&gt;"",IF(Tätigkeit!Z142=TRUE,INDEX(codeperskat,MATCH(Tätigkeit!P142,libperskat,0)),IF(Tätigkeit!P142&lt;&gt;"",Tätigkeit!P142,"")),"")</f>
        <v/>
      </c>
      <c r="I132" s="26" t="str">
        <f>IF(A132&lt;&gt;"",IF(Tätigkeit!AA142=TRUE,INDEX(codeaav,MATCH(Tätigkeit!Q142,libaav,0)),IF(Tätigkeit!Q142&lt;&gt;"",Tätigkeit!Q142,"")),"")</f>
        <v/>
      </c>
      <c r="J132" s="26" t="str">
        <f>IF(A132&lt;&gt;"",IF(Tätigkeit!AB142=TRUE,INDEX(codedipqual,MATCH(Tätigkeit!R142,libdipqual,0)),IF(Tätigkeit!R142&lt;&gt;"",Tätigkeit!R142,"")),"")</f>
        <v/>
      </c>
      <c r="K132" s="26" t="str">
        <f>IF(A132&lt;&gt;"",IF(Tätigkeit!AC142=TRUE,INDEX(libcatidinst,MATCH(Tätigkeit!S142,libinst,0)),""),"")</f>
        <v/>
      </c>
      <c r="L132" s="26" t="str">
        <f>IF(A132&lt;&gt;"",IF(Tätigkeit!AC142=TRUE,INDEX(codeinst,MATCH(Tätigkeit!S142,libinst,0)),IF(Tätigkeit!S142&lt;&gt;"",Tätigkeit!S142,"")),"")</f>
        <v/>
      </c>
      <c r="M132" s="26" t="str">
        <f>IF(A132&lt;&gt;"",IF(Tätigkeit!T142&lt;&gt;"",Tätigkeit!T142,""),"")</f>
        <v/>
      </c>
      <c r="N132" s="26" t="str">
        <f>IF(A132&lt;&gt;"",IF(Tätigkeit!U142&lt;&gt;"",Tätigkeit!U142,""),"")</f>
        <v/>
      </c>
      <c r="O132" s="26" t="str">
        <f>IF(OR(A132="",ISBLANK(Tätigkeit!V142)),"",IF(NOT(ISNA(Tätigkeit!V142)),INDEX(codeschartkla,MATCH(Tätigkeit!V142,libschartkla,0)),Tätigkeit!V142))</f>
        <v/>
      </c>
      <c r="P132" s="26" t="str">
        <f>IF(OR(A132="",ISBLANK(Tätigkeit!W142)),"",Tätigkeit!W142)</f>
        <v/>
      </c>
    </row>
    <row r="133" spans="1:16" x14ac:dyDescent="0.2">
      <c r="A133" s="26" t="str">
        <f>IF(Tätigkeit!$A143&lt;&gt;"",IF(Tätigkeit!C143&lt;&gt;"",IF(Tätigkeit!C143="LOC.ID",CONCATENATE("LOC.",Tätigkeit!AM$12),Tätigkeit!C143),""),"")</f>
        <v/>
      </c>
      <c r="B133" s="65" t="str">
        <f>IF(A133&lt;&gt;"",Tätigkeit!J143,"")</f>
        <v/>
      </c>
      <c r="C133" s="26" t="str">
        <f>IF(A133&lt;&gt;"",IF(Tätigkeit!E143=TRUE,INDEX(codesex,MATCH(Tätigkeit!D143,libsex,0)),Tätigkeit!D143),"")</f>
        <v/>
      </c>
      <c r="D133" s="131" t="str">
        <f>IF(A133&lt;&gt;"",Tätigkeit!F143,"")</f>
        <v/>
      </c>
      <c r="E133" s="26" t="str">
        <f>IF(A133&lt;&gt;"",IF(Tätigkeit!H143=TRUE,INDEX(codenat,MATCH(Tätigkeit!G143,libnat,0)),Tätigkeit!G143),"")</f>
        <v/>
      </c>
      <c r="F133" s="26" t="str">
        <f>IF(A133&lt;&gt;"",Tätigkeit!I143,"")</f>
        <v/>
      </c>
      <c r="G133" s="26" t="str">
        <f>IF(A133&lt;&gt;"",IF(Tätigkeit!O143&lt;&gt;"",Tätigkeit!O143,""),"")</f>
        <v/>
      </c>
      <c r="H133" s="26" t="str">
        <f>IF(A133&lt;&gt;"",IF(Tätigkeit!Z143=TRUE,INDEX(codeperskat,MATCH(Tätigkeit!P143,libperskat,0)),IF(Tätigkeit!P143&lt;&gt;"",Tätigkeit!P143,"")),"")</f>
        <v/>
      </c>
      <c r="I133" s="26" t="str">
        <f>IF(A133&lt;&gt;"",IF(Tätigkeit!AA143=TRUE,INDEX(codeaav,MATCH(Tätigkeit!Q143,libaav,0)),IF(Tätigkeit!Q143&lt;&gt;"",Tätigkeit!Q143,"")),"")</f>
        <v/>
      </c>
      <c r="J133" s="26" t="str">
        <f>IF(A133&lt;&gt;"",IF(Tätigkeit!AB143=TRUE,INDEX(codedipqual,MATCH(Tätigkeit!R143,libdipqual,0)),IF(Tätigkeit!R143&lt;&gt;"",Tätigkeit!R143,"")),"")</f>
        <v/>
      </c>
      <c r="K133" s="26" t="str">
        <f>IF(A133&lt;&gt;"",IF(Tätigkeit!AC143=TRUE,INDEX(libcatidinst,MATCH(Tätigkeit!S143,libinst,0)),""),"")</f>
        <v/>
      </c>
      <c r="L133" s="26" t="str">
        <f>IF(A133&lt;&gt;"",IF(Tätigkeit!AC143=TRUE,INDEX(codeinst,MATCH(Tätigkeit!S143,libinst,0)),IF(Tätigkeit!S143&lt;&gt;"",Tätigkeit!S143,"")),"")</f>
        <v/>
      </c>
      <c r="M133" s="26" t="str">
        <f>IF(A133&lt;&gt;"",IF(Tätigkeit!T143&lt;&gt;"",Tätigkeit!T143,""),"")</f>
        <v/>
      </c>
      <c r="N133" s="26" t="str">
        <f>IF(A133&lt;&gt;"",IF(Tätigkeit!U143&lt;&gt;"",Tätigkeit!U143,""),"")</f>
        <v/>
      </c>
      <c r="O133" s="26" t="str">
        <f>IF(OR(A133="",ISBLANK(Tätigkeit!V143)),"",IF(NOT(ISNA(Tätigkeit!V143)),INDEX(codeschartkla,MATCH(Tätigkeit!V143,libschartkla,0)),Tätigkeit!V143))</f>
        <v/>
      </c>
      <c r="P133" s="26" t="str">
        <f>IF(OR(A133="",ISBLANK(Tätigkeit!W143)),"",Tätigkeit!W143)</f>
        <v/>
      </c>
    </row>
    <row r="134" spans="1:16" x14ac:dyDescent="0.2">
      <c r="A134" s="26" t="str">
        <f>IF(Tätigkeit!$A144&lt;&gt;"",IF(Tätigkeit!C144&lt;&gt;"",IF(Tätigkeit!C144="LOC.ID",CONCATENATE("LOC.",Tätigkeit!AM$12),Tätigkeit!C144),""),"")</f>
        <v/>
      </c>
      <c r="B134" s="65" t="str">
        <f>IF(A134&lt;&gt;"",Tätigkeit!J144,"")</f>
        <v/>
      </c>
      <c r="C134" s="26" t="str">
        <f>IF(A134&lt;&gt;"",IF(Tätigkeit!E144=TRUE,INDEX(codesex,MATCH(Tätigkeit!D144,libsex,0)),Tätigkeit!D144),"")</f>
        <v/>
      </c>
      <c r="D134" s="131" t="str">
        <f>IF(A134&lt;&gt;"",Tätigkeit!F144,"")</f>
        <v/>
      </c>
      <c r="E134" s="26" t="str">
        <f>IF(A134&lt;&gt;"",IF(Tätigkeit!H144=TRUE,INDEX(codenat,MATCH(Tätigkeit!G144,libnat,0)),Tätigkeit!G144),"")</f>
        <v/>
      </c>
      <c r="F134" s="26" t="str">
        <f>IF(A134&lt;&gt;"",Tätigkeit!I144,"")</f>
        <v/>
      </c>
      <c r="G134" s="26" t="str">
        <f>IF(A134&lt;&gt;"",IF(Tätigkeit!O144&lt;&gt;"",Tätigkeit!O144,""),"")</f>
        <v/>
      </c>
      <c r="H134" s="26" t="str">
        <f>IF(A134&lt;&gt;"",IF(Tätigkeit!Z144=TRUE,INDEX(codeperskat,MATCH(Tätigkeit!P144,libperskat,0)),IF(Tätigkeit!P144&lt;&gt;"",Tätigkeit!P144,"")),"")</f>
        <v/>
      </c>
      <c r="I134" s="26" t="str">
        <f>IF(A134&lt;&gt;"",IF(Tätigkeit!AA144=TRUE,INDEX(codeaav,MATCH(Tätigkeit!Q144,libaav,0)),IF(Tätigkeit!Q144&lt;&gt;"",Tätigkeit!Q144,"")),"")</f>
        <v/>
      </c>
      <c r="J134" s="26" t="str">
        <f>IF(A134&lt;&gt;"",IF(Tätigkeit!AB144=TRUE,INDEX(codedipqual,MATCH(Tätigkeit!R144,libdipqual,0)),IF(Tätigkeit!R144&lt;&gt;"",Tätigkeit!R144,"")),"")</f>
        <v/>
      </c>
      <c r="K134" s="26" t="str">
        <f>IF(A134&lt;&gt;"",IF(Tätigkeit!AC144=TRUE,INDEX(libcatidinst,MATCH(Tätigkeit!S144,libinst,0)),""),"")</f>
        <v/>
      </c>
      <c r="L134" s="26" t="str">
        <f>IF(A134&lt;&gt;"",IF(Tätigkeit!AC144=TRUE,INDEX(codeinst,MATCH(Tätigkeit!S144,libinst,0)),IF(Tätigkeit!S144&lt;&gt;"",Tätigkeit!S144,"")),"")</f>
        <v/>
      </c>
      <c r="M134" s="26" t="str">
        <f>IF(A134&lt;&gt;"",IF(Tätigkeit!T144&lt;&gt;"",Tätigkeit!T144,""),"")</f>
        <v/>
      </c>
      <c r="N134" s="26" t="str">
        <f>IF(A134&lt;&gt;"",IF(Tätigkeit!U144&lt;&gt;"",Tätigkeit!U144,""),"")</f>
        <v/>
      </c>
      <c r="O134" s="26" t="str">
        <f>IF(OR(A134="",ISBLANK(Tätigkeit!V144)),"",IF(NOT(ISNA(Tätigkeit!V144)),INDEX(codeschartkla,MATCH(Tätigkeit!V144,libschartkla,0)),Tätigkeit!V144))</f>
        <v/>
      </c>
      <c r="P134" s="26" t="str">
        <f>IF(OR(A134="",ISBLANK(Tätigkeit!W144)),"",Tätigkeit!W144)</f>
        <v/>
      </c>
    </row>
    <row r="135" spans="1:16" x14ac:dyDescent="0.2">
      <c r="A135" s="26" t="str">
        <f>IF(Tätigkeit!$A145&lt;&gt;"",IF(Tätigkeit!C145&lt;&gt;"",IF(Tätigkeit!C145="LOC.ID",CONCATENATE("LOC.",Tätigkeit!AM$12),Tätigkeit!C145),""),"")</f>
        <v/>
      </c>
      <c r="B135" s="65" t="str">
        <f>IF(A135&lt;&gt;"",Tätigkeit!J145,"")</f>
        <v/>
      </c>
      <c r="C135" s="26" t="str">
        <f>IF(A135&lt;&gt;"",IF(Tätigkeit!E145=TRUE,INDEX(codesex,MATCH(Tätigkeit!D145,libsex,0)),Tätigkeit!D145),"")</f>
        <v/>
      </c>
      <c r="D135" s="131" t="str">
        <f>IF(A135&lt;&gt;"",Tätigkeit!F145,"")</f>
        <v/>
      </c>
      <c r="E135" s="26" t="str">
        <f>IF(A135&lt;&gt;"",IF(Tätigkeit!H145=TRUE,INDEX(codenat,MATCH(Tätigkeit!G145,libnat,0)),Tätigkeit!G145),"")</f>
        <v/>
      </c>
      <c r="F135" s="26" t="str">
        <f>IF(A135&lt;&gt;"",Tätigkeit!I145,"")</f>
        <v/>
      </c>
      <c r="G135" s="26" t="str">
        <f>IF(A135&lt;&gt;"",IF(Tätigkeit!O145&lt;&gt;"",Tätigkeit!O145,""),"")</f>
        <v/>
      </c>
      <c r="H135" s="26" t="str">
        <f>IF(A135&lt;&gt;"",IF(Tätigkeit!Z145=TRUE,INDEX(codeperskat,MATCH(Tätigkeit!P145,libperskat,0)),IF(Tätigkeit!P145&lt;&gt;"",Tätigkeit!P145,"")),"")</f>
        <v/>
      </c>
      <c r="I135" s="26" t="str">
        <f>IF(A135&lt;&gt;"",IF(Tätigkeit!AA145=TRUE,INDEX(codeaav,MATCH(Tätigkeit!Q145,libaav,0)),IF(Tätigkeit!Q145&lt;&gt;"",Tätigkeit!Q145,"")),"")</f>
        <v/>
      </c>
      <c r="J135" s="26" t="str">
        <f>IF(A135&lt;&gt;"",IF(Tätigkeit!AB145=TRUE,INDEX(codedipqual,MATCH(Tätigkeit!R145,libdipqual,0)),IF(Tätigkeit!R145&lt;&gt;"",Tätigkeit!R145,"")),"")</f>
        <v/>
      </c>
      <c r="K135" s="26" t="str">
        <f>IF(A135&lt;&gt;"",IF(Tätigkeit!AC145=TRUE,INDEX(libcatidinst,MATCH(Tätigkeit!S145,libinst,0)),""),"")</f>
        <v/>
      </c>
      <c r="L135" s="26" t="str">
        <f>IF(A135&lt;&gt;"",IF(Tätigkeit!AC145=TRUE,INDEX(codeinst,MATCH(Tätigkeit!S145,libinst,0)),IF(Tätigkeit!S145&lt;&gt;"",Tätigkeit!S145,"")),"")</f>
        <v/>
      </c>
      <c r="M135" s="26" t="str">
        <f>IF(A135&lt;&gt;"",IF(Tätigkeit!T145&lt;&gt;"",Tätigkeit!T145,""),"")</f>
        <v/>
      </c>
      <c r="N135" s="26" t="str">
        <f>IF(A135&lt;&gt;"",IF(Tätigkeit!U145&lt;&gt;"",Tätigkeit!U145,""),"")</f>
        <v/>
      </c>
      <c r="O135" s="26" t="str">
        <f>IF(OR(A135="",ISBLANK(Tätigkeit!V145)),"",IF(NOT(ISNA(Tätigkeit!V145)),INDEX(codeschartkla,MATCH(Tätigkeit!V145,libschartkla,0)),Tätigkeit!V145))</f>
        <v/>
      </c>
      <c r="P135" s="26" t="str">
        <f>IF(OR(A135="",ISBLANK(Tätigkeit!W145)),"",Tätigkeit!W145)</f>
        <v/>
      </c>
    </row>
    <row r="136" spans="1:16" x14ac:dyDescent="0.2">
      <c r="A136" s="26" t="str">
        <f>IF(Tätigkeit!$A146&lt;&gt;"",IF(Tätigkeit!C146&lt;&gt;"",IF(Tätigkeit!C146="LOC.ID",CONCATENATE("LOC.",Tätigkeit!AM$12),Tätigkeit!C146),""),"")</f>
        <v/>
      </c>
      <c r="B136" s="65" t="str">
        <f>IF(A136&lt;&gt;"",Tätigkeit!J146,"")</f>
        <v/>
      </c>
      <c r="C136" s="26" t="str">
        <f>IF(A136&lt;&gt;"",IF(Tätigkeit!E146=TRUE,INDEX(codesex,MATCH(Tätigkeit!D146,libsex,0)),Tätigkeit!D146),"")</f>
        <v/>
      </c>
      <c r="D136" s="131" t="str">
        <f>IF(A136&lt;&gt;"",Tätigkeit!F146,"")</f>
        <v/>
      </c>
      <c r="E136" s="26" t="str">
        <f>IF(A136&lt;&gt;"",IF(Tätigkeit!H146=TRUE,INDEX(codenat,MATCH(Tätigkeit!G146,libnat,0)),Tätigkeit!G146),"")</f>
        <v/>
      </c>
      <c r="F136" s="26" t="str">
        <f>IF(A136&lt;&gt;"",Tätigkeit!I146,"")</f>
        <v/>
      </c>
      <c r="G136" s="26" t="str">
        <f>IF(A136&lt;&gt;"",IF(Tätigkeit!O146&lt;&gt;"",Tätigkeit!O146,""),"")</f>
        <v/>
      </c>
      <c r="H136" s="26" t="str">
        <f>IF(A136&lt;&gt;"",IF(Tätigkeit!Z146=TRUE,INDEX(codeperskat,MATCH(Tätigkeit!P146,libperskat,0)),IF(Tätigkeit!P146&lt;&gt;"",Tätigkeit!P146,"")),"")</f>
        <v/>
      </c>
      <c r="I136" s="26" t="str">
        <f>IF(A136&lt;&gt;"",IF(Tätigkeit!AA146=TRUE,INDEX(codeaav,MATCH(Tätigkeit!Q146,libaav,0)),IF(Tätigkeit!Q146&lt;&gt;"",Tätigkeit!Q146,"")),"")</f>
        <v/>
      </c>
      <c r="J136" s="26" t="str">
        <f>IF(A136&lt;&gt;"",IF(Tätigkeit!AB146=TRUE,INDEX(codedipqual,MATCH(Tätigkeit!R146,libdipqual,0)),IF(Tätigkeit!R146&lt;&gt;"",Tätigkeit!R146,"")),"")</f>
        <v/>
      </c>
      <c r="K136" s="26" t="str">
        <f>IF(A136&lt;&gt;"",IF(Tätigkeit!AC146=TRUE,INDEX(libcatidinst,MATCH(Tätigkeit!S146,libinst,0)),""),"")</f>
        <v/>
      </c>
      <c r="L136" s="26" t="str">
        <f>IF(A136&lt;&gt;"",IF(Tätigkeit!AC146=TRUE,INDEX(codeinst,MATCH(Tätigkeit!S146,libinst,0)),IF(Tätigkeit!S146&lt;&gt;"",Tätigkeit!S146,"")),"")</f>
        <v/>
      </c>
      <c r="M136" s="26" t="str">
        <f>IF(A136&lt;&gt;"",IF(Tätigkeit!T146&lt;&gt;"",Tätigkeit!T146,""),"")</f>
        <v/>
      </c>
      <c r="N136" s="26" t="str">
        <f>IF(A136&lt;&gt;"",IF(Tätigkeit!U146&lt;&gt;"",Tätigkeit!U146,""),"")</f>
        <v/>
      </c>
      <c r="O136" s="26" t="str">
        <f>IF(OR(A136="",ISBLANK(Tätigkeit!V146)),"",IF(NOT(ISNA(Tätigkeit!V146)),INDEX(codeschartkla,MATCH(Tätigkeit!V146,libschartkla,0)),Tätigkeit!V146))</f>
        <v/>
      </c>
      <c r="P136" s="26" t="str">
        <f>IF(OR(A136="",ISBLANK(Tätigkeit!W146)),"",Tätigkeit!W146)</f>
        <v/>
      </c>
    </row>
    <row r="137" spans="1:16" x14ac:dyDescent="0.2">
      <c r="A137" s="26" t="str">
        <f>IF(Tätigkeit!$A147&lt;&gt;"",IF(Tätigkeit!C147&lt;&gt;"",IF(Tätigkeit!C147="LOC.ID",CONCATENATE("LOC.",Tätigkeit!AM$12),Tätigkeit!C147),""),"")</f>
        <v/>
      </c>
      <c r="B137" s="65" t="str">
        <f>IF(A137&lt;&gt;"",Tätigkeit!J147,"")</f>
        <v/>
      </c>
      <c r="C137" s="26" t="str">
        <f>IF(A137&lt;&gt;"",IF(Tätigkeit!E147=TRUE,INDEX(codesex,MATCH(Tätigkeit!D147,libsex,0)),Tätigkeit!D147),"")</f>
        <v/>
      </c>
      <c r="D137" s="131" t="str">
        <f>IF(A137&lt;&gt;"",Tätigkeit!F147,"")</f>
        <v/>
      </c>
      <c r="E137" s="26" t="str">
        <f>IF(A137&lt;&gt;"",IF(Tätigkeit!H147=TRUE,INDEX(codenat,MATCH(Tätigkeit!G147,libnat,0)),Tätigkeit!G147),"")</f>
        <v/>
      </c>
      <c r="F137" s="26" t="str">
        <f>IF(A137&lt;&gt;"",Tätigkeit!I147,"")</f>
        <v/>
      </c>
      <c r="G137" s="26" t="str">
        <f>IF(A137&lt;&gt;"",IF(Tätigkeit!O147&lt;&gt;"",Tätigkeit!O147,""),"")</f>
        <v/>
      </c>
      <c r="H137" s="26" t="str">
        <f>IF(A137&lt;&gt;"",IF(Tätigkeit!Z147=TRUE,INDEX(codeperskat,MATCH(Tätigkeit!P147,libperskat,0)),IF(Tätigkeit!P147&lt;&gt;"",Tätigkeit!P147,"")),"")</f>
        <v/>
      </c>
      <c r="I137" s="26" t="str">
        <f>IF(A137&lt;&gt;"",IF(Tätigkeit!AA147=TRUE,INDEX(codeaav,MATCH(Tätigkeit!Q147,libaav,0)),IF(Tätigkeit!Q147&lt;&gt;"",Tätigkeit!Q147,"")),"")</f>
        <v/>
      </c>
      <c r="J137" s="26" t="str">
        <f>IF(A137&lt;&gt;"",IF(Tätigkeit!AB147=TRUE,INDEX(codedipqual,MATCH(Tätigkeit!R147,libdipqual,0)),IF(Tätigkeit!R147&lt;&gt;"",Tätigkeit!R147,"")),"")</f>
        <v/>
      </c>
      <c r="K137" s="26" t="str">
        <f>IF(A137&lt;&gt;"",IF(Tätigkeit!AC147=TRUE,INDEX(libcatidinst,MATCH(Tätigkeit!S147,libinst,0)),""),"")</f>
        <v/>
      </c>
      <c r="L137" s="26" t="str">
        <f>IF(A137&lt;&gt;"",IF(Tätigkeit!AC147=TRUE,INDEX(codeinst,MATCH(Tätigkeit!S147,libinst,0)),IF(Tätigkeit!S147&lt;&gt;"",Tätigkeit!S147,"")),"")</f>
        <v/>
      </c>
      <c r="M137" s="26" t="str">
        <f>IF(A137&lt;&gt;"",IF(Tätigkeit!T147&lt;&gt;"",Tätigkeit!T147,""),"")</f>
        <v/>
      </c>
      <c r="N137" s="26" t="str">
        <f>IF(A137&lt;&gt;"",IF(Tätigkeit!U147&lt;&gt;"",Tätigkeit!U147,""),"")</f>
        <v/>
      </c>
      <c r="O137" s="26" t="str">
        <f>IF(OR(A137="",ISBLANK(Tätigkeit!V147)),"",IF(NOT(ISNA(Tätigkeit!V147)),INDEX(codeschartkla,MATCH(Tätigkeit!V147,libschartkla,0)),Tätigkeit!V147))</f>
        <v/>
      </c>
      <c r="P137" s="26" t="str">
        <f>IF(OR(A137="",ISBLANK(Tätigkeit!W147)),"",Tätigkeit!W147)</f>
        <v/>
      </c>
    </row>
    <row r="138" spans="1:16" x14ac:dyDescent="0.2">
      <c r="A138" s="26" t="str">
        <f>IF(Tätigkeit!$A148&lt;&gt;"",IF(Tätigkeit!C148&lt;&gt;"",IF(Tätigkeit!C148="LOC.ID",CONCATENATE("LOC.",Tätigkeit!AM$12),Tätigkeit!C148),""),"")</f>
        <v/>
      </c>
      <c r="B138" s="65" t="str">
        <f>IF(A138&lt;&gt;"",Tätigkeit!J148,"")</f>
        <v/>
      </c>
      <c r="C138" s="26" t="str">
        <f>IF(A138&lt;&gt;"",IF(Tätigkeit!E148=TRUE,INDEX(codesex,MATCH(Tätigkeit!D148,libsex,0)),Tätigkeit!D148),"")</f>
        <v/>
      </c>
      <c r="D138" s="131" t="str">
        <f>IF(A138&lt;&gt;"",Tätigkeit!F148,"")</f>
        <v/>
      </c>
      <c r="E138" s="26" t="str">
        <f>IF(A138&lt;&gt;"",IF(Tätigkeit!H148=TRUE,INDEX(codenat,MATCH(Tätigkeit!G148,libnat,0)),Tätigkeit!G148),"")</f>
        <v/>
      </c>
      <c r="F138" s="26" t="str">
        <f>IF(A138&lt;&gt;"",Tätigkeit!I148,"")</f>
        <v/>
      </c>
      <c r="G138" s="26" t="str">
        <f>IF(A138&lt;&gt;"",IF(Tätigkeit!O148&lt;&gt;"",Tätigkeit!O148,""),"")</f>
        <v/>
      </c>
      <c r="H138" s="26" t="str">
        <f>IF(A138&lt;&gt;"",IF(Tätigkeit!Z148=TRUE,INDEX(codeperskat,MATCH(Tätigkeit!P148,libperskat,0)),IF(Tätigkeit!P148&lt;&gt;"",Tätigkeit!P148,"")),"")</f>
        <v/>
      </c>
      <c r="I138" s="26" t="str">
        <f>IF(A138&lt;&gt;"",IF(Tätigkeit!AA148=TRUE,INDEX(codeaav,MATCH(Tätigkeit!Q148,libaav,0)),IF(Tätigkeit!Q148&lt;&gt;"",Tätigkeit!Q148,"")),"")</f>
        <v/>
      </c>
      <c r="J138" s="26" t="str">
        <f>IF(A138&lt;&gt;"",IF(Tätigkeit!AB148=TRUE,INDEX(codedipqual,MATCH(Tätigkeit!R148,libdipqual,0)),IF(Tätigkeit!R148&lt;&gt;"",Tätigkeit!R148,"")),"")</f>
        <v/>
      </c>
      <c r="K138" s="26" t="str">
        <f>IF(A138&lt;&gt;"",IF(Tätigkeit!AC148=TRUE,INDEX(libcatidinst,MATCH(Tätigkeit!S148,libinst,0)),""),"")</f>
        <v/>
      </c>
      <c r="L138" s="26" t="str">
        <f>IF(A138&lt;&gt;"",IF(Tätigkeit!AC148=TRUE,INDEX(codeinst,MATCH(Tätigkeit!S148,libinst,0)),IF(Tätigkeit!S148&lt;&gt;"",Tätigkeit!S148,"")),"")</f>
        <v/>
      </c>
      <c r="M138" s="26" t="str">
        <f>IF(A138&lt;&gt;"",IF(Tätigkeit!T148&lt;&gt;"",Tätigkeit!T148,""),"")</f>
        <v/>
      </c>
      <c r="N138" s="26" t="str">
        <f>IF(A138&lt;&gt;"",IF(Tätigkeit!U148&lt;&gt;"",Tätigkeit!U148,""),"")</f>
        <v/>
      </c>
      <c r="O138" s="26" t="str">
        <f>IF(OR(A138="",ISBLANK(Tätigkeit!V148)),"",IF(NOT(ISNA(Tätigkeit!V148)),INDEX(codeschartkla,MATCH(Tätigkeit!V148,libschartkla,0)),Tätigkeit!V148))</f>
        <v/>
      </c>
      <c r="P138" s="26" t="str">
        <f>IF(OR(A138="",ISBLANK(Tätigkeit!W148)),"",Tätigkeit!W148)</f>
        <v/>
      </c>
    </row>
    <row r="139" spans="1:16" x14ac:dyDescent="0.2">
      <c r="A139" s="26" t="str">
        <f>IF(Tätigkeit!$A149&lt;&gt;"",IF(Tätigkeit!C149&lt;&gt;"",IF(Tätigkeit!C149="LOC.ID",CONCATENATE("LOC.",Tätigkeit!AM$12),Tätigkeit!C149),""),"")</f>
        <v/>
      </c>
      <c r="B139" s="65" t="str">
        <f>IF(A139&lt;&gt;"",Tätigkeit!J149,"")</f>
        <v/>
      </c>
      <c r="C139" s="26" t="str">
        <f>IF(A139&lt;&gt;"",IF(Tätigkeit!E149=TRUE,INDEX(codesex,MATCH(Tätigkeit!D149,libsex,0)),Tätigkeit!D149),"")</f>
        <v/>
      </c>
      <c r="D139" s="131" t="str">
        <f>IF(A139&lt;&gt;"",Tätigkeit!F149,"")</f>
        <v/>
      </c>
      <c r="E139" s="26" t="str">
        <f>IF(A139&lt;&gt;"",IF(Tätigkeit!H149=TRUE,INDEX(codenat,MATCH(Tätigkeit!G149,libnat,0)),Tätigkeit!G149),"")</f>
        <v/>
      </c>
      <c r="F139" s="26" t="str">
        <f>IF(A139&lt;&gt;"",Tätigkeit!I149,"")</f>
        <v/>
      </c>
      <c r="G139" s="26" t="str">
        <f>IF(A139&lt;&gt;"",IF(Tätigkeit!O149&lt;&gt;"",Tätigkeit!O149,""),"")</f>
        <v/>
      </c>
      <c r="H139" s="26" t="str">
        <f>IF(A139&lt;&gt;"",IF(Tätigkeit!Z149=TRUE,INDEX(codeperskat,MATCH(Tätigkeit!P149,libperskat,0)),IF(Tätigkeit!P149&lt;&gt;"",Tätigkeit!P149,"")),"")</f>
        <v/>
      </c>
      <c r="I139" s="26" t="str">
        <f>IF(A139&lt;&gt;"",IF(Tätigkeit!AA149=TRUE,INDEX(codeaav,MATCH(Tätigkeit!Q149,libaav,0)),IF(Tätigkeit!Q149&lt;&gt;"",Tätigkeit!Q149,"")),"")</f>
        <v/>
      </c>
      <c r="J139" s="26" t="str">
        <f>IF(A139&lt;&gt;"",IF(Tätigkeit!AB149=TRUE,INDEX(codedipqual,MATCH(Tätigkeit!R149,libdipqual,0)),IF(Tätigkeit!R149&lt;&gt;"",Tätigkeit!R149,"")),"")</f>
        <v/>
      </c>
      <c r="K139" s="26" t="str">
        <f>IF(A139&lt;&gt;"",IF(Tätigkeit!AC149=TRUE,INDEX(libcatidinst,MATCH(Tätigkeit!S149,libinst,0)),""),"")</f>
        <v/>
      </c>
      <c r="L139" s="26" t="str">
        <f>IF(A139&lt;&gt;"",IF(Tätigkeit!AC149=TRUE,INDEX(codeinst,MATCH(Tätigkeit!S149,libinst,0)),IF(Tätigkeit!S149&lt;&gt;"",Tätigkeit!S149,"")),"")</f>
        <v/>
      </c>
      <c r="M139" s="26" t="str">
        <f>IF(A139&lt;&gt;"",IF(Tätigkeit!T149&lt;&gt;"",Tätigkeit!T149,""),"")</f>
        <v/>
      </c>
      <c r="N139" s="26" t="str">
        <f>IF(A139&lt;&gt;"",IF(Tätigkeit!U149&lt;&gt;"",Tätigkeit!U149,""),"")</f>
        <v/>
      </c>
      <c r="O139" s="26" t="str">
        <f>IF(OR(A139="",ISBLANK(Tätigkeit!V149)),"",IF(NOT(ISNA(Tätigkeit!V149)),INDEX(codeschartkla,MATCH(Tätigkeit!V149,libschartkla,0)),Tätigkeit!V149))</f>
        <v/>
      </c>
      <c r="P139" s="26" t="str">
        <f>IF(OR(A139="",ISBLANK(Tätigkeit!W149)),"",Tätigkeit!W149)</f>
        <v/>
      </c>
    </row>
    <row r="140" spans="1:16" x14ac:dyDescent="0.2">
      <c r="A140" s="26" t="str">
        <f>IF(Tätigkeit!$A150&lt;&gt;"",IF(Tätigkeit!C150&lt;&gt;"",IF(Tätigkeit!C150="LOC.ID",CONCATENATE("LOC.",Tätigkeit!AM$12),Tätigkeit!C150),""),"")</f>
        <v/>
      </c>
      <c r="B140" s="65" t="str">
        <f>IF(A140&lt;&gt;"",Tätigkeit!J150,"")</f>
        <v/>
      </c>
      <c r="C140" s="26" t="str">
        <f>IF(A140&lt;&gt;"",IF(Tätigkeit!E150=TRUE,INDEX(codesex,MATCH(Tätigkeit!D150,libsex,0)),Tätigkeit!D150),"")</f>
        <v/>
      </c>
      <c r="D140" s="131" t="str">
        <f>IF(A140&lt;&gt;"",Tätigkeit!F150,"")</f>
        <v/>
      </c>
      <c r="E140" s="26" t="str">
        <f>IF(A140&lt;&gt;"",IF(Tätigkeit!H150=TRUE,INDEX(codenat,MATCH(Tätigkeit!G150,libnat,0)),Tätigkeit!G150),"")</f>
        <v/>
      </c>
      <c r="F140" s="26" t="str">
        <f>IF(A140&lt;&gt;"",Tätigkeit!I150,"")</f>
        <v/>
      </c>
      <c r="G140" s="26" t="str">
        <f>IF(A140&lt;&gt;"",IF(Tätigkeit!O150&lt;&gt;"",Tätigkeit!O150,""),"")</f>
        <v/>
      </c>
      <c r="H140" s="26" t="str">
        <f>IF(A140&lt;&gt;"",IF(Tätigkeit!Z150=TRUE,INDEX(codeperskat,MATCH(Tätigkeit!P150,libperskat,0)),IF(Tätigkeit!P150&lt;&gt;"",Tätigkeit!P150,"")),"")</f>
        <v/>
      </c>
      <c r="I140" s="26" t="str">
        <f>IF(A140&lt;&gt;"",IF(Tätigkeit!AA150=TRUE,INDEX(codeaav,MATCH(Tätigkeit!Q150,libaav,0)),IF(Tätigkeit!Q150&lt;&gt;"",Tätigkeit!Q150,"")),"")</f>
        <v/>
      </c>
      <c r="J140" s="26" t="str">
        <f>IF(A140&lt;&gt;"",IF(Tätigkeit!AB150=TRUE,INDEX(codedipqual,MATCH(Tätigkeit!R150,libdipqual,0)),IF(Tätigkeit!R150&lt;&gt;"",Tätigkeit!R150,"")),"")</f>
        <v/>
      </c>
      <c r="K140" s="26" t="str">
        <f>IF(A140&lt;&gt;"",IF(Tätigkeit!AC150=TRUE,INDEX(libcatidinst,MATCH(Tätigkeit!S150,libinst,0)),""),"")</f>
        <v/>
      </c>
      <c r="L140" s="26" t="str">
        <f>IF(A140&lt;&gt;"",IF(Tätigkeit!AC150=TRUE,INDEX(codeinst,MATCH(Tätigkeit!S150,libinst,0)),IF(Tätigkeit!S150&lt;&gt;"",Tätigkeit!S150,"")),"")</f>
        <v/>
      </c>
      <c r="M140" s="26" t="str">
        <f>IF(A140&lt;&gt;"",IF(Tätigkeit!T150&lt;&gt;"",Tätigkeit!T150,""),"")</f>
        <v/>
      </c>
      <c r="N140" s="26" t="str">
        <f>IF(A140&lt;&gt;"",IF(Tätigkeit!U150&lt;&gt;"",Tätigkeit!U150,""),"")</f>
        <v/>
      </c>
      <c r="O140" s="26" t="str">
        <f>IF(OR(A140="",ISBLANK(Tätigkeit!V150)),"",IF(NOT(ISNA(Tätigkeit!V150)),INDEX(codeschartkla,MATCH(Tätigkeit!V150,libschartkla,0)),Tätigkeit!V150))</f>
        <v/>
      </c>
      <c r="P140" s="26" t="str">
        <f>IF(OR(A140="",ISBLANK(Tätigkeit!W150)),"",Tätigkeit!W150)</f>
        <v/>
      </c>
    </row>
    <row r="141" spans="1:16" x14ac:dyDescent="0.2">
      <c r="A141" s="26" t="str">
        <f>IF(Tätigkeit!$A151&lt;&gt;"",IF(Tätigkeit!C151&lt;&gt;"",IF(Tätigkeit!C151="LOC.ID",CONCATENATE("LOC.",Tätigkeit!AM$12),Tätigkeit!C151),""),"")</f>
        <v/>
      </c>
      <c r="B141" s="65" t="str">
        <f>IF(A141&lt;&gt;"",Tätigkeit!J151,"")</f>
        <v/>
      </c>
      <c r="C141" s="26" t="str">
        <f>IF(A141&lt;&gt;"",IF(Tätigkeit!E151=TRUE,INDEX(codesex,MATCH(Tätigkeit!D151,libsex,0)),Tätigkeit!D151),"")</f>
        <v/>
      </c>
      <c r="D141" s="131" t="str">
        <f>IF(A141&lt;&gt;"",Tätigkeit!F151,"")</f>
        <v/>
      </c>
      <c r="E141" s="26" t="str">
        <f>IF(A141&lt;&gt;"",IF(Tätigkeit!H151=TRUE,INDEX(codenat,MATCH(Tätigkeit!G151,libnat,0)),Tätigkeit!G151),"")</f>
        <v/>
      </c>
      <c r="F141" s="26" t="str">
        <f>IF(A141&lt;&gt;"",Tätigkeit!I151,"")</f>
        <v/>
      </c>
      <c r="G141" s="26" t="str">
        <f>IF(A141&lt;&gt;"",IF(Tätigkeit!O151&lt;&gt;"",Tätigkeit!O151,""),"")</f>
        <v/>
      </c>
      <c r="H141" s="26" t="str">
        <f>IF(A141&lt;&gt;"",IF(Tätigkeit!Z151=TRUE,INDEX(codeperskat,MATCH(Tätigkeit!P151,libperskat,0)),IF(Tätigkeit!P151&lt;&gt;"",Tätigkeit!P151,"")),"")</f>
        <v/>
      </c>
      <c r="I141" s="26" t="str">
        <f>IF(A141&lt;&gt;"",IF(Tätigkeit!AA151=TRUE,INDEX(codeaav,MATCH(Tätigkeit!Q151,libaav,0)),IF(Tätigkeit!Q151&lt;&gt;"",Tätigkeit!Q151,"")),"")</f>
        <v/>
      </c>
      <c r="J141" s="26" t="str">
        <f>IF(A141&lt;&gt;"",IF(Tätigkeit!AB151=TRUE,INDEX(codedipqual,MATCH(Tätigkeit!R151,libdipqual,0)),IF(Tätigkeit!R151&lt;&gt;"",Tätigkeit!R151,"")),"")</f>
        <v/>
      </c>
      <c r="K141" s="26" t="str">
        <f>IF(A141&lt;&gt;"",IF(Tätigkeit!AC151=TRUE,INDEX(libcatidinst,MATCH(Tätigkeit!S151,libinst,0)),""),"")</f>
        <v/>
      </c>
      <c r="L141" s="26" t="str">
        <f>IF(A141&lt;&gt;"",IF(Tätigkeit!AC151=TRUE,INDEX(codeinst,MATCH(Tätigkeit!S151,libinst,0)),IF(Tätigkeit!S151&lt;&gt;"",Tätigkeit!S151,"")),"")</f>
        <v/>
      </c>
      <c r="M141" s="26" t="str">
        <f>IF(A141&lt;&gt;"",IF(Tätigkeit!T151&lt;&gt;"",Tätigkeit!T151,""),"")</f>
        <v/>
      </c>
      <c r="N141" s="26" t="str">
        <f>IF(A141&lt;&gt;"",IF(Tätigkeit!U151&lt;&gt;"",Tätigkeit!U151,""),"")</f>
        <v/>
      </c>
      <c r="O141" s="26" t="str">
        <f>IF(OR(A141="",ISBLANK(Tätigkeit!V151)),"",IF(NOT(ISNA(Tätigkeit!V151)),INDEX(codeschartkla,MATCH(Tätigkeit!V151,libschartkla,0)),Tätigkeit!V151))</f>
        <v/>
      </c>
      <c r="P141" s="26" t="str">
        <f>IF(OR(A141="",ISBLANK(Tätigkeit!W151)),"",Tätigkeit!W151)</f>
        <v/>
      </c>
    </row>
    <row r="142" spans="1:16" x14ac:dyDescent="0.2">
      <c r="A142" s="26" t="str">
        <f>IF(Tätigkeit!$A152&lt;&gt;"",IF(Tätigkeit!C152&lt;&gt;"",IF(Tätigkeit!C152="LOC.ID",CONCATENATE("LOC.",Tätigkeit!AM$12),Tätigkeit!C152),""),"")</f>
        <v/>
      </c>
      <c r="B142" s="65" t="str">
        <f>IF(A142&lt;&gt;"",Tätigkeit!J152,"")</f>
        <v/>
      </c>
      <c r="C142" s="26" t="str">
        <f>IF(A142&lt;&gt;"",IF(Tätigkeit!E152=TRUE,INDEX(codesex,MATCH(Tätigkeit!D152,libsex,0)),Tätigkeit!D152),"")</f>
        <v/>
      </c>
      <c r="D142" s="131" t="str">
        <f>IF(A142&lt;&gt;"",Tätigkeit!F152,"")</f>
        <v/>
      </c>
      <c r="E142" s="26" t="str">
        <f>IF(A142&lt;&gt;"",IF(Tätigkeit!H152=TRUE,INDEX(codenat,MATCH(Tätigkeit!G152,libnat,0)),Tätigkeit!G152),"")</f>
        <v/>
      </c>
      <c r="F142" s="26" t="str">
        <f>IF(A142&lt;&gt;"",Tätigkeit!I152,"")</f>
        <v/>
      </c>
      <c r="G142" s="26" t="str">
        <f>IF(A142&lt;&gt;"",IF(Tätigkeit!O152&lt;&gt;"",Tätigkeit!O152,""),"")</f>
        <v/>
      </c>
      <c r="H142" s="26" t="str">
        <f>IF(A142&lt;&gt;"",IF(Tätigkeit!Z152=TRUE,INDEX(codeperskat,MATCH(Tätigkeit!P152,libperskat,0)),IF(Tätigkeit!P152&lt;&gt;"",Tätigkeit!P152,"")),"")</f>
        <v/>
      </c>
      <c r="I142" s="26" t="str">
        <f>IF(A142&lt;&gt;"",IF(Tätigkeit!AA152=TRUE,INDEX(codeaav,MATCH(Tätigkeit!Q152,libaav,0)),IF(Tätigkeit!Q152&lt;&gt;"",Tätigkeit!Q152,"")),"")</f>
        <v/>
      </c>
      <c r="J142" s="26" t="str">
        <f>IF(A142&lt;&gt;"",IF(Tätigkeit!AB152=TRUE,INDEX(codedipqual,MATCH(Tätigkeit!R152,libdipqual,0)),IF(Tätigkeit!R152&lt;&gt;"",Tätigkeit!R152,"")),"")</f>
        <v/>
      </c>
      <c r="K142" s="26" t="str">
        <f>IF(A142&lt;&gt;"",IF(Tätigkeit!AC152=TRUE,INDEX(libcatidinst,MATCH(Tätigkeit!S152,libinst,0)),""),"")</f>
        <v/>
      </c>
      <c r="L142" s="26" t="str">
        <f>IF(A142&lt;&gt;"",IF(Tätigkeit!AC152=TRUE,INDEX(codeinst,MATCH(Tätigkeit!S152,libinst,0)),IF(Tätigkeit!S152&lt;&gt;"",Tätigkeit!S152,"")),"")</f>
        <v/>
      </c>
      <c r="M142" s="26" t="str">
        <f>IF(A142&lt;&gt;"",IF(Tätigkeit!T152&lt;&gt;"",Tätigkeit!T152,""),"")</f>
        <v/>
      </c>
      <c r="N142" s="26" t="str">
        <f>IF(A142&lt;&gt;"",IF(Tätigkeit!U152&lt;&gt;"",Tätigkeit!U152,""),"")</f>
        <v/>
      </c>
      <c r="O142" s="26" t="str">
        <f>IF(OR(A142="",ISBLANK(Tätigkeit!V152)),"",IF(NOT(ISNA(Tätigkeit!V152)),INDEX(codeschartkla,MATCH(Tätigkeit!V152,libschartkla,0)),Tätigkeit!V152))</f>
        <v/>
      </c>
      <c r="P142" s="26" t="str">
        <f>IF(OR(A142="",ISBLANK(Tätigkeit!W152)),"",Tätigkeit!W152)</f>
        <v/>
      </c>
    </row>
    <row r="143" spans="1:16" x14ac:dyDescent="0.2">
      <c r="A143" s="26" t="str">
        <f>IF(Tätigkeit!$A153&lt;&gt;"",IF(Tätigkeit!C153&lt;&gt;"",IF(Tätigkeit!C153="LOC.ID",CONCATENATE("LOC.",Tätigkeit!AM$12),Tätigkeit!C153),""),"")</f>
        <v/>
      </c>
      <c r="B143" s="65" t="str">
        <f>IF(A143&lt;&gt;"",Tätigkeit!J153,"")</f>
        <v/>
      </c>
      <c r="C143" s="26" t="str">
        <f>IF(A143&lt;&gt;"",IF(Tätigkeit!E153=TRUE,INDEX(codesex,MATCH(Tätigkeit!D153,libsex,0)),Tätigkeit!D153),"")</f>
        <v/>
      </c>
      <c r="D143" s="131" t="str">
        <f>IF(A143&lt;&gt;"",Tätigkeit!F153,"")</f>
        <v/>
      </c>
      <c r="E143" s="26" t="str">
        <f>IF(A143&lt;&gt;"",IF(Tätigkeit!H153=TRUE,INDEX(codenat,MATCH(Tätigkeit!G153,libnat,0)),Tätigkeit!G153),"")</f>
        <v/>
      </c>
      <c r="F143" s="26" t="str">
        <f>IF(A143&lt;&gt;"",Tätigkeit!I153,"")</f>
        <v/>
      </c>
      <c r="G143" s="26" t="str">
        <f>IF(A143&lt;&gt;"",IF(Tätigkeit!O153&lt;&gt;"",Tätigkeit!O153,""),"")</f>
        <v/>
      </c>
      <c r="H143" s="26" t="str">
        <f>IF(A143&lt;&gt;"",IF(Tätigkeit!Z153=TRUE,INDEX(codeperskat,MATCH(Tätigkeit!P153,libperskat,0)),IF(Tätigkeit!P153&lt;&gt;"",Tätigkeit!P153,"")),"")</f>
        <v/>
      </c>
      <c r="I143" s="26" t="str">
        <f>IF(A143&lt;&gt;"",IF(Tätigkeit!AA153=TRUE,INDEX(codeaav,MATCH(Tätigkeit!Q153,libaav,0)),IF(Tätigkeit!Q153&lt;&gt;"",Tätigkeit!Q153,"")),"")</f>
        <v/>
      </c>
      <c r="J143" s="26" t="str">
        <f>IF(A143&lt;&gt;"",IF(Tätigkeit!AB153=TRUE,INDEX(codedipqual,MATCH(Tätigkeit!R153,libdipqual,0)),IF(Tätigkeit!R153&lt;&gt;"",Tätigkeit!R153,"")),"")</f>
        <v/>
      </c>
      <c r="K143" s="26" t="str">
        <f>IF(A143&lt;&gt;"",IF(Tätigkeit!AC153=TRUE,INDEX(libcatidinst,MATCH(Tätigkeit!S153,libinst,0)),""),"")</f>
        <v/>
      </c>
      <c r="L143" s="26" t="str">
        <f>IF(A143&lt;&gt;"",IF(Tätigkeit!AC153=TRUE,INDEX(codeinst,MATCH(Tätigkeit!S153,libinst,0)),IF(Tätigkeit!S153&lt;&gt;"",Tätigkeit!S153,"")),"")</f>
        <v/>
      </c>
      <c r="M143" s="26" t="str">
        <f>IF(A143&lt;&gt;"",IF(Tätigkeit!T153&lt;&gt;"",Tätigkeit!T153,""),"")</f>
        <v/>
      </c>
      <c r="N143" s="26" t="str">
        <f>IF(A143&lt;&gt;"",IF(Tätigkeit!U153&lt;&gt;"",Tätigkeit!U153,""),"")</f>
        <v/>
      </c>
      <c r="O143" s="26" t="str">
        <f>IF(OR(A143="",ISBLANK(Tätigkeit!V153)),"",IF(NOT(ISNA(Tätigkeit!V153)),INDEX(codeschartkla,MATCH(Tätigkeit!V153,libschartkla,0)),Tätigkeit!V153))</f>
        <v/>
      </c>
      <c r="P143" s="26" t="str">
        <f>IF(OR(A143="",ISBLANK(Tätigkeit!W153)),"",Tätigkeit!W153)</f>
        <v/>
      </c>
    </row>
    <row r="144" spans="1:16" x14ac:dyDescent="0.2">
      <c r="A144" s="26" t="str">
        <f>IF(Tätigkeit!$A154&lt;&gt;"",IF(Tätigkeit!C154&lt;&gt;"",IF(Tätigkeit!C154="LOC.ID",CONCATENATE("LOC.",Tätigkeit!AM$12),Tätigkeit!C154),""),"")</f>
        <v/>
      </c>
      <c r="B144" s="65" t="str">
        <f>IF(A144&lt;&gt;"",Tätigkeit!J154,"")</f>
        <v/>
      </c>
      <c r="C144" s="26" t="str">
        <f>IF(A144&lt;&gt;"",IF(Tätigkeit!E154=TRUE,INDEX(codesex,MATCH(Tätigkeit!D154,libsex,0)),Tätigkeit!D154),"")</f>
        <v/>
      </c>
      <c r="D144" s="131" t="str">
        <f>IF(A144&lt;&gt;"",Tätigkeit!F154,"")</f>
        <v/>
      </c>
      <c r="E144" s="26" t="str">
        <f>IF(A144&lt;&gt;"",IF(Tätigkeit!H154=TRUE,INDEX(codenat,MATCH(Tätigkeit!G154,libnat,0)),Tätigkeit!G154),"")</f>
        <v/>
      </c>
      <c r="F144" s="26" t="str">
        <f>IF(A144&lt;&gt;"",Tätigkeit!I154,"")</f>
        <v/>
      </c>
      <c r="G144" s="26" t="str">
        <f>IF(A144&lt;&gt;"",IF(Tätigkeit!O154&lt;&gt;"",Tätigkeit!O154,""),"")</f>
        <v/>
      </c>
      <c r="H144" s="26" t="str">
        <f>IF(A144&lt;&gt;"",IF(Tätigkeit!Z154=TRUE,INDEX(codeperskat,MATCH(Tätigkeit!P154,libperskat,0)),IF(Tätigkeit!P154&lt;&gt;"",Tätigkeit!P154,"")),"")</f>
        <v/>
      </c>
      <c r="I144" s="26" t="str">
        <f>IF(A144&lt;&gt;"",IF(Tätigkeit!AA154=TRUE,INDEX(codeaav,MATCH(Tätigkeit!Q154,libaav,0)),IF(Tätigkeit!Q154&lt;&gt;"",Tätigkeit!Q154,"")),"")</f>
        <v/>
      </c>
      <c r="J144" s="26" t="str">
        <f>IF(A144&lt;&gt;"",IF(Tätigkeit!AB154=TRUE,INDEX(codedipqual,MATCH(Tätigkeit!R154,libdipqual,0)),IF(Tätigkeit!R154&lt;&gt;"",Tätigkeit!R154,"")),"")</f>
        <v/>
      </c>
      <c r="K144" s="26" t="str">
        <f>IF(A144&lt;&gt;"",IF(Tätigkeit!AC154=TRUE,INDEX(libcatidinst,MATCH(Tätigkeit!S154,libinst,0)),""),"")</f>
        <v/>
      </c>
      <c r="L144" s="26" t="str">
        <f>IF(A144&lt;&gt;"",IF(Tätigkeit!AC154=TRUE,INDEX(codeinst,MATCH(Tätigkeit!S154,libinst,0)),IF(Tätigkeit!S154&lt;&gt;"",Tätigkeit!S154,"")),"")</f>
        <v/>
      </c>
      <c r="M144" s="26" t="str">
        <f>IF(A144&lt;&gt;"",IF(Tätigkeit!T154&lt;&gt;"",Tätigkeit!T154,""),"")</f>
        <v/>
      </c>
      <c r="N144" s="26" t="str">
        <f>IF(A144&lt;&gt;"",IF(Tätigkeit!U154&lt;&gt;"",Tätigkeit!U154,""),"")</f>
        <v/>
      </c>
      <c r="O144" s="26" t="str">
        <f>IF(OR(A144="",ISBLANK(Tätigkeit!V154)),"",IF(NOT(ISNA(Tätigkeit!V154)),INDEX(codeschartkla,MATCH(Tätigkeit!V154,libschartkla,0)),Tätigkeit!V154))</f>
        <v/>
      </c>
      <c r="P144" s="26" t="str">
        <f>IF(OR(A144="",ISBLANK(Tätigkeit!W154)),"",Tätigkeit!W154)</f>
        <v/>
      </c>
    </row>
    <row r="145" spans="1:16" x14ac:dyDescent="0.2">
      <c r="A145" s="26" t="str">
        <f>IF(Tätigkeit!$A155&lt;&gt;"",IF(Tätigkeit!C155&lt;&gt;"",IF(Tätigkeit!C155="LOC.ID",CONCATENATE("LOC.",Tätigkeit!AM$12),Tätigkeit!C155),""),"")</f>
        <v/>
      </c>
      <c r="B145" s="65" t="str">
        <f>IF(A145&lt;&gt;"",Tätigkeit!J155,"")</f>
        <v/>
      </c>
      <c r="C145" s="26" t="str">
        <f>IF(A145&lt;&gt;"",IF(Tätigkeit!E155=TRUE,INDEX(codesex,MATCH(Tätigkeit!D155,libsex,0)),Tätigkeit!D155),"")</f>
        <v/>
      </c>
      <c r="D145" s="131" t="str">
        <f>IF(A145&lt;&gt;"",Tätigkeit!F155,"")</f>
        <v/>
      </c>
      <c r="E145" s="26" t="str">
        <f>IF(A145&lt;&gt;"",IF(Tätigkeit!H155=TRUE,INDEX(codenat,MATCH(Tätigkeit!G155,libnat,0)),Tätigkeit!G155),"")</f>
        <v/>
      </c>
      <c r="F145" s="26" t="str">
        <f>IF(A145&lt;&gt;"",Tätigkeit!I155,"")</f>
        <v/>
      </c>
      <c r="G145" s="26" t="str">
        <f>IF(A145&lt;&gt;"",IF(Tätigkeit!O155&lt;&gt;"",Tätigkeit!O155,""),"")</f>
        <v/>
      </c>
      <c r="H145" s="26" t="str">
        <f>IF(A145&lt;&gt;"",IF(Tätigkeit!Z155=TRUE,INDEX(codeperskat,MATCH(Tätigkeit!P155,libperskat,0)),IF(Tätigkeit!P155&lt;&gt;"",Tätigkeit!P155,"")),"")</f>
        <v/>
      </c>
      <c r="I145" s="26" t="str">
        <f>IF(A145&lt;&gt;"",IF(Tätigkeit!AA155=TRUE,INDEX(codeaav,MATCH(Tätigkeit!Q155,libaav,0)),IF(Tätigkeit!Q155&lt;&gt;"",Tätigkeit!Q155,"")),"")</f>
        <v/>
      </c>
      <c r="J145" s="26" t="str">
        <f>IF(A145&lt;&gt;"",IF(Tätigkeit!AB155=TRUE,INDEX(codedipqual,MATCH(Tätigkeit!R155,libdipqual,0)),IF(Tätigkeit!R155&lt;&gt;"",Tätigkeit!R155,"")),"")</f>
        <v/>
      </c>
      <c r="K145" s="26" t="str">
        <f>IF(A145&lt;&gt;"",IF(Tätigkeit!AC155=TRUE,INDEX(libcatidinst,MATCH(Tätigkeit!S155,libinst,0)),""),"")</f>
        <v/>
      </c>
      <c r="L145" s="26" t="str">
        <f>IF(A145&lt;&gt;"",IF(Tätigkeit!AC155=TRUE,INDEX(codeinst,MATCH(Tätigkeit!S155,libinst,0)),IF(Tätigkeit!S155&lt;&gt;"",Tätigkeit!S155,"")),"")</f>
        <v/>
      </c>
      <c r="M145" s="26" t="str">
        <f>IF(A145&lt;&gt;"",IF(Tätigkeit!T155&lt;&gt;"",Tätigkeit!T155,""),"")</f>
        <v/>
      </c>
      <c r="N145" s="26" t="str">
        <f>IF(A145&lt;&gt;"",IF(Tätigkeit!U155&lt;&gt;"",Tätigkeit!U155,""),"")</f>
        <v/>
      </c>
      <c r="O145" s="26" t="str">
        <f>IF(OR(A145="",ISBLANK(Tätigkeit!V155)),"",IF(NOT(ISNA(Tätigkeit!V155)),INDEX(codeschartkla,MATCH(Tätigkeit!V155,libschartkla,0)),Tätigkeit!V155))</f>
        <v/>
      </c>
      <c r="P145" s="26" t="str">
        <f>IF(OR(A145="",ISBLANK(Tätigkeit!W155)),"",Tätigkeit!W155)</f>
        <v/>
      </c>
    </row>
    <row r="146" spans="1:16" x14ac:dyDescent="0.2">
      <c r="A146" s="26" t="str">
        <f>IF(Tätigkeit!$A156&lt;&gt;"",IF(Tätigkeit!C156&lt;&gt;"",IF(Tätigkeit!C156="LOC.ID",CONCATENATE("LOC.",Tätigkeit!AM$12),Tätigkeit!C156),""),"")</f>
        <v/>
      </c>
      <c r="B146" s="65" t="str">
        <f>IF(A146&lt;&gt;"",Tätigkeit!J156,"")</f>
        <v/>
      </c>
      <c r="C146" s="26" t="str">
        <f>IF(A146&lt;&gt;"",IF(Tätigkeit!E156=TRUE,INDEX(codesex,MATCH(Tätigkeit!D156,libsex,0)),Tätigkeit!D156),"")</f>
        <v/>
      </c>
      <c r="D146" s="131" t="str">
        <f>IF(A146&lt;&gt;"",Tätigkeit!F156,"")</f>
        <v/>
      </c>
      <c r="E146" s="26" t="str">
        <f>IF(A146&lt;&gt;"",IF(Tätigkeit!H156=TRUE,INDEX(codenat,MATCH(Tätigkeit!G156,libnat,0)),Tätigkeit!G156),"")</f>
        <v/>
      </c>
      <c r="F146" s="26" t="str">
        <f>IF(A146&lt;&gt;"",Tätigkeit!I156,"")</f>
        <v/>
      </c>
      <c r="G146" s="26" t="str">
        <f>IF(A146&lt;&gt;"",IF(Tätigkeit!O156&lt;&gt;"",Tätigkeit!O156,""),"")</f>
        <v/>
      </c>
      <c r="H146" s="26" t="str">
        <f>IF(A146&lt;&gt;"",IF(Tätigkeit!Z156=TRUE,INDEX(codeperskat,MATCH(Tätigkeit!P156,libperskat,0)),IF(Tätigkeit!P156&lt;&gt;"",Tätigkeit!P156,"")),"")</f>
        <v/>
      </c>
      <c r="I146" s="26" t="str">
        <f>IF(A146&lt;&gt;"",IF(Tätigkeit!AA156=TRUE,INDEX(codeaav,MATCH(Tätigkeit!Q156,libaav,0)),IF(Tätigkeit!Q156&lt;&gt;"",Tätigkeit!Q156,"")),"")</f>
        <v/>
      </c>
      <c r="J146" s="26" t="str">
        <f>IF(A146&lt;&gt;"",IF(Tätigkeit!AB156=TRUE,INDEX(codedipqual,MATCH(Tätigkeit!R156,libdipqual,0)),IF(Tätigkeit!R156&lt;&gt;"",Tätigkeit!R156,"")),"")</f>
        <v/>
      </c>
      <c r="K146" s="26" t="str">
        <f>IF(A146&lt;&gt;"",IF(Tätigkeit!AC156=TRUE,INDEX(libcatidinst,MATCH(Tätigkeit!S156,libinst,0)),""),"")</f>
        <v/>
      </c>
      <c r="L146" s="26" t="str">
        <f>IF(A146&lt;&gt;"",IF(Tätigkeit!AC156=TRUE,INDEX(codeinst,MATCH(Tätigkeit!S156,libinst,0)),IF(Tätigkeit!S156&lt;&gt;"",Tätigkeit!S156,"")),"")</f>
        <v/>
      </c>
      <c r="M146" s="26" t="str">
        <f>IF(A146&lt;&gt;"",IF(Tätigkeit!T156&lt;&gt;"",Tätigkeit!T156,""),"")</f>
        <v/>
      </c>
      <c r="N146" s="26" t="str">
        <f>IF(A146&lt;&gt;"",IF(Tätigkeit!U156&lt;&gt;"",Tätigkeit!U156,""),"")</f>
        <v/>
      </c>
      <c r="O146" s="26" t="str">
        <f>IF(OR(A146="",ISBLANK(Tätigkeit!V156)),"",IF(NOT(ISNA(Tätigkeit!V156)),INDEX(codeschartkla,MATCH(Tätigkeit!V156,libschartkla,0)),Tätigkeit!V156))</f>
        <v/>
      </c>
      <c r="P146" s="26" t="str">
        <f>IF(OR(A146="",ISBLANK(Tätigkeit!W156)),"",Tätigkeit!W156)</f>
        <v/>
      </c>
    </row>
    <row r="147" spans="1:16" x14ac:dyDescent="0.2">
      <c r="A147" s="26" t="str">
        <f>IF(Tätigkeit!$A157&lt;&gt;"",IF(Tätigkeit!C157&lt;&gt;"",IF(Tätigkeit!C157="LOC.ID",CONCATENATE("LOC.",Tätigkeit!AM$12),Tätigkeit!C157),""),"")</f>
        <v/>
      </c>
      <c r="B147" s="65" t="str">
        <f>IF(A147&lt;&gt;"",Tätigkeit!J157,"")</f>
        <v/>
      </c>
      <c r="C147" s="26" t="str">
        <f>IF(A147&lt;&gt;"",IF(Tätigkeit!E157=TRUE,INDEX(codesex,MATCH(Tätigkeit!D157,libsex,0)),Tätigkeit!D157),"")</f>
        <v/>
      </c>
      <c r="D147" s="131" t="str">
        <f>IF(A147&lt;&gt;"",Tätigkeit!F157,"")</f>
        <v/>
      </c>
      <c r="E147" s="26" t="str">
        <f>IF(A147&lt;&gt;"",IF(Tätigkeit!H157=TRUE,INDEX(codenat,MATCH(Tätigkeit!G157,libnat,0)),Tätigkeit!G157),"")</f>
        <v/>
      </c>
      <c r="F147" s="26" t="str">
        <f>IF(A147&lt;&gt;"",Tätigkeit!I157,"")</f>
        <v/>
      </c>
      <c r="G147" s="26" t="str">
        <f>IF(A147&lt;&gt;"",IF(Tätigkeit!O157&lt;&gt;"",Tätigkeit!O157,""),"")</f>
        <v/>
      </c>
      <c r="H147" s="26" t="str">
        <f>IF(A147&lt;&gt;"",IF(Tätigkeit!Z157=TRUE,INDEX(codeperskat,MATCH(Tätigkeit!P157,libperskat,0)),IF(Tätigkeit!P157&lt;&gt;"",Tätigkeit!P157,"")),"")</f>
        <v/>
      </c>
      <c r="I147" s="26" t="str">
        <f>IF(A147&lt;&gt;"",IF(Tätigkeit!AA157=TRUE,INDEX(codeaav,MATCH(Tätigkeit!Q157,libaav,0)),IF(Tätigkeit!Q157&lt;&gt;"",Tätigkeit!Q157,"")),"")</f>
        <v/>
      </c>
      <c r="J147" s="26" t="str">
        <f>IF(A147&lt;&gt;"",IF(Tätigkeit!AB157=TRUE,INDEX(codedipqual,MATCH(Tätigkeit!R157,libdipqual,0)),IF(Tätigkeit!R157&lt;&gt;"",Tätigkeit!R157,"")),"")</f>
        <v/>
      </c>
      <c r="K147" s="26" t="str">
        <f>IF(A147&lt;&gt;"",IF(Tätigkeit!AC157=TRUE,INDEX(libcatidinst,MATCH(Tätigkeit!S157,libinst,0)),""),"")</f>
        <v/>
      </c>
      <c r="L147" s="26" t="str">
        <f>IF(A147&lt;&gt;"",IF(Tätigkeit!AC157=TRUE,INDEX(codeinst,MATCH(Tätigkeit!S157,libinst,0)),IF(Tätigkeit!S157&lt;&gt;"",Tätigkeit!S157,"")),"")</f>
        <v/>
      </c>
      <c r="M147" s="26" t="str">
        <f>IF(A147&lt;&gt;"",IF(Tätigkeit!T157&lt;&gt;"",Tätigkeit!T157,""),"")</f>
        <v/>
      </c>
      <c r="N147" s="26" t="str">
        <f>IF(A147&lt;&gt;"",IF(Tätigkeit!U157&lt;&gt;"",Tätigkeit!U157,""),"")</f>
        <v/>
      </c>
      <c r="O147" s="26" t="str">
        <f>IF(OR(A147="",ISBLANK(Tätigkeit!V157)),"",IF(NOT(ISNA(Tätigkeit!V157)),INDEX(codeschartkla,MATCH(Tätigkeit!V157,libschartkla,0)),Tätigkeit!V157))</f>
        <v/>
      </c>
      <c r="P147" s="26" t="str">
        <f>IF(OR(A147="",ISBLANK(Tätigkeit!W157)),"",Tätigkeit!W157)</f>
        <v/>
      </c>
    </row>
    <row r="148" spans="1:16" x14ac:dyDescent="0.2">
      <c r="A148" s="26" t="str">
        <f>IF(Tätigkeit!$A158&lt;&gt;"",IF(Tätigkeit!C158&lt;&gt;"",IF(Tätigkeit!C158="LOC.ID",CONCATENATE("LOC.",Tätigkeit!AM$12),Tätigkeit!C158),""),"")</f>
        <v/>
      </c>
      <c r="B148" s="65" t="str">
        <f>IF(A148&lt;&gt;"",Tätigkeit!J158,"")</f>
        <v/>
      </c>
      <c r="C148" s="26" t="str">
        <f>IF(A148&lt;&gt;"",IF(Tätigkeit!E158=TRUE,INDEX(codesex,MATCH(Tätigkeit!D158,libsex,0)),Tätigkeit!D158),"")</f>
        <v/>
      </c>
      <c r="D148" s="131" t="str">
        <f>IF(A148&lt;&gt;"",Tätigkeit!F158,"")</f>
        <v/>
      </c>
      <c r="E148" s="26" t="str">
        <f>IF(A148&lt;&gt;"",IF(Tätigkeit!H158=TRUE,INDEX(codenat,MATCH(Tätigkeit!G158,libnat,0)),Tätigkeit!G158),"")</f>
        <v/>
      </c>
      <c r="F148" s="26" t="str">
        <f>IF(A148&lt;&gt;"",Tätigkeit!I158,"")</f>
        <v/>
      </c>
      <c r="G148" s="26" t="str">
        <f>IF(A148&lt;&gt;"",IF(Tätigkeit!O158&lt;&gt;"",Tätigkeit!O158,""),"")</f>
        <v/>
      </c>
      <c r="H148" s="26" t="str">
        <f>IF(A148&lt;&gt;"",IF(Tätigkeit!Z158=TRUE,INDEX(codeperskat,MATCH(Tätigkeit!P158,libperskat,0)),IF(Tätigkeit!P158&lt;&gt;"",Tätigkeit!P158,"")),"")</f>
        <v/>
      </c>
      <c r="I148" s="26" t="str">
        <f>IF(A148&lt;&gt;"",IF(Tätigkeit!AA158=TRUE,INDEX(codeaav,MATCH(Tätigkeit!Q158,libaav,0)),IF(Tätigkeit!Q158&lt;&gt;"",Tätigkeit!Q158,"")),"")</f>
        <v/>
      </c>
      <c r="J148" s="26" t="str">
        <f>IF(A148&lt;&gt;"",IF(Tätigkeit!AB158=TRUE,INDEX(codedipqual,MATCH(Tätigkeit!R158,libdipqual,0)),IF(Tätigkeit!R158&lt;&gt;"",Tätigkeit!R158,"")),"")</f>
        <v/>
      </c>
      <c r="K148" s="26" t="str">
        <f>IF(A148&lt;&gt;"",IF(Tätigkeit!AC158=TRUE,INDEX(libcatidinst,MATCH(Tätigkeit!S158,libinst,0)),""),"")</f>
        <v/>
      </c>
      <c r="L148" s="26" t="str">
        <f>IF(A148&lt;&gt;"",IF(Tätigkeit!AC158=TRUE,INDEX(codeinst,MATCH(Tätigkeit!S158,libinst,0)),IF(Tätigkeit!S158&lt;&gt;"",Tätigkeit!S158,"")),"")</f>
        <v/>
      </c>
      <c r="M148" s="26" t="str">
        <f>IF(A148&lt;&gt;"",IF(Tätigkeit!T158&lt;&gt;"",Tätigkeit!T158,""),"")</f>
        <v/>
      </c>
      <c r="N148" s="26" t="str">
        <f>IF(A148&lt;&gt;"",IF(Tätigkeit!U158&lt;&gt;"",Tätigkeit!U158,""),"")</f>
        <v/>
      </c>
      <c r="O148" s="26" t="str">
        <f>IF(OR(A148="",ISBLANK(Tätigkeit!V158)),"",IF(NOT(ISNA(Tätigkeit!V158)),INDEX(codeschartkla,MATCH(Tätigkeit!V158,libschartkla,0)),Tätigkeit!V158))</f>
        <v/>
      </c>
      <c r="P148" s="26" t="str">
        <f>IF(OR(A148="",ISBLANK(Tätigkeit!W158)),"",Tätigkeit!W158)</f>
        <v/>
      </c>
    </row>
    <row r="149" spans="1:16" x14ac:dyDescent="0.2">
      <c r="A149" s="26" t="str">
        <f>IF(Tätigkeit!$A159&lt;&gt;"",IF(Tätigkeit!C159&lt;&gt;"",IF(Tätigkeit!C159="LOC.ID",CONCATENATE("LOC.",Tätigkeit!AM$12),Tätigkeit!C159),""),"")</f>
        <v/>
      </c>
      <c r="B149" s="65" t="str">
        <f>IF(A149&lt;&gt;"",Tätigkeit!J159,"")</f>
        <v/>
      </c>
      <c r="C149" s="26" t="str">
        <f>IF(A149&lt;&gt;"",IF(Tätigkeit!E159=TRUE,INDEX(codesex,MATCH(Tätigkeit!D159,libsex,0)),Tätigkeit!D159),"")</f>
        <v/>
      </c>
      <c r="D149" s="131" t="str">
        <f>IF(A149&lt;&gt;"",Tätigkeit!F159,"")</f>
        <v/>
      </c>
      <c r="E149" s="26" t="str">
        <f>IF(A149&lt;&gt;"",IF(Tätigkeit!H159=TRUE,INDEX(codenat,MATCH(Tätigkeit!G159,libnat,0)),Tätigkeit!G159),"")</f>
        <v/>
      </c>
      <c r="F149" s="26" t="str">
        <f>IF(A149&lt;&gt;"",Tätigkeit!I159,"")</f>
        <v/>
      </c>
      <c r="G149" s="26" t="str">
        <f>IF(A149&lt;&gt;"",IF(Tätigkeit!O159&lt;&gt;"",Tätigkeit!O159,""),"")</f>
        <v/>
      </c>
      <c r="H149" s="26" t="str">
        <f>IF(A149&lt;&gt;"",IF(Tätigkeit!Z159=TRUE,INDEX(codeperskat,MATCH(Tätigkeit!P159,libperskat,0)),IF(Tätigkeit!P159&lt;&gt;"",Tätigkeit!P159,"")),"")</f>
        <v/>
      </c>
      <c r="I149" s="26" t="str">
        <f>IF(A149&lt;&gt;"",IF(Tätigkeit!AA159=TRUE,INDEX(codeaav,MATCH(Tätigkeit!Q159,libaav,0)),IF(Tätigkeit!Q159&lt;&gt;"",Tätigkeit!Q159,"")),"")</f>
        <v/>
      </c>
      <c r="J149" s="26" t="str">
        <f>IF(A149&lt;&gt;"",IF(Tätigkeit!AB159=TRUE,INDEX(codedipqual,MATCH(Tätigkeit!R159,libdipqual,0)),IF(Tätigkeit!R159&lt;&gt;"",Tätigkeit!R159,"")),"")</f>
        <v/>
      </c>
      <c r="K149" s="26" t="str">
        <f>IF(A149&lt;&gt;"",IF(Tätigkeit!AC159=TRUE,INDEX(libcatidinst,MATCH(Tätigkeit!S159,libinst,0)),""),"")</f>
        <v/>
      </c>
      <c r="L149" s="26" t="str">
        <f>IF(A149&lt;&gt;"",IF(Tätigkeit!AC159=TRUE,INDEX(codeinst,MATCH(Tätigkeit!S159,libinst,0)),IF(Tätigkeit!S159&lt;&gt;"",Tätigkeit!S159,"")),"")</f>
        <v/>
      </c>
      <c r="M149" s="26" t="str">
        <f>IF(A149&lt;&gt;"",IF(Tätigkeit!T159&lt;&gt;"",Tätigkeit!T159,""),"")</f>
        <v/>
      </c>
      <c r="N149" s="26" t="str">
        <f>IF(A149&lt;&gt;"",IF(Tätigkeit!U159&lt;&gt;"",Tätigkeit!U159,""),"")</f>
        <v/>
      </c>
      <c r="O149" s="26" t="str">
        <f>IF(OR(A149="",ISBLANK(Tätigkeit!V159)),"",IF(NOT(ISNA(Tätigkeit!V159)),INDEX(codeschartkla,MATCH(Tätigkeit!V159,libschartkla,0)),Tätigkeit!V159))</f>
        <v/>
      </c>
      <c r="P149" s="26" t="str">
        <f>IF(OR(A149="",ISBLANK(Tätigkeit!W159)),"",Tätigkeit!W159)</f>
        <v/>
      </c>
    </row>
    <row r="150" spans="1:16" x14ac:dyDescent="0.2">
      <c r="A150" s="26" t="str">
        <f>IF(Tätigkeit!$A160&lt;&gt;"",IF(Tätigkeit!C160&lt;&gt;"",IF(Tätigkeit!C160="LOC.ID",CONCATENATE("LOC.",Tätigkeit!AM$12),Tätigkeit!C160),""),"")</f>
        <v/>
      </c>
      <c r="B150" s="65" t="str">
        <f>IF(A150&lt;&gt;"",Tätigkeit!J160,"")</f>
        <v/>
      </c>
      <c r="C150" s="26" t="str">
        <f>IF(A150&lt;&gt;"",IF(Tätigkeit!E160=TRUE,INDEX(codesex,MATCH(Tätigkeit!D160,libsex,0)),Tätigkeit!D160),"")</f>
        <v/>
      </c>
      <c r="D150" s="131" t="str">
        <f>IF(A150&lt;&gt;"",Tätigkeit!F160,"")</f>
        <v/>
      </c>
      <c r="E150" s="26" t="str">
        <f>IF(A150&lt;&gt;"",IF(Tätigkeit!H160=TRUE,INDEX(codenat,MATCH(Tätigkeit!G160,libnat,0)),Tätigkeit!G160),"")</f>
        <v/>
      </c>
      <c r="F150" s="26" t="str">
        <f>IF(A150&lt;&gt;"",Tätigkeit!I160,"")</f>
        <v/>
      </c>
      <c r="G150" s="26" t="str">
        <f>IF(A150&lt;&gt;"",IF(Tätigkeit!O160&lt;&gt;"",Tätigkeit!O160,""),"")</f>
        <v/>
      </c>
      <c r="H150" s="26" t="str">
        <f>IF(A150&lt;&gt;"",IF(Tätigkeit!Z160=TRUE,INDEX(codeperskat,MATCH(Tätigkeit!P160,libperskat,0)),IF(Tätigkeit!P160&lt;&gt;"",Tätigkeit!P160,"")),"")</f>
        <v/>
      </c>
      <c r="I150" s="26" t="str">
        <f>IF(A150&lt;&gt;"",IF(Tätigkeit!AA160=TRUE,INDEX(codeaav,MATCH(Tätigkeit!Q160,libaav,0)),IF(Tätigkeit!Q160&lt;&gt;"",Tätigkeit!Q160,"")),"")</f>
        <v/>
      </c>
      <c r="J150" s="26" t="str">
        <f>IF(A150&lt;&gt;"",IF(Tätigkeit!AB160=TRUE,INDEX(codedipqual,MATCH(Tätigkeit!R160,libdipqual,0)),IF(Tätigkeit!R160&lt;&gt;"",Tätigkeit!R160,"")),"")</f>
        <v/>
      </c>
      <c r="K150" s="26" t="str">
        <f>IF(A150&lt;&gt;"",IF(Tätigkeit!AC160=TRUE,INDEX(libcatidinst,MATCH(Tätigkeit!S160,libinst,0)),""),"")</f>
        <v/>
      </c>
      <c r="L150" s="26" t="str">
        <f>IF(A150&lt;&gt;"",IF(Tätigkeit!AC160=TRUE,INDEX(codeinst,MATCH(Tätigkeit!S160,libinst,0)),IF(Tätigkeit!S160&lt;&gt;"",Tätigkeit!S160,"")),"")</f>
        <v/>
      </c>
      <c r="M150" s="26" t="str">
        <f>IF(A150&lt;&gt;"",IF(Tätigkeit!T160&lt;&gt;"",Tätigkeit!T160,""),"")</f>
        <v/>
      </c>
      <c r="N150" s="26" t="str">
        <f>IF(A150&lt;&gt;"",IF(Tätigkeit!U160&lt;&gt;"",Tätigkeit!U160,""),"")</f>
        <v/>
      </c>
      <c r="O150" s="26" t="str">
        <f>IF(OR(A150="",ISBLANK(Tätigkeit!V160)),"",IF(NOT(ISNA(Tätigkeit!V160)),INDEX(codeschartkla,MATCH(Tätigkeit!V160,libschartkla,0)),Tätigkeit!V160))</f>
        <v/>
      </c>
      <c r="P150" s="26" t="str">
        <f>IF(OR(A150="",ISBLANK(Tätigkeit!W160)),"",Tätigkeit!W160)</f>
        <v/>
      </c>
    </row>
    <row r="151" spans="1:16" x14ac:dyDescent="0.2">
      <c r="A151" s="26" t="str">
        <f>IF(Tätigkeit!$A161&lt;&gt;"",IF(Tätigkeit!C161&lt;&gt;"",IF(Tätigkeit!C161="LOC.ID",CONCATENATE("LOC.",Tätigkeit!AM$12),Tätigkeit!C161),""),"")</f>
        <v/>
      </c>
      <c r="B151" s="65" t="str">
        <f>IF(A151&lt;&gt;"",Tätigkeit!J161,"")</f>
        <v/>
      </c>
      <c r="C151" s="26" t="str">
        <f>IF(A151&lt;&gt;"",IF(Tätigkeit!E161=TRUE,INDEX(codesex,MATCH(Tätigkeit!D161,libsex,0)),Tätigkeit!D161),"")</f>
        <v/>
      </c>
      <c r="D151" s="131" t="str">
        <f>IF(A151&lt;&gt;"",Tätigkeit!F161,"")</f>
        <v/>
      </c>
      <c r="E151" s="26" t="str">
        <f>IF(A151&lt;&gt;"",IF(Tätigkeit!H161=TRUE,INDEX(codenat,MATCH(Tätigkeit!G161,libnat,0)),Tätigkeit!G161),"")</f>
        <v/>
      </c>
      <c r="F151" s="26" t="str">
        <f>IF(A151&lt;&gt;"",Tätigkeit!I161,"")</f>
        <v/>
      </c>
      <c r="G151" s="26" t="str">
        <f>IF(A151&lt;&gt;"",IF(Tätigkeit!O161&lt;&gt;"",Tätigkeit!O161,""),"")</f>
        <v/>
      </c>
      <c r="H151" s="26" t="str">
        <f>IF(A151&lt;&gt;"",IF(Tätigkeit!Z161=TRUE,INDEX(codeperskat,MATCH(Tätigkeit!P161,libperskat,0)),IF(Tätigkeit!P161&lt;&gt;"",Tätigkeit!P161,"")),"")</f>
        <v/>
      </c>
      <c r="I151" s="26" t="str">
        <f>IF(A151&lt;&gt;"",IF(Tätigkeit!AA161=TRUE,INDEX(codeaav,MATCH(Tätigkeit!Q161,libaav,0)),IF(Tätigkeit!Q161&lt;&gt;"",Tätigkeit!Q161,"")),"")</f>
        <v/>
      </c>
      <c r="J151" s="26" t="str">
        <f>IF(A151&lt;&gt;"",IF(Tätigkeit!AB161=TRUE,INDEX(codedipqual,MATCH(Tätigkeit!R161,libdipqual,0)),IF(Tätigkeit!R161&lt;&gt;"",Tätigkeit!R161,"")),"")</f>
        <v/>
      </c>
      <c r="K151" s="26" t="str">
        <f>IF(A151&lt;&gt;"",IF(Tätigkeit!AC161=TRUE,INDEX(libcatidinst,MATCH(Tätigkeit!S161,libinst,0)),""),"")</f>
        <v/>
      </c>
      <c r="L151" s="26" t="str">
        <f>IF(A151&lt;&gt;"",IF(Tätigkeit!AC161=TRUE,INDEX(codeinst,MATCH(Tätigkeit!S161,libinst,0)),IF(Tätigkeit!S161&lt;&gt;"",Tätigkeit!S161,"")),"")</f>
        <v/>
      </c>
      <c r="M151" s="26" t="str">
        <f>IF(A151&lt;&gt;"",IF(Tätigkeit!T161&lt;&gt;"",Tätigkeit!T161,""),"")</f>
        <v/>
      </c>
      <c r="N151" s="26" t="str">
        <f>IF(A151&lt;&gt;"",IF(Tätigkeit!U161&lt;&gt;"",Tätigkeit!U161,""),"")</f>
        <v/>
      </c>
      <c r="O151" s="26" t="str">
        <f>IF(OR(A151="",ISBLANK(Tätigkeit!V161)),"",IF(NOT(ISNA(Tätigkeit!V161)),INDEX(codeschartkla,MATCH(Tätigkeit!V161,libschartkla,0)),Tätigkeit!V161))</f>
        <v/>
      </c>
      <c r="P151" s="26" t="str">
        <f>IF(OR(A151="",ISBLANK(Tätigkeit!W161)),"",Tätigkeit!W161)</f>
        <v/>
      </c>
    </row>
    <row r="152" spans="1:16" x14ac:dyDescent="0.2">
      <c r="A152" s="26" t="str">
        <f>IF(Tätigkeit!$A162&lt;&gt;"",IF(Tätigkeit!C162&lt;&gt;"",IF(Tätigkeit!C162="LOC.ID",CONCATENATE("LOC.",Tätigkeit!AM$12),Tätigkeit!C162),""),"")</f>
        <v/>
      </c>
      <c r="B152" s="65" t="str">
        <f>IF(A152&lt;&gt;"",Tätigkeit!J162,"")</f>
        <v/>
      </c>
      <c r="C152" s="26" t="str">
        <f>IF(A152&lt;&gt;"",IF(Tätigkeit!E162=TRUE,INDEX(codesex,MATCH(Tätigkeit!D162,libsex,0)),Tätigkeit!D162),"")</f>
        <v/>
      </c>
      <c r="D152" s="131" t="str">
        <f>IF(A152&lt;&gt;"",Tätigkeit!F162,"")</f>
        <v/>
      </c>
      <c r="E152" s="26" t="str">
        <f>IF(A152&lt;&gt;"",IF(Tätigkeit!H162=TRUE,INDEX(codenat,MATCH(Tätigkeit!G162,libnat,0)),Tätigkeit!G162),"")</f>
        <v/>
      </c>
      <c r="F152" s="26" t="str">
        <f>IF(A152&lt;&gt;"",Tätigkeit!I162,"")</f>
        <v/>
      </c>
      <c r="G152" s="26" t="str">
        <f>IF(A152&lt;&gt;"",IF(Tätigkeit!O162&lt;&gt;"",Tätigkeit!O162,""),"")</f>
        <v/>
      </c>
      <c r="H152" s="26" t="str">
        <f>IF(A152&lt;&gt;"",IF(Tätigkeit!Z162=TRUE,INDEX(codeperskat,MATCH(Tätigkeit!P162,libperskat,0)),IF(Tätigkeit!P162&lt;&gt;"",Tätigkeit!P162,"")),"")</f>
        <v/>
      </c>
      <c r="I152" s="26" t="str">
        <f>IF(A152&lt;&gt;"",IF(Tätigkeit!AA162=TRUE,INDEX(codeaav,MATCH(Tätigkeit!Q162,libaav,0)),IF(Tätigkeit!Q162&lt;&gt;"",Tätigkeit!Q162,"")),"")</f>
        <v/>
      </c>
      <c r="J152" s="26" t="str">
        <f>IF(A152&lt;&gt;"",IF(Tätigkeit!AB162=TRUE,INDEX(codedipqual,MATCH(Tätigkeit!R162,libdipqual,0)),IF(Tätigkeit!R162&lt;&gt;"",Tätigkeit!R162,"")),"")</f>
        <v/>
      </c>
      <c r="K152" s="26" t="str">
        <f>IF(A152&lt;&gt;"",IF(Tätigkeit!AC162=TRUE,INDEX(libcatidinst,MATCH(Tätigkeit!S162,libinst,0)),""),"")</f>
        <v/>
      </c>
      <c r="L152" s="26" t="str">
        <f>IF(A152&lt;&gt;"",IF(Tätigkeit!AC162=TRUE,INDEX(codeinst,MATCH(Tätigkeit!S162,libinst,0)),IF(Tätigkeit!S162&lt;&gt;"",Tätigkeit!S162,"")),"")</f>
        <v/>
      </c>
      <c r="M152" s="26" t="str">
        <f>IF(A152&lt;&gt;"",IF(Tätigkeit!T162&lt;&gt;"",Tätigkeit!T162,""),"")</f>
        <v/>
      </c>
      <c r="N152" s="26" t="str">
        <f>IF(A152&lt;&gt;"",IF(Tätigkeit!U162&lt;&gt;"",Tätigkeit!U162,""),"")</f>
        <v/>
      </c>
      <c r="O152" s="26" t="str">
        <f>IF(OR(A152="",ISBLANK(Tätigkeit!V162)),"",IF(NOT(ISNA(Tätigkeit!V162)),INDEX(codeschartkla,MATCH(Tätigkeit!V162,libschartkla,0)),Tätigkeit!V162))</f>
        <v/>
      </c>
      <c r="P152" s="26" t="str">
        <f>IF(OR(A152="",ISBLANK(Tätigkeit!W162)),"",Tätigkeit!W162)</f>
        <v/>
      </c>
    </row>
    <row r="153" spans="1:16" x14ac:dyDescent="0.2">
      <c r="A153" s="26" t="str">
        <f>IF(Tätigkeit!$A163&lt;&gt;"",IF(Tätigkeit!C163&lt;&gt;"",IF(Tätigkeit!C163="LOC.ID",CONCATENATE("LOC.",Tätigkeit!AM$12),Tätigkeit!C163),""),"")</f>
        <v/>
      </c>
      <c r="B153" s="65" t="str">
        <f>IF(A153&lt;&gt;"",Tätigkeit!J163,"")</f>
        <v/>
      </c>
      <c r="C153" s="26" t="str">
        <f>IF(A153&lt;&gt;"",IF(Tätigkeit!E163=TRUE,INDEX(codesex,MATCH(Tätigkeit!D163,libsex,0)),Tätigkeit!D163),"")</f>
        <v/>
      </c>
      <c r="D153" s="131" t="str">
        <f>IF(A153&lt;&gt;"",Tätigkeit!F163,"")</f>
        <v/>
      </c>
      <c r="E153" s="26" t="str">
        <f>IF(A153&lt;&gt;"",IF(Tätigkeit!H163=TRUE,INDEX(codenat,MATCH(Tätigkeit!G163,libnat,0)),Tätigkeit!G163),"")</f>
        <v/>
      </c>
      <c r="F153" s="26" t="str">
        <f>IF(A153&lt;&gt;"",Tätigkeit!I163,"")</f>
        <v/>
      </c>
      <c r="G153" s="26" t="str">
        <f>IF(A153&lt;&gt;"",IF(Tätigkeit!O163&lt;&gt;"",Tätigkeit!O163,""),"")</f>
        <v/>
      </c>
      <c r="H153" s="26" t="str">
        <f>IF(A153&lt;&gt;"",IF(Tätigkeit!Z163=TRUE,INDEX(codeperskat,MATCH(Tätigkeit!P163,libperskat,0)),IF(Tätigkeit!P163&lt;&gt;"",Tätigkeit!P163,"")),"")</f>
        <v/>
      </c>
      <c r="I153" s="26" t="str">
        <f>IF(A153&lt;&gt;"",IF(Tätigkeit!AA163=TRUE,INDEX(codeaav,MATCH(Tätigkeit!Q163,libaav,0)),IF(Tätigkeit!Q163&lt;&gt;"",Tätigkeit!Q163,"")),"")</f>
        <v/>
      </c>
      <c r="J153" s="26" t="str">
        <f>IF(A153&lt;&gt;"",IF(Tätigkeit!AB163=TRUE,INDEX(codedipqual,MATCH(Tätigkeit!R163,libdipqual,0)),IF(Tätigkeit!R163&lt;&gt;"",Tätigkeit!R163,"")),"")</f>
        <v/>
      </c>
      <c r="K153" s="26" t="str">
        <f>IF(A153&lt;&gt;"",IF(Tätigkeit!AC163=TRUE,INDEX(libcatidinst,MATCH(Tätigkeit!S163,libinst,0)),""),"")</f>
        <v/>
      </c>
      <c r="L153" s="26" t="str">
        <f>IF(A153&lt;&gt;"",IF(Tätigkeit!AC163=TRUE,INDEX(codeinst,MATCH(Tätigkeit!S163,libinst,0)),IF(Tätigkeit!S163&lt;&gt;"",Tätigkeit!S163,"")),"")</f>
        <v/>
      </c>
      <c r="M153" s="26" t="str">
        <f>IF(A153&lt;&gt;"",IF(Tätigkeit!T163&lt;&gt;"",Tätigkeit!T163,""),"")</f>
        <v/>
      </c>
      <c r="N153" s="26" t="str">
        <f>IF(A153&lt;&gt;"",IF(Tätigkeit!U163&lt;&gt;"",Tätigkeit!U163,""),"")</f>
        <v/>
      </c>
      <c r="O153" s="26" t="str">
        <f>IF(OR(A153="",ISBLANK(Tätigkeit!V163)),"",IF(NOT(ISNA(Tätigkeit!V163)),INDEX(codeschartkla,MATCH(Tätigkeit!V163,libschartkla,0)),Tätigkeit!V163))</f>
        <v/>
      </c>
      <c r="P153" s="26" t="str">
        <f>IF(OR(A153="",ISBLANK(Tätigkeit!W163)),"",Tätigkeit!W163)</f>
        <v/>
      </c>
    </row>
    <row r="154" spans="1:16" x14ac:dyDescent="0.2">
      <c r="A154" s="26" t="str">
        <f>IF(Tätigkeit!$A164&lt;&gt;"",IF(Tätigkeit!C164&lt;&gt;"",IF(Tätigkeit!C164="LOC.ID",CONCATENATE("LOC.",Tätigkeit!AM$12),Tätigkeit!C164),""),"")</f>
        <v/>
      </c>
      <c r="B154" s="65" t="str">
        <f>IF(A154&lt;&gt;"",Tätigkeit!J164,"")</f>
        <v/>
      </c>
      <c r="C154" s="26" t="str">
        <f>IF(A154&lt;&gt;"",IF(Tätigkeit!E164=TRUE,INDEX(codesex,MATCH(Tätigkeit!D164,libsex,0)),Tätigkeit!D164),"")</f>
        <v/>
      </c>
      <c r="D154" s="131" t="str">
        <f>IF(A154&lt;&gt;"",Tätigkeit!F164,"")</f>
        <v/>
      </c>
      <c r="E154" s="26" t="str">
        <f>IF(A154&lt;&gt;"",IF(Tätigkeit!H164=TRUE,INDEX(codenat,MATCH(Tätigkeit!G164,libnat,0)),Tätigkeit!G164),"")</f>
        <v/>
      </c>
      <c r="F154" s="26" t="str">
        <f>IF(A154&lt;&gt;"",Tätigkeit!I164,"")</f>
        <v/>
      </c>
      <c r="G154" s="26" t="str">
        <f>IF(A154&lt;&gt;"",IF(Tätigkeit!O164&lt;&gt;"",Tätigkeit!O164,""),"")</f>
        <v/>
      </c>
      <c r="H154" s="26" t="str">
        <f>IF(A154&lt;&gt;"",IF(Tätigkeit!Z164=TRUE,INDEX(codeperskat,MATCH(Tätigkeit!P164,libperskat,0)),IF(Tätigkeit!P164&lt;&gt;"",Tätigkeit!P164,"")),"")</f>
        <v/>
      </c>
      <c r="I154" s="26" t="str">
        <f>IF(A154&lt;&gt;"",IF(Tätigkeit!AA164=TRUE,INDEX(codeaav,MATCH(Tätigkeit!Q164,libaav,0)),IF(Tätigkeit!Q164&lt;&gt;"",Tätigkeit!Q164,"")),"")</f>
        <v/>
      </c>
      <c r="J154" s="26" t="str">
        <f>IF(A154&lt;&gt;"",IF(Tätigkeit!AB164=TRUE,INDEX(codedipqual,MATCH(Tätigkeit!R164,libdipqual,0)),IF(Tätigkeit!R164&lt;&gt;"",Tätigkeit!R164,"")),"")</f>
        <v/>
      </c>
      <c r="K154" s="26" t="str">
        <f>IF(A154&lt;&gt;"",IF(Tätigkeit!AC164=TRUE,INDEX(libcatidinst,MATCH(Tätigkeit!S164,libinst,0)),""),"")</f>
        <v/>
      </c>
      <c r="L154" s="26" t="str">
        <f>IF(A154&lt;&gt;"",IF(Tätigkeit!AC164=TRUE,INDEX(codeinst,MATCH(Tätigkeit!S164,libinst,0)),IF(Tätigkeit!S164&lt;&gt;"",Tätigkeit!S164,"")),"")</f>
        <v/>
      </c>
      <c r="M154" s="26" t="str">
        <f>IF(A154&lt;&gt;"",IF(Tätigkeit!T164&lt;&gt;"",Tätigkeit!T164,""),"")</f>
        <v/>
      </c>
      <c r="N154" s="26" t="str">
        <f>IF(A154&lt;&gt;"",IF(Tätigkeit!U164&lt;&gt;"",Tätigkeit!U164,""),"")</f>
        <v/>
      </c>
      <c r="O154" s="26" t="str">
        <f>IF(OR(A154="",ISBLANK(Tätigkeit!V164)),"",IF(NOT(ISNA(Tätigkeit!V164)),INDEX(codeschartkla,MATCH(Tätigkeit!V164,libschartkla,0)),Tätigkeit!V164))</f>
        <v/>
      </c>
      <c r="P154" s="26" t="str">
        <f>IF(OR(A154="",ISBLANK(Tätigkeit!W164)),"",Tätigkeit!W164)</f>
        <v/>
      </c>
    </row>
    <row r="155" spans="1:16" x14ac:dyDescent="0.2">
      <c r="A155" s="26" t="str">
        <f>IF(Tätigkeit!$A165&lt;&gt;"",IF(Tätigkeit!C165&lt;&gt;"",IF(Tätigkeit!C165="LOC.ID",CONCATENATE("LOC.",Tätigkeit!AM$12),Tätigkeit!C165),""),"")</f>
        <v/>
      </c>
      <c r="B155" s="65" t="str">
        <f>IF(A155&lt;&gt;"",Tätigkeit!J165,"")</f>
        <v/>
      </c>
      <c r="C155" s="26" t="str">
        <f>IF(A155&lt;&gt;"",IF(Tätigkeit!E165=TRUE,INDEX(codesex,MATCH(Tätigkeit!D165,libsex,0)),Tätigkeit!D165),"")</f>
        <v/>
      </c>
      <c r="D155" s="131" t="str">
        <f>IF(A155&lt;&gt;"",Tätigkeit!F165,"")</f>
        <v/>
      </c>
      <c r="E155" s="26" t="str">
        <f>IF(A155&lt;&gt;"",IF(Tätigkeit!H165=TRUE,INDEX(codenat,MATCH(Tätigkeit!G165,libnat,0)),Tätigkeit!G165),"")</f>
        <v/>
      </c>
      <c r="F155" s="26" t="str">
        <f>IF(A155&lt;&gt;"",Tätigkeit!I165,"")</f>
        <v/>
      </c>
      <c r="G155" s="26" t="str">
        <f>IF(A155&lt;&gt;"",IF(Tätigkeit!O165&lt;&gt;"",Tätigkeit!O165,""),"")</f>
        <v/>
      </c>
      <c r="H155" s="26" t="str">
        <f>IF(A155&lt;&gt;"",IF(Tätigkeit!Z165=TRUE,INDEX(codeperskat,MATCH(Tätigkeit!P165,libperskat,0)),IF(Tätigkeit!P165&lt;&gt;"",Tätigkeit!P165,"")),"")</f>
        <v/>
      </c>
      <c r="I155" s="26" t="str">
        <f>IF(A155&lt;&gt;"",IF(Tätigkeit!AA165=TRUE,INDEX(codeaav,MATCH(Tätigkeit!Q165,libaav,0)),IF(Tätigkeit!Q165&lt;&gt;"",Tätigkeit!Q165,"")),"")</f>
        <v/>
      </c>
      <c r="J155" s="26" t="str">
        <f>IF(A155&lt;&gt;"",IF(Tätigkeit!AB165=TRUE,INDEX(codedipqual,MATCH(Tätigkeit!R165,libdipqual,0)),IF(Tätigkeit!R165&lt;&gt;"",Tätigkeit!R165,"")),"")</f>
        <v/>
      </c>
      <c r="K155" s="26" t="str">
        <f>IF(A155&lt;&gt;"",IF(Tätigkeit!AC165=TRUE,INDEX(libcatidinst,MATCH(Tätigkeit!S165,libinst,0)),""),"")</f>
        <v/>
      </c>
      <c r="L155" s="26" t="str">
        <f>IF(A155&lt;&gt;"",IF(Tätigkeit!AC165=TRUE,INDEX(codeinst,MATCH(Tätigkeit!S165,libinst,0)),IF(Tätigkeit!S165&lt;&gt;"",Tätigkeit!S165,"")),"")</f>
        <v/>
      </c>
      <c r="M155" s="26" t="str">
        <f>IF(A155&lt;&gt;"",IF(Tätigkeit!T165&lt;&gt;"",Tätigkeit!T165,""),"")</f>
        <v/>
      </c>
      <c r="N155" s="26" t="str">
        <f>IF(A155&lt;&gt;"",IF(Tätigkeit!U165&lt;&gt;"",Tätigkeit!U165,""),"")</f>
        <v/>
      </c>
      <c r="O155" s="26" t="str">
        <f>IF(OR(A155="",ISBLANK(Tätigkeit!V165)),"",IF(NOT(ISNA(Tätigkeit!V165)),INDEX(codeschartkla,MATCH(Tätigkeit!V165,libschartkla,0)),Tätigkeit!V165))</f>
        <v/>
      </c>
      <c r="P155" s="26" t="str">
        <f>IF(OR(A155="",ISBLANK(Tätigkeit!W165)),"",Tätigkeit!W165)</f>
        <v/>
      </c>
    </row>
    <row r="156" spans="1:16" x14ac:dyDescent="0.2">
      <c r="A156" s="26" t="str">
        <f>IF(Tätigkeit!$A166&lt;&gt;"",IF(Tätigkeit!C166&lt;&gt;"",IF(Tätigkeit!C166="LOC.ID",CONCATENATE("LOC.",Tätigkeit!AM$12),Tätigkeit!C166),""),"")</f>
        <v/>
      </c>
      <c r="B156" s="65" t="str">
        <f>IF(A156&lt;&gt;"",Tätigkeit!J166,"")</f>
        <v/>
      </c>
      <c r="C156" s="26" t="str">
        <f>IF(A156&lt;&gt;"",IF(Tätigkeit!E166=TRUE,INDEX(codesex,MATCH(Tätigkeit!D166,libsex,0)),Tätigkeit!D166),"")</f>
        <v/>
      </c>
      <c r="D156" s="131" t="str">
        <f>IF(A156&lt;&gt;"",Tätigkeit!F166,"")</f>
        <v/>
      </c>
      <c r="E156" s="26" t="str">
        <f>IF(A156&lt;&gt;"",IF(Tätigkeit!H166=TRUE,INDEX(codenat,MATCH(Tätigkeit!G166,libnat,0)),Tätigkeit!G166),"")</f>
        <v/>
      </c>
      <c r="F156" s="26" t="str">
        <f>IF(A156&lt;&gt;"",Tätigkeit!I166,"")</f>
        <v/>
      </c>
      <c r="G156" s="26" t="str">
        <f>IF(A156&lt;&gt;"",IF(Tätigkeit!O166&lt;&gt;"",Tätigkeit!O166,""),"")</f>
        <v/>
      </c>
      <c r="H156" s="26" t="str">
        <f>IF(A156&lt;&gt;"",IF(Tätigkeit!Z166=TRUE,INDEX(codeperskat,MATCH(Tätigkeit!P166,libperskat,0)),IF(Tätigkeit!P166&lt;&gt;"",Tätigkeit!P166,"")),"")</f>
        <v/>
      </c>
      <c r="I156" s="26" t="str">
        <f>IF(A156&lt;&gt;"",IF(Tätigkeit!AA166=TRUE,INDEX(codeaav,MATCH(Tätigkeit!Q166,libaav,0)),IF(Tätigkeit!Q166&lt;&gt;"",Tätigkeit!Q166,"")),"")</f>
        <v/>
      </c>
      <c r="J156" s="26" t="str">
        <f>IF(A156&lt;&gt;"",IF(Tätigkeit!AB166=TRUE,INDEX(codedipqual,MATCH(Tätigkeit!R166,libdipqual,0)),IF(Tätigkeit!R166&lt;&gt;"",Tätigkeit!R166,"")),"")</f>
        <v/>
      </c>
      <c r="K156" s="26" t="str">
        <f>IF(A156&lt;&gt;"",IF(Tätigkeit!AC166=TRUE,INDEX(libcatidinst,MATCH(Tätigkeit!S166,libinst,0)),""),"")</f>
        <v/>
      </c>
      <c r="L156" s="26" t="str">
        <f>IF(A156&lt;&gt;"",IF(Tätigkeit!AC166=TRUE,INDEX(codeinst,MATCH(Tätigkeit!S166,libinst,0)),IF(Tätigkeit!S166&lt;&gt;"",Tätigkeit!S166,"")),"")</f>
        <v/>
      </c>
      <c r="M156" s="26" t="str">
        <f>IF(A156&lt;&gt;"",IF(Tätigkeit!T166&lt;&gt;"",Tätigkeit!T166,""),"")</f>
        <v/>
      </c>
      <c r="N156" s="26" t="str">
        <f>IF(A156&lt;&gt;"",IF(Tätigkeit!U166&lt;&gt;"",Tätigkeit!U166,""),"")</f>
        <v/>
      </c>
      <c r="O156" s="26" t="str">
        <f>IF(OR(A156="",ISBLANK(Tätigkeit!V166)),"",IF(NOT(ISNA(Tätigkeit!V166)),INDEX(codeschartkla,MATCH(Tätigkeit!V166,libschartkla,0)),Tätigkeit!V166))</f>
        <v/>
      </c>
      <c r="P156" s="26" t="str">
        <f>IF(OR(A156="",ISBLANK(Tätigkeit!W166)),"",Tätigkeit!W166)</f>
        <v/>
      </c>
    </row>
    <row r="157" spans="1:16" x14ac:dyDescent="0.2">
      <c r="A157" s="26" t="str">
        <f>IF(Tätigkeit!$A167&lt;&gt;"",IF(Tätigkeit!C167&lt;&gt;"",IF(Tätigkeit!C167="LOC.ID",CONCATENATE("LOC.",Tätigkeit!AM$12),Tätigkeit!C167),""),"")</f>
        <v/>
      </c>
      <c r="B157" s="65" t="str">
        <f>IF(A157&lt;&gt;"",Tätigkeit!J167,"")</f>
        <v/>
      </c>
      <c r="C157" s="26" t="str">
        <f>IF(A157&lt;&gt;"",IF(Tätigkeit!E167=TRUE,INDEX(codesex,MATCH(Tätigkeit!D167,libsex,0)),Tätigkeit!D167),"")</f>
        <v/>
      </c>
      <c r="D157" s="131" t="str">
        <f>IF(A157&lt;&gt;"",Tätigkeit!F167,"")</f>
        <v/>
      </c>
      <c r="E157" s="26" t="str">
        <f>IF(A157&lt;&gt;"",IF(Tätigkeit!H167=TRUE,INDEX(codenat,MATCH(Tätigkeit!G167,libnat,0)),Tätigkeit!G167),"")</f>
        <v/>
      </c>
      <c r="F157" s="26" t="str">
        <f>IF(A157&lt;&gt;"",Tätigkeit!I167,"")</f>
        <v/>
      </c>
      <c r="G157" s="26" t="str">
        <f>IF(A157&lt;&gt;"",IF(Tätigkeit!O167&lt;&gt;"",Tätigkeit!O167,""),"")</f>
        <v/>
      </c>
      <c r="H157" s="26" t="str">
        <f>IF(A157&lt;&gt;"",IF(Tätigkeit!Z167=TRUE,INDEX(codeperskat,MATCH(Tätigkeit!P167,libperskat,0)),IF(Tätigkeit!P167&lt;&gt;"",Tätigkeit!P167,"")),"")</f>
        <v/>
      </c>
      <c r="I157" s="26" t="str">
        <f>IF(A157&lt;&gt;"",IF(Tätigkeit!AA167=TRUE,INDEX(codeaav,MATCH(Tätigkeit!Q167,libaav,0)),IF(Tätigkeit!Q167&lt;&gt;"",Tätigkeit!Q167,"")),"")</f>
        <v/>
      </c>
      <c r="J157" s="26" t="str">
        <f>IF(A157&lt;&gt;"",IF(Tätigkeit!AB167=TRUE,INDEX(codedipqual,MATCH(Tätigkeit!R167,libdipqual,0)),IF(Tätigkeit!R167&lt;&gt;"",Tätigkeit!R167,"")),"")</f>
        <v/>
      </c>
      <c r="K157" s="26" t="str">
        <f>IF(A157&lt;&gt;"",IF(Tätigkeit!AC167=TRUE,INDEX(libcatidinst,MATCH(Tätigkeit!S167,libinst,0)),""),"")</f>
        <v/>
      </c>
      <c r="L157" s="26" t="str">
        <f>IF(A157&lt;&gt;"",IF(Tätigkeit!AC167=TRUE,INDEX(codeinst,MATCH(Tätigkeit!S167,libinst,0)),IF(Tätigkeit!S167&lt;&gt;"",Tätigkeit!S167,"")),"")</f>
        <v/>
      </c>
      <c r="M157" s="26" t="str">
        <f>IF(A157&lt;&gt;"",IF(Tätigkeit!T167&lt;&gt;"",Tätigkeit!T167,""),"")</f>
        <v/>
      </c>
      <c r="N157" s="26" t="str">
        <f>IF(A157&lt;&gt;"",IF(Tätigkeit!U167&lt;&gt;"",Tätigkeit!U167,""),"")</f>
        <v/>
      </c>
      <c r="O157" s="26" t="str">
        <f>IF(OR(A157="",ISBLANK(Tätigkeit!V167)),"",IF(NOT(ISNA(Tätigkeit!V167)),INDEX(codeschartkla,MATCH(Tätigkeit!V167,libschartkla,0)),Tätigkeit!V167))</f>
        <v/>
      </c>
      <c r="P157" s="26" t="str">
        <f>IF(OR(A157="",ISBLANK(Tätigkeit!W167)),"",Tätigkeit!W167)</f>
        <v/>
      </c>
    </row>
    <row r="158" spans="1:16" x14ac:dyDescent="0.2">
      <c r="A158" s="26" t="str">
        <f>IF(Tätigkeit!$A168&lt;&gt;"",IF(Tätigkeit!C168&lt;&gt;"",IF(Tätigkeit!C168="LOC.ID",CONCATENATE("LOC.",Tätigkeit!AM$12),Tätigkeit!C168),""),"")</f>
        <v/>
      </c>
      <c r="B158" s="65" t="str">
        <f>IF(A158&lt;&gt;"",Tätigkeit!J168,"")</f>
        <v/>
      </c>
      <c r="C158" s="26" t="str">
        <f>IF(A158&lt;&gt;"",IF(Tätigkeit!E168=TRUE,INDEX(codesex,MATCH(Tätigkeit!D168,libsex,0)),Tätigkeit!D168),"")</f>
        <v/>
      </c>
      <c r="D158" s="131" t="str">
        <f>IF(A158&lt;&gt;"",Tätigkeit!F168,"")</f>
        <v/>
      </c>
      <c r="E158" s="26" t="str">
        <f>IF(A158&lt;&gt;"",IF(Tätigkeit!H168=TRUE,INDEX(codenat,MATCH(Tätigkeit!G168,libnat,0)),Tätigkeit!G168),"")</f>
        <v/>
      </c>
      <c r="F158" s="26" t="str">
        <f>IF(A158&lt;&gt;"",Tätigkeit!I168,"")</f>
        <v/>
      </c>
      <c r="G158" s="26" t="str">
        <f>IF(A158&lt;&gt;"",IF(Tätigkeit!O168&lt;&gt;"",Tätigkeit!O168,""),"")</f>
        <v/>
      </c>
      <c r="H158" s="26" t="str">
        <f>IF(A158&lt;&gt;"",IF(Tätigkeit!Z168=TRUE,INDEX(codeperskat,MATCH(Tätigkeit!P168,libperskat,0)),IF(Tätigkeit!P168&lt;&gt;"",Tätigkeit!P168,"")),"")</f>
        <v/>
      </c>
      <c r="I158" s="26" t="str">
        <f>IF(A158&lt;&gt;"",IF(Tätigkeit!AA168=TRUE,INDEX(codeaav,MATCH(Tätigkeit!Q168,libaav,0)),IF(Tätigkeit!Q168&lt;&gt;"",Tätigkeit!Q168,"")),"")</f>
        <v/>
      </c>
      <c r="J158" s="26" t="str">
        <f>IF(A158&lt;&gt;"",IF(Tätigkeit!AB168=TRUE,INDEX(codedipqual,MATCH(Tätigkeit!R168,libdipqual,0)),IF(Tätigkeit!R168&lt;&gt;"",Tätigkeit!R168,"")),"")</f>
        <v/>
      </c>
      <c r="K158" s="26" t="str">
        <f>IF(A158&lt;&gt;"",IF(Tätigkeit!AC168=TRUE,INDEX(libcatidinst,MATCH(Tätigkeit!S168,libinst,0)),""),"")</f>
        <v/>
      </c>
      <c r="L158" s="26" t="str">
        <f>IF(A158&lt;&gt;"",IF(Tätigkeit!AC168=TRUE,INDEX(codeinst,MATCH(Tätigkeit!S168,libinst,0)),IF(Tätigkeit!S168&lt;&gt;"",Tätigkeit!S168,"")),"")</f>
        <v/>
      </c>
      <c r="M158" s="26" t="str">
        <f>IF(A158&lt;&gt;"",IF(Tätigkeit!T168&lt;&gt;"",Tätigkeit!T168,""),"")</f>
        <v/>
      </c>
      <c r="N158" s="26" t="str">
        <f>IF(A158&lt;&gt;"",IF(Tätigkeit!U168&lt;&gt;"",Tätigkeit!U168,""),"")</f>
        <v/>
      </c>
      <c r="O158" s="26" t="str">
        <f>IF(OR(A158="",ISBLANK(Tätigkeit!V168)),"",IF(NOT(ISNA(Tätigkeit!V168)),INDEX(codeschartkla,MATCH(Tätigkeit!V168,libschartkla,0)),Tätigkeit!V168))</f>
        <v/>
      </c>
      <c r="P158" s="26" t="str">
        <f>IF(OR(A158="",ISBLANK(Tätigkeit!W168)),"",Tätigkeit!W168)</f>
        <v/>
      </c>
    </row>
    <row r="159" spans="1:16" x14ac:dyDescent="0.2">
      <c r="A159" s="26" t="str">
        <f>IF(Tätigkeit!$A169&lt;&gt;"",IF(Tätigkeit!C169&lt;&gt;"",IF(Tätigkeit!C169="LOC.ID",CONCATENATE("LOC.",Tätigkeit!AM$12),Tätigkeit!C169),""),"")</f>
        <v/>
      </c>
      <c r="B159" s="65" t="str">
        <f>IF(A159&lt;&gt;"",Tätigkeit!J169,"")</f>
        <v/>
      </c>
      <c r="C159" s="26" t="str">
        <f>IF(A159&lt;&gt;"",IF(Tätigkeit!E169=TRUE,INDEX(codesex,MATCH(Tätigkeit!D169,libsex,0)),Tätigkeit!D169),"")</f>
        <v/>
      </c>
      <c r="D159" s="131" t="str">
        <f>IF(A159&lt;&gt;"",Tätigkeit!F169,"")</f>
        <v/>
      </c>
      <c r="E159" s="26" t="str">
        <f>IF(A159&lt;&gt;"",IF(Tätigkeit!H169=TRUE,INDEX(codenat,MATCH(Tätigkeit!G169,libnat,0)),Tätigkeit!G169),"")</f>
        <v/>
      </c>
      <c r="F159" s="26" t="str">
        <f>IF(A159&lt;&gt;"",Tätigkeit!I169,"")</f>
        <v/>
      </c>
      <c r="G159" s="26" t="str">
        <f>IF(A159&lt;&gt;"",IF(Tätigkeit!O169&lt;&gt;"",Tätigkeit!O169,""),"")</f>
        <v/>
      </c>
      <c r="H159" s="26" t="str">
        <f>IF(A159&lt;&gt;"",IF(Tätigkeit!Z169=TRUE,INDEX(codeperskat,MATCH(Tätigkeit!P169,libperskat,0)),IF(Tätigkeit!P169&lt;&gt;"",Tätigkeit!P169,"")),"")</f>
        <v/>
      </c>
      <c r="I159" s="26" t="str">
        <f>IF(A159&lt;&gt;"",IF(Tätigkeit!AA169=TRUE,INDEX(codeaav,MATCH(Tätigkeit!Q169,libaav,0)),IF(Tätigkeit!Q169&lt;&gt;"",Tätigkeit!Q169,"")),"")</f>
        <v/>
      </c>
      <c r="J159" s="26" t="str">
        <f>IF(A159&lt;&gt;"",IF(Tätigkeit!AB169=TRUE,INDEX(codedipqual,MATCH(Tätigkeit!R169,libdipqual,0)),IF(Tätigkeit!R169&lt;&gt;"",Tätigkeit!R169,"")),"")</f>
        <v/>
      </c>
      <c r="K159" s="26" t="str">
        <f>IF(A159&lt;&gt;"",IF(Tätigkeit!AC169=TRUE,INDEX(libcatidinst,MATCH(Tätigkeit!S169,libinst,0)),""),"")</f>
        <v/>
      </c>
      <c r="L159" s="26" t="str">
        <f>IF(A159&lt;&gt;"",IF(Tätigkeit!AC169=TRUE,INDEX(codeinst,MATCH(Tätigkeit!S169,libinst,0)),IF(Tätigkeit!S169&lt;&gt;"",Tätigkeit!S169,"")),"")</f>
        <v/>
      </c>
      <c r="M159" s="26" t="str">
        <f>IF(A159&lt;&gt;"",IF(Tätigkeit!T169&lt;&gt;"",Tätigkeit!T169,""),"")</f>
        <v/>
      </c>
      <c r="N159" s="26" t="str">
        <f>IF(A159&lt;&gt;"",IF(Tätigkeit!U169&lt;&gt;"",Tätigkeit!U169,""),"")</f>
        <v/>
      </c>
      <c r="O159" s="26" t="str">
        <f>IF(OR(A159="",ISBLANK(Tätigkeit!V169)),"",IF(NOT(ISNA(Tätigkeit!V169)),INDEX(codeschartkla,MATCH(Tätigkeit!V169,libschartkla,0)),Tätigkeit!V169))</f>
        <v/>
      </c>
      <c r="P159" s="26" t="str">
        <f>IF(OR(A159="",ISBLANK(Tätigkeit!W169)),"",Tätigkeit!W169)</f>
        <v/>
      </c>
    </row>
    <row r="160" spans="1:16" x14ac:dyDescent="0.2">
      <c r="A160" s="26" t="str">
        <f>IF(Tätigkeit!$A170&lt;&gt;"",IF(Tätigkeit!C170&lt;&gt;"",IF(Tätigkeit!C170="LOC.ID",CONCATENATE("LOC.",Tätigkeit!AM$12),Tätigkeit!C170),""),"")</f>
        <v/>
      </c>
      <c r="B160" s="65" t="str">
        <f>IF(A160&lt;&gt;"",Tätigkeit!J170,"")</f>
        <v/>
      </c>
      <c r="C160" s="26" t="str">
        <f>IF(A160&lt;&gt;"",IF(Tätigkeit!E170=TRUE,INDEX(codesex,MATCH(Tätigkeit!D170,libsex,0)),Tätigkeit!D170),"")</f>
        <v/>
      </c>
      <c r="D160" s="131" t="str">
        <f>IF(A160&lt;&gt;"",Tätigkeit!F170,"")</f>
        <v/>
      </c>
      <c r="E160" s="26" t="str">
        <f>IF(A160&lt;&gt;"",IF(Tätigkeit!H170=TRUE,INDEX(codenat,MATCH(Tätigkeit!G170,libnat,0)),Tätigkeit!G170),"")</f>
        <v/>
      </c>
      <c r="F160" s="26" t="str">
        <f>IF(A160&lt;&gt;"",Tätigkeit!I170,"")</f>
        <v/>
      </c>
      <c r="G160" s="26" t="str">
        <f>IF(A160&lt;&gt;"",IF(Tätigkeit!O170&lt;&gt;"",Tätigkeit!O170,""),"")</f>
        <v/>
      </c>
      <c r="H160" s="26" t="str">
        <f>IF(A160&lt;&gt;"",IF(Tätigkeit!Z170=TRUE,INDEX(codeperskat,MATCH(Tätigkeit!P170,libperskat,0)),IF(Tätigkeit!P170&lt;&gt;"",Tätigkeit!P170,"")),"")</f>
        <v/>
      </c>
      <c r="I160" s="26" t="str">
        <f>IF(A160&lt;&gt;"",IF(Tätigkeit!AA170=TRUE,INDEX(codeaav,MATCH(Tätigkeit!Q170,libaav,0)),IF(Tätigkeit!Q170&lt;&gt;"",Tätigkeit!Q170,"")),"")</f>
        <v/>
      </c>
      <c r="J160" s="26" t="str">
        <f>IF(A160&lt;&gt;"",IF(Tätigkeit!AB170=TRUE,INDEX(codedipqual,MATCH(Tätigkeit!R170,libdipqual,0)),IF(Tätigkeit!R170&lt;&gt;"",Tätigkeit!R170,"")),"")</f>
        <v/>
      </c>
      <c r="K160" s="26" t="str">
        <f>IF(A160&lt;&gt;"",IF(Tätigkeit!AC170=TRUE,INDEX(libcatidinst,MATCH(Tätigkeit!S170,libinst,0)),""),"")</f>
        <v/>
      </c>
      <c r="L160" s="26" t="str">
        <f>IF(A160&lt;&gt;"",IF(Tätigkeit!AC170=TRUE,INDEX(codeinst,MATCH(Tätigkeit!S170,libinst,0)),IF(Tätigkeit!S170&lt;&gt;"",Tätigkeit!S170,"")),"")</f>
        <v/>
      </c>
      <c r="M160" s="26" t="str">
        <f>IF(A160&lt;&gt;"",IF(Tätigkeit!T170&lt;&gt;"",Tätigkeit!T170,""),"")</f>
        <v/>
      </c>
      <c r="N160" s="26" t="str">
        <f>IF(A160&lt;&gt;"",IF(Tätigkeit!U170&lt;&gt;"",Tätigkeit!U170,""),"")</f>
        <v/>
      </c>
      <c r="O160" s="26" t="str">
        <f>IF(OR(A160="",ISBLANK(Tätigkeit!V170)),"",IF(NOT(ISNA(Tätigkeit!V170)),INDEX(codeschartkla,MATCH(Tätigkeit!V170,libschartkla,0)),Tätigkeit!V170))</f>
        <v/>
      </c>
      <c r="P160" s="26" t="str">
        <f>IF(OR(A160="",ISBLANK(Tätigkeit!W170)),"",Tätigkeit!W170)</f>
        <v/>
      </c>
    </row>
    <row r="161" spans="1:16" x14ac:dyDescent="0.2">
      <c r="A161" s="26" t="str">
        <f>IF(Tätigkeit!$A171&lt;&gt;"",IF(Tätigkeit!C171&lt;&gt;"",IF(Tätigkeit!C171="LOC.ID",CONCATENATE("LOC.",Tätigkeit!AM$12),Tätigkeit!C171),""),"")</f>
        <v/>
      </c>
      <c r="B161" s="65" t="str">
        <f>IF(A161&lt;&gt;"",Tätigkeit!J171,"")</f>
        <v/>
      </c>
      <c r="C161" s="26" t="str">
        <f>IF(A161&lt;&gt;"",IF(Tätigkeit!E171=TRUE,INDEX(codesex,MATCH(Tätigkeit!D171,libsex,0)),Tätigkeit!D171),"")</f>
        <v/>
      </c>
      <c r="D161" s="131" t="str">
        <f>IF(A161&lt;&gt;"",Tätigkeit!F171,"")</f>
        <v/>
      </c>
      <c r="E161" s="26" t="str">
        <f>IF(A161&lt;&gt;"",IF(Tätigkeit!H171=TRUE,INDEX(codenat,MATCH(Tätigkeit!G171,libnat,0)),Tätigkeit!G171),"")</f>
        <v/>
      </c>
      <c r="F161" s="26" t="str">
        <f>IF(A161&lt;&gt;"",Tätigkeit!I171,"")</f>
        <v/>
      </c>
      <c r="G161" s="26" t="str">
        <f>IF(A161&lt;&gt;"",IF(Tätigkeit!O171&lt;&gt;"",Tätigkeit!O171,""),"")</f>
        <v/>
      </c>
      <c r="H161" s="26" t="str">
        <f>IF(A161&lt;&gt;"",IF(Tätigkeit!Z171=TRUE,INDEX(codeperskat,MATCH(Tätigkeit!P171,libperskat,0)),IF(Tätigkeit!P171&lt;&gt;"",Tätigkeit!P171,"")),"")</f>
        <v/>
      </c>
      <c r="I161" s="26" t="str">
        <f>IF(A161&lt;&gt;"",IF(Tätigkeit!AA171=TRUE,INDEX(codeaav,MATCH(Tätigkeit!Q171,libaav,0)),IF(Tätigkeit!Q171&lt;&gt;"",Tätigkeit!Q171,"")),"")</f>
        <v/>
      </c>
      <c r="J161" s="26" t="str">
        <f>IF(A161&lt;&gt;"",IF(Tätigkeit!AB171=TRUE,INDEX(codedipqual,MATCH(Tätigkeit!R171,libdipqual,0)),IF(Tätigkeit!R171&lt;&gt;"",Tätigkeit!R171,"")),"")</f>
        <v/>
      </c>
      <c r="K161" s="26" t="str">
        <f>IF(A161&lt;&gt;"",IF(Tätigkeit!AC171=TRUE,INDEX(libcatidinst,MATCH(Tätigkeit!S171,libinst,0)),""),"")</f>
        <v/>
      </c>
      <c r="L161" s="26" t="str">
        <f>IF(A161&lt;&gt;"",IF(Tätigkeit!AC171=TRUE,INDEX(codeinst,MATCH(Tätigkeit!S171,libinst,0)),IF(Tätigkeit!S171&lt;&gt;"",Tätigkeit!S171,"")),"")</f>
        <v/>
      </c>
      <c r="M161" s="26" t="str">
        <f>IF(A161&lt;&gt;"",IF(Tätigkeit!T171&lt;&gt;"",Tätigkeit!T171,""),"")</f>
        <v/>
      </c>
      <c r="N161" s="26" t="str">
        <f>IF(A161&lt;&gt;"",IF(Tätigkeit!U171&lt;&gt;"",Tätigkeit!U171,""),"")</f>
        <v/>
      </c>
      <c r="O161" s="26" t="str">
        <f>IF(OR(A161="",ISBLANK(Tätigkeit!V171)),"",IF(NOT(ISNA(Tätigkeit!V171)),INDEX(codeschartkla,MATCH(Tätigkeit!V171,libschartkla,0)),Tätigkeit!V171))</f>
        <v/>
      </c>
      <c r="P161" s="26" t="str">
        <f>IF(OR(A161="",ISBLANK(Tätigkeit!W171)),"",Tätigkeit!W171)</f>
        <v/>
      </c>
    </row>
    <row r="162" spans="1:16" x14ac:dyDescent="0.2">
      <c r="A162" s="26" t="str">
        <f>IF(Tätigkeit!$A172&lt;&gt;"",IF(Tätigkeit!C172&lt;&gt;"",IF(Tätigkeit!C172="LOC.ID",CONCATENATE("LOC.",Tätigkeit!AM$12),Tätigkeit!C172),""),"")</f>
        <v/>
      </c>
      <c r="B162" s="65" t="str">
        <f>IF(A162&lt;&gt;"",Tätigkeit!J172,"")</f>
        <v/>
      </c>
      <c r="C162" s="26" t="str">
        <f>IF(A162&lt;&gt;"",IF(Tätigkeit!E172=TRUE,INDEX(codesex,MATCH(Tätigkeit!D172,libsex,0)),Tätigkeit!D172),"")</f>
        <v/>
      </c>
      <c r="D162" s="131" t="str">
        <f>IF(A162&lt;&gt;"",Tätigkeit!F172,"")</f>
        <v/>
      </c>
      <c r="E162" s="26" t="str">
        <f>IF(A162&lt;&gt;"",IF(Tätigkeit!H172=TRUE,INDEX(codenat,MATCH(Tätigkeit!G172,libnat,0)),Tätigkeit!G172),"")</f>
        <v/>
      </c>
      <c r="F162" s="26" t="str">
        <f>IF(A162&lt;&gt;"",Tätigkeit!I172,"")</f>
        <v/>
      </c>
      <c r="G162" s="26" t="str">
        <f>IF(A162&lt;&gt;"",IF(Tätigkeit!O172&lt;&gt;"",Tätigkeit!O172,""),"")</f>
        <v/>
      </c>
      <c r="H162" s="26" t="str">
        <f>IF(A162&lt;&gt;"",IF(Tätigkeit!Z172=TRUE,INDEX(codeperskat,MATCH(Tätigkeit!P172,libperskat,0)),IF(Tätigkeit!P172&lt;&gt;"",Tätigkeit!P172,"")),"")</f>
        <v/>
      </c>
      <c r="I162" s="26" t="str">
        <f>IF(A162&lt;&gt;"",IF(Tätigkeit!AA172=TRUE,INDEX(codeaav,MATCH(Tätigkeit!Q172,libaav,0)),IF(Tätigkeit!Q172&lt;&gt;"",Tätigkeit!Q172,"")),"")</f>
        <v/>
      </c>
      <c r="J162" s="26" t="str">
        <f>IF(A162&lt;&gt;"",IF(Tätigkeit!AB172=TRUE,INDEX(codedipqual,MATCH(Tätigkeit!R172,libdipqual,0)),IF(Tätigkeit!R172&lt;&gt;"",Tätigkeit!R172,"")),"")</f>
        <v/>
      </c>
      <c r="K162" s="26" t="str">
        <f>IF(A162&lt;&gt;"",IF(Tätigkeit!AC172=TRUE,INDEX(libcatidinst,MATCH(Tätigkeit!S172,libinst,0)),""),"")</f>
        <v/>
      </c>
      <c r="L162" s="26" t="str">
        <f>IF(A162&lt;&gt;"",IF(Tätigkeit!AC172=TRUE,INDEX(codeinst,MATCH(Tätigkeit!S172,libinst,0)),IF(Tätigkeit!S172&lt;&gt;"",Tätigkeit!S172,"")),"")</f>
        <v/>
      </c>
      <c r="M162" s="26" t="str">
        <f>IF(A162&lt;&gt;"",IF(Tätigkeit!T172&lt;&gt;"",Tätigkeit!T172,""),"")</f>
        <v/>
      </c>
      <c r="N162" s="26" t="str">
        <f>IF(A162&lt;&gt;"",IF(Tätigkeit!U172&lt;&gt;"",Tätigkeit!U172,""),"")</f>
        <v/>
      </c>
      <c r="O162" s="26" t="str">
        <f>IF(OR(A162="",ISBLANK(Tätigkeit!V172)),"",IF(NOT(ISNA(Tätigkeit!V172)),INDEX(codeschartkla,MATCH(Tätigkeit!V172,libschartkla,0)),Tätigkeit!V172))</f>
        <v/>
      </c>
      <c r="P162" s="26" t="str">
        <f>IF(OR(A162="",ISBLANK(Tätigkeit!W172)),"",Tätigkeit!W172)</f>
        <v/>
      </c>
    </row>
    <row r="163" spans="1:16" x14ac:dyDescent="0.2">
      <c r="A163" s="26" t="str">
        <f>IF(Tätigkeit!$A173&lt;&gt;"",IF(Tätigkeit!C173&lt;&gt;"",IF(Tätigkeit!C173="LOC.ID",CONCATENATE("LOC.",Tätigkeit!AM$12),Tätigkeit!C173),""),"")</f>
        <v/>
      </c>
      <c r="B163" s="65" t="str">
        <f>IF(A163&lt;&gt;"",Tätigkeit!J173,"")</f>
        <v/>
      </c>
      <c r="C163" s="26" t="str">
        <f>IF(A163&lt;&gt;"",IF(Tätigkeit!E173=TRUE,INDEX(codesex,MATCH(Tätigkeit!D173,libsex,0)),Tätigkeit!D173),"")</f>
        <v/>
      </c>
      <c r="D163" s="131" t="str">
        <f>IF(A163&lt;&gt;"",Tätigkeit!F173,"")</f>
        <v/>
      </c>
      <c r="E163" s="26" t="str">
        <f>IF(A163&lt;&gt;"",IF(Tätigkeit!H173=TRUE,INDEX(codenat,MATCH(Tätigkeit!G173,libnat,0)),Tätigkeit!G173),"")</f>
        <v/>
      </c>
      <c r="F163" s="26" t="str">
        <f>IF(A163&lt;&gt;"",Tätigkeit!I173,"")</f>
        <v/>
      </c>
      <c r="G163" s="26" t="str">
        <f>IF(A163&lt;&gt;"",IF(Tätigkeit!O173&lt;&gt;"",Tätigkeit!O173,""),"")</f>
        <v/>
      </c>
      <c r="H163" s="26" t="str">
        <f>IF(A163&lt;&gt;"",IF(Tätigkeit!Z173=TRUE,INDEX(codeperskat,MATCH(Tätigkeit!P173,libperskat,0)),IF(Tätigkeit!P173&lt;&gt;"",Tätigkeit!P173,"")),"")</f>
        <v/>
      </c>
      <c r="I163" s="26" t="str">
        <f>IF(A163&lt;&gt;"",IF(Tätigkeit!AA173=TRUE,INDEX(codeaav,MATCH(Tätigkeit!Q173,libaav,0)),IF(Tätigkeit!Q173&lt;&gt;"",Tätigkeit!Q173,"")),"")</f>
        <v/>
      </c>
      <c r="J163" s="26" t="str">
        <f>IF(A163&lt;&gt;"",IF(Tätigkeit!AB173=TRUE,INDEX(codedipqual,MATCH(Tätigkeit!R173,libdipqual,0)),IF(Tätigkeit!R173&lt;&gt;"",Tätigkeit!R173,"")),"")</f>
        <v/>
      </c>
      <c r="K163" s="26" t="str">
        <f>IF(A163&lt;&gt;"",IF(Tätigkeit!AC173=TRUE,INDEX(libcatidinst,MATCH(Tätigkeit!S173,libinst,0)),""),"")</f>
        <v/>
      </c>
      <c r="L163" s="26" t="str">
        <f>IF(A163&lt;&gt;"",IF(Tätigkeit!AC173=TRUE,INDEX(codeinst,MATCH(Tätigkeit!S173,libinst,0)),IF(Tätigkeit!S173&lt;&gt;"",Tätigkeit!S173,"")),"")</f>
        <v/>
      </c>
      <c r="M163" s="26" t="str">
        <f>IF(A163&lt;&gt;"",IF(Tätigkeit!T173&lt;&gt;"",Tätigkeit!T173,""),"")</f>
        <v/>
      </c>
      <c r="N163" s="26" t="str">
        <f>IF(A163&lt;&gt;"",IF(Tätigkeit!U173&lt;&gt;"",Tätigkeit!U173,""),"")</f>
        <v/>
      </c>
      <c r="O163" s="26" t="str">
        <f>IF(OR(A163="",ISBLANK(Tätigkeit!V173)),"",IF(NOT(ISNA(Tätigkeit!V173)),INDEX(codeschartkla,MATCH(Tätigkeit!V173,libschartkla,0)),Tätigkeit!V173))</f>
        <v/>
      </c>
      <c r="P163" s="26" t="str">
        <f>IF(OR(A163="",ISBLANK(Tätigkeit!W173)),"",Tätigkeit!W173)</f>
        <v/>
      </c>
    </row>
    <row r="164" spans="1:16" x14ac:dyDescent="0.2">
      <c r="A164" s="26" t="str">
        <f>IF(Tätigkeit!$A174&lt;&gt;"",IF(Tätigkeit!C174&lt;&gt;"",IF(Tätigkeit!C174="LOC.ID",CONCATENATE("LOC.",Tätigkeit!AM$12),Tätigkeit!C174),""),"")</f>
        <v/>
      </c>
      <c r="B164" s="65" t="str">
        <f>IF(A164&lt;&gt;"",Tätigkeit!J174,"")</f>
        <v/>
      </c>
      <c r="C164" s="26" t="str">
        <f>IF(A164&lt;&gt;"",IF(Tätigkeit!E174=TRUE,INDEX(codesex,MATCH(Tätigkeit!D174,libsex,0)),Tätigkeit!D174),"")</f>
        <v/>
      </c>
      <c r="D164" s="131" t="str">
        <f>IF(A164&lt;&gt;"",Tätigkeit!F174,"")</f>
        <v/>
      </c>
      <c r="E164" s="26" t="str">
        <f>IF(A164&lt;&gt;"",IF(Tätigkeit!H174=TRUE,INDEX(codenat,MATCH(Tätigkeit!G174,libnat,0)),Tätigkeit!G174),"")</f>
        <v/>
      </c>
      <c r="F164" s="26" t="str">
        <f>IF(A164&lt;&gt;"",Tätigkeit!I174,"")</f>
        <v/>
      </c>
      <c r="G164" s="26" t="str">
        <f>IF(A164&lt;&gt;"",IF(Tätigkeit!O174&lt;&gt;"",Tätigkeit!O174,""),"")</f>
        <v/>
      </c>
      <c r="H164" s="26" t="str">
        <f>IF(A164&lt;&gt;"",IF(Tätigkeit!Z174=TRUE,INDEX(codeperskat,MATCH(Tätigkeit!P174,libperskat,0)),IF(Tätigkeit!P174&lt;&gt;"",Tätigkeit!P174,"")),"")</f>
        <v/>
      </c>
      <c r="I164" s="26" t="str">
        <f>IF(A164&lt;&gt;"",IF(Tätigkeit!AA174=TRUE,INDEX(codeaav,MATCH(Tätigkeit!Q174,libaav,0)),IF(Tätigkeit!Q174&lt;&gt;"",Tätigkeit!Q174,"")),"")</f>
        <v/>
      </c>
      <c r="J164" s="26" t="str">
        <f>IF(A164&lt;&gt;"",IF(Tätigkeit!AB174=TRUE,INDEX(codedipqual,MATCH(Tätigkeit!R174,libdipqual,0)),IF(Tätigkeit!R174&lt;&gt;"",Tätigkeit!R174,"")),"")</f>
        <v/>
      </c>
      <c r="K164" s="26" t="str">
        <f>IF(A164&lt;&gt;"",IF(Tätigkeit!AC174=TRUE,INDEX(libcatidinst,MATCH(Tätigkeit!S174,libinst,0)),""),"")</f>
        <v/>
      </c>
      <c r="L164" s="26" t="str">
        <f>IF(A164&lt;&gt;"",IF(Tätigkeit!AC174=TRUE,INDEX(codeinst,MATCH(Tätigkeit!S174,libinst,0)),IF(Tätigkeit!S174&lt;&gt;"",Tätigkeit!S174,"")),"")</f>
        <v/>
      </c>
      <c r="M164" s="26" t="str">
        <f>IF(A164&lt;&gt;"",IF(Tätigkeit!T174&lt;&gt;"",Tätigkeit!T174,""),"")</f>
        <v/>
      </c>
      <c r="N164" s="26" t="str">
        <f>IF(A164&lt;&gt;"",IF(Tätigkeit!U174&lt;&gt;"",Tätigkeit!U174,""),"")</f>
        <v/>
      </c>
      <c r="O164" s="26" t="str">
        <f>IF(OR(A164="",ISBLANK(Tätigkeit!V174)),"",IF(NOT(ISNA(Tätigkeit!V174)),INDEX(codeschartkla,MATCH(Tätigkeit!V174,libschartkla,0)),Tätigkeit!V174))</f>
        <v/>
      </c>
      <c r="P164" s="26" t="str">
        <f>IF(OR(A164="",ISBLANK(Tätigkeit!W174)),"",Tätigkeit!W174)</f>
        <v/>
      </c>
    </row>
    <row r="165" spans="1:16" x14ac:dyDescent="0.2">
      <c r="A165" s="26" t="str">
        <f>IF(Tätigkeit!$A175&lt;&gt;"",IF(Tätigkeit!C175&lt;&gt;"",IF(Tätigkeit!C175="LOC.ID",CONCATENATE("LOC.",Tätigkeit!AM$12),Tätigkeit!C175),""),"")</f>
        <v/>
      </c>
      <c r="B165" s="65" t="str">
        <f>IF(A165&lt;&gt;"",Tätigkeit!J175,"")</f>
        <v/>
      </c>
      <c r="C165" s="26" t="str">
        <f>IF(A165&lt;&gt;"",IF(Tätigkeit!E175=TRUE,INDEX(codesex,MATCH(Tätigkeit!D175,libsex,0)),Tätigkeit!D175),"")</f>
        <v/>
      </c>
      <c r="D165" s="131" t="str">
        <f>IF(A165&lt;&gt;"",Tätigkeit!F175,"")</f>
        <v/>
      </c>
      <c r="E165" s="26" t="str">
        <f>IF(A165&lt;&gt;"",IF(Tätigkeit!H175=TRUE,INDEX(codenat,MATCH(Tätigkeit!G175,libnat,0)),Tätigkeit!G175),"")</f>
        <v/>
      </c>
      <c r="F165" s="26" t="str">
        <f>IF(A165&lt;&gt;"",Tätigkeit!I175,"")</f>
        <v/>
      </c>
      <c r="G165" s="26" t="str">
        <f>IF(A165&lt;&gt;"",IF(Tätigkeit!O175&lt;&gt;"",Tätigkeit!O175,""),"")</f>
        <v/>
      </c>
      <c r="H165" s="26" t="str">
        <f>IF(A165&lt;&gt;"",IF(Tätigkeit!Z175=TRUE,INDEX(codeperskat,MATCH(Tätigkeit!P175,libperskat,0)),IF(Tätigkeit!P175&lt;&gt;"",Tätigkeit!P175,"")),"")</f>
        <v/>
      </c>
      <c r="I165" s="26" t="str">
        <f>IF(A165&lt;&gt;"",IF(Tätigkeit!AA175=TRUE,INDEX(codeaav,MATCH(Tätigkeit!Q175,libaav,0)),IF(Tätigkeit!Q175&lt;&gt;"",Tätigkeit!Q175,"")),"")</f>
        <v/>
      </c>
      <c r="J165" s="26" t="str">
        <f>IF(A165&lt;&gt;"",IF(Tätigkeit!AB175=TRUE,INDEX(codedipqual,MATCH(Tätigkeit!R175,libdipqual,0)),IF(Tätigkeit!R175&lt;&gt;"",Tätigkeit!R175,"")),"")</f>
        <v/>
      </c>
      <c r="K165" s="26" t="str">
        <f>IF(A165&lt;&gt;"",IF(Tätigkeit!AC175=TRUE,INDEX(libcatidinst,MATCH(Tätigkeit!S175,libinst,0)),""),"")</f>
        <v/>
      </c>
      <c r="L165" s="26" t="str">
        <f>IF(A165&lt;&gt;"",IF(Tätigkeit!AC175=TRUE,INDEX(codeinst,MATCH(Tätigkeit!S175,libinst,0)),IF(Tätigkeit!S175&lt;&gt;"",Tätigkeit!S175,"")),"")</f>
        <v/>
      </c>
      <c r="M165" s="26" t="str">
        <f>IF(A165&lt;&gt;"",IF(Tätigkeit!T175&lt;&gt;"",Tätigkeit!T175,""),"")</f>
        <v/>
      </c>
      <c r="N165" s="26" t="str">
        <f>IF(A165&lt;&gt;"",IF(Tätigkeit!U175&lt;&gt;"",Tätigkeit!U175,""),"")</f>
        <v/>
      </c>
      <c r="O165" s="26" t="str">
        <f>IF(OR(A165="",ISBLANK(Tätigkeit!V175)),"",IF(NOT(ISNA(Tätigkeit!V175)),INDEX(codeschartkla,MATCH(Tätigkeit!V175,libschartkla,0)),Tätigkeit!V175))</f>
        <v/>
      </c>
      <c r="P165" s="26" t="str">
        <f>IF(OR(A165="",ISBLANK(Tätigkeit!W175)),"",Tätigkeit!W175)</f>
        <v/>
      </c>
    </row>
    <row r="166" spans="1:16" x14ac:dyDescent="0.2">
      <c r="A166" s="26" t="str">
        <f>IF(Tätigkeit!$A176&lt;&gt;"",IF(Tätigkeit!C176&lt;&gt;"",IF(Tätigkeit!C176="LOC.ID",CONCATENATE("LOC.",Tätigkeit!AM$12),Tätigkeit!C176),""),"")</f>
        <v/>
      </c>
      <c r="B166" s="65" t="str">
        <f>IF(A166&lt;&gt;"",Tätigkeit!J176,"")</f>
        <v/>
      </c>
      <c r="C166" s="26" t="str">
        <f>IF(A166&lt;&gt;"",IF(Tätigkeit!E176=TRUE,INDEX(codesex,MATCH(Tätigkeit!D176,libsex,0)),Tätigkeit!D176),"")</f>
        <v/>
      </c>
      <c r="D166" s="131" t="str">
        <f>IF(A166&lt;&gt;"",Tätigkeit!F176,"")</f>
        <v/>
      </c>
      <c r="E166" s="26" t="str">
        <f>IF(A166&lt;&gt;"",IF(Tätigkeit!H176=TRUE,INDEX(codenat,MATCH(Tätigkeit!G176,libnat,0)),Tätigkeit!G176),"")</f>
        <v/>
      </c>
      <c r="F166" s="26" t="str">
        <f>IF(A166&lt;&gt;"",Tätigkeit!I176,"")</f>
        <v/>
      </c>
      <c r="G166" s="26" t="str">
        <f>IF(A166&lt;&gt;"",IF(Tätigkeit!O176&lt;&gt;"",Tätigkeit!O176,""),"")</f>
        <v/>
      </c>
      <c r="H166" s="26" t="str">
        <f>IF(A166&lt;&gt;"",IF(Tätigkeit!Z176=TRUE,INDEX(codeperskat,MATCH(Tätigkeit!P176,libperskat,0)),IF(Tätigkeit!P176&lt;&gt;"",Tätigkeit!P176,"")),"")</f>
        <v/>
      </c>
      <c r="I166" s="26" t="str">
        <f>IF(A166&lt;&gt;"",IF(Tätigkeit!AA176=TRUE,INDEX(codeaav,MATCH(Tätigkeit!Q176,libaav,0)),IF(Tätigkeit!Q176&lt;&gt;"",Tätigkeit!Q176,"")),"")</f>
        <v/>
      </c>
      <c r="J166" s="26" t="str">
        <f>IF(A166&lt;&gt;"",IF(Tätigkeit!AB176=TRUE,INDEX(codedipqual,MATCH(Tätigkeit!R176,libdipqual,0)),IF(Tätigkeit!R176&lt;&gt;"",Tätigkeit!R176,"")),"")</f>
        <v/>
      </c>
      <c r="K166" s="26" t="str">
        <f>IF(A166&lt;&gt;"",IF(Tätigkeit!AC176=TRUE,INDEX(libcatidinst,MATCH(Tätigkeit!S176,libinst,0)),""),"")</f>
        <v/>
      </c>
      <c r="L166" s="26" t="str">
        <f>IF(A166&lt;&gt;"",IF(Tätigkeit!AC176=TRUE,INDEX(codeinst,MATCH(Tätigkeit!S176,libinst,0)),IF(Tätigkeit!S176&lt;&gt;"",Tätigkeit!S176,"")),"")</f>
        <v/>
      </c>
      <c r="M166" s="26" t="str">
        <f>IF(A166&lt;&gt;"",IF(Tätigkeit!T176&lt;&gt;"",Tätigkeit!T176,""),"")</f>
        <v/>
      </c>
      <c r="N166" s="26" t="str">
        <f>IF(A166&lt;&gt;"",IF(Tätigkeit!U176&lt;&gt;"",Tätigkeit!U176,""),"")</f>
        <v/>
      </c>
      <c r="O166" s="26" t="str">
        <f>IF(OR(A166="",ISBLANK(Tätigkeit!V176)),"",IF(NOT(ISNA(Tätigkeit!V176)),INDEX(codeschartkla,MATCH(Tätigkeit!V176,libschartkla,0)),Tätigkeit!V176))</f>
        <v/>
      </c>
      <c r="P166" s="26" t="str">
        <f>IF(OR(A166="",ISBLANK(Tätigkeit!W176)),"",Tätigkeit!W176)</f>
        <v/>
      </c>
    </row>
    <row r="167" spans="1:16" x14ac:dyDescent="0.2">
      <c r="A167" s="26" t="str">
        <f>IF(Tätigkeit!$A177&lt;&gt;"",IF(Tätigkeit!C177&lt;&gt;"",IF(Tätigkeit!C177="LOC.ID",CONCATENATE("LOC.",Tätigkeit!AM$12),Tätigkeit!C177),""),"")</f>
        <v/>
      </c>
      <c r="B167" s="65" t="str">
        <f>IF(A167&lt;&gt;"",Tätigkeit!J177,"")</f>
        <v/>
      </c>
      <c r="C167" s="26" t="str">
        <f>IF(A167&lt;&gt;"",IF(Tätigkeit!E177=TRUE,INDEX(codesex,MATCH(Tätigkeit!D177,libsex,0)),Tätigkeit!D177),"")</f>
        <v/>
      </c>
      <c r="D167" s="131" t="str">
        <f>IF(A167&lt;&gt;"",Tätigkeit!F177,"")</f>
        <v/>
      </c>
      <c r="E167" s="26" t="str">
        <f>IF(A167&lt;&gt;"",IF(Tätigkeit!H177=TRUE,INDEX(codenat,MATCH(Tätigkeit!G177,libnat,0)),Tätigkeit!G177),"")</f>
        <v/>
      </c>
      <c r="F167" s="26" t="str">
        <f>IF(A167&lt;&gt;"",Tätigkeit!I177,"")</f>
        <v/>
      </c>
      <c r="G167" s="26" t="str">
        <f>IF(A167&lt;&gt;"",IF(Tätigkeit!O177&lt;&gt;"",Tätigkeit!O177,""),"")</f>
        <v/>
      </c>
      <c r="H167" s="26" t="str">
        <f>IF(A167&lt;&gt;"",IF(Tätigkeit!Z177=TRUE,INDEX(codeperskat,MATCH(Tätigkeit!P177,libperskat,0)),IF(Tätigkeit!P177&lt;&gt;"",Tätigkeit!P177,"")),"")</f>
        <v/>
      </c>
      <c r="I167" s="26" t="str">
        <f>IF(A167&lt;&gt;"",IF(Tätigkeit!AA177=TRUE,INDEX(codeaav,MATCH(Tätigkeit!Q177,libaav,0)),IF(Tätigkeit!Q177&lt;&gt;"",Tätigkeit!Q177,"")),"")</f>
        <v/>
      </c>
      <c r="J167" s="26" t="str">
        <f>IF(A167&lt;&gt;"",IF(Tätigkeit!AB177=TRUE,INDEX(codedipqual,MATCH(Tätigkeit!R177,libdipqual,0)),IF(Tätigkeit!R177&lt;&gt;"",Tätigkeit!R177,"")),"")</f>
        <v/>
      </c>
      <c r="K167" s="26" t="str">
        <f>IF(A167&lt;&gt;"",IF(Tätigkeit!AC177=TRUE,INDEX(libcatidinst,MATCH(Tätigkeit!S177,libinst,0)),""),"")</f>
        <v/>
      </c>
      <c r="L167" s="26" t="str">
        <f>IF(A167&lt;&gt;"",IF(Tätigkeit!AC177=TRUE,INDEX(codeinst,MATCH(Tätigkeit!S177,libinst,0)),IF(Tätigkeit!S177&lt;&gt;"",Tätigkeit!S177,"")),"")</f>
        <v/>
      </c>
      <c r="M167" s="26" t="str">
        <f>IF(A167&lt;&gt;"",IF(Tätigkeit!T177&lt;&gt;"",Tätigkeit!T177,""),"")</f>
        <v/>
      </c>
      <c r="N167" s="26" t="str">
        <f>IF(A167&lt;&gt;"",IF(Tätigkeit!U177&lt;&gt;"",Tätigkeit!U177,""),"")</f>
        <v/>
      </c>
      <c r="O167" s="26" t="str">
        <f>IF(OR(A167="",ISBLANK(Tätigkeit!V177)),"",IF(NOT(ISNA(Tätigkeit!V177)),INDEX(codeschartkla,MATCH(Tätigkeit!V177,libschartkla,0)),Tätigkeit!V177))</f>
        <v/>
      </c>
      <c r="P167" s="26" t="str">
        <f>IF(OR(A167="",ISBLANK(Tätigkeit!W177)),"",Tätigkeit!W177)</f>
        <v/>
      </c>
    </row>
    <row r="168" spans="1:16" x14ac:dyDescent="0.2">
      <c r="A168" s="26" t="str">
        <f>IF(Tätigkeit!$A178&lt;&gt;"",IF(Tätigkeit!C178&lt;&gt;"",IF(Tätigkeit!C178="LOC.ID",CONCATENATE("LOC.",Tätigkeit!AM$12),Tätigkeit!C178),""),"")</f>
        <v/>
      </c>
      <c r="B168" s="65" t="str">
        <f>IF(A168&lt;&gt;"",Tätigkeit!J178,"")</f>
        <v/>
      </c>
      <c r="C168" s="26" t="str">
        <f>IF(A168&lt;&gt;"",IF(Tätigkeit!E178=TRUE,INDEX(codesex,MATCH(Tätigkeit!D178,libsex,0)),Tätigkeit!D178),"")</f>
        <v/>
      </c>
      <c r="D168" s="131" t="str">
        <f>IF(A168&lt;&gt;"",Tätigkeit!F178,"")</f>
        <v/>
      </c>
      <c r="E168" s="26" t="str">
        <f>IF(A168&lt;&gt;"",IF(Tätigkeit!H178=TRUE,INDEX(codenat,MATCH(Tätigkeit!G178,libnat,0)),Tätigkeit!G178),"")</f>
        <v/>
      </c>
      <c r="F168" s="26" t="str">
        <f>IF(A168&lt;&gt;"",Tätigkeit!I178,"")</f>
        <v/>
      </c>
      <c r="G168" s="26" t="str">
        <f>IF(A168&lt;&gt;"",IF(Tätigkeit!O178&lt;&gt;"",Tätigkeit!O178,""),"")</f>
        <v/>
      </c>
      <c r="H168" s="26" t="str">
        <f>IF(A168&lt;&gt;"",IF(Tätigkeit!Z178=TRUE,INDEX(codeperskat,MATCH(Tätigkeit!P178,libperskat,0)),IF(Tätigkeit!P178&lt;&gt;"",Tätigkeit!P178,"")),"")</f>
        <v/>
      </c>
      <c r="I168" s="26" t="str">
        <f>IF(A168&lt;&gt;"",IF(Tätigkeit!AA178=TRUE,INDEX(codeaav,MATCH(Tätigkeit!Q178,libaav,0)),IF(Tätigkeit!Q178&lt;&gt;"",Tätigkeit!Q178,"")),"")</f>
        <v/>
      </c>
      <c r="J168" s="26" t="str">
        <f>IF(A168&lt;&gt;"",IF(Tätigkeit!AB178=TRUE,INDEX(codedipqual,MATCH(Tätigkeit!R178,libdipqual,0)),IF(Tätigkeit!R178&lt;&gt;"",Tätigkeit!R178,"")),"")</f>
        <v/>
      </c>
      <c r="K168" s="26" t="str">
        <f>IF(A168&lt;&gt;"",IF(Tätigkeit!AC178=TRUE,INDEX(libcatidinst,MATCH(Tätigkeit!S178,libinst,0)),""),"")</f>
        <v/>
      </c>
      <c r="L168" s="26" t="str">
        <f>IF(A168&lt;&gt;"",IF(Tätigkeit!AC178=TRUE,INDEX(codeinst,MATCH(Tätigkeit!S178,libinst,0)),IF(Tätigkeit!S178&lt;&gt;"",Tätigkeit!S178,"")),"")</f>
        <v/>
      </c>
      <c r="M168" s="26" t="str">
        <f>IF(A168&lt;&gt;"",IF(Tätigkeit!T178&lt;&gt;"",Tätigkeit!T178,""),"")</f>
        <v/>
      </c>
      <c r="N168" s="26" t="str">
        <f>IF(A168&lt;&gt;"",IF(Tätigkeit!U178&lt;&gt;"",Tätigkeit!U178,""),"")</f>
        <v/>
      </c>
      <c r="O168" s="26" t="str">
        <f>IF(OR(A168="",ISBLANK(Tätigkeit!V178)),"",IF(NOT(ISNA(Tätigkeit!V178)),INDEX(codeschartkla,MATCH(Tätigkeit!V178,libschartkla,0)),Tätigkeit!V178))</f>
        <v/>
      </c>
      <c r="P168" s="26" t="str">
        <f>IF(OR(A168="",ISBLANK(Tätigkeit!W178)),"",Tätigkeit!W178)</f>
        <v/>
      </c>
    </row>
    <row r="169" spans="1:16" x14ac:dyDescent="0.2">
      <c r="A169" s="26" t="str">
        <f>IF(Tätigkeit!$A179&lt;&gt;"",IF(Tätigkeit!C179&lt;&gt;"",IF(Tätigkeit!C179="LOC.ID",CONCATENATE("LOC.",Tätigkeit!AM$12),Tätigkeit!C179),""),"")</f>
        <v/>
      </c>
      <c r="B169" s="65" t="str">
        <f>IF(A169&lt;&gt;"",Tätigkeit!J179,"")</f>
        <v/>
      </c>
      <c r="C169" s="26" t="str">
        <f>IF(A169&lt;&gt;"",IF(Tätigkeit!E179=TRUE,INDEX(codesex,MATCH(Tätigkeit!D179,libsex,0)),Tätigkeit!D179),"")</f>
        <v/>
      </c>
      <c r="D169" s="131" t="str">
        <f>IF(A169&lt;&gt;"",Tätigkeit!F179,"")</f>
        <v/>
      </c>
      <c r="E169" s="26" t="str">
        <f>IF(A169&lt;&gt;"",IF(Tätigkeit!H179=TRUE,INDEX(codenat,MATCH(Tätigkeit!G179,libnat,0)),Tätigkeit!G179),"")</f>
        <v/>
      </c>
      <c r="F169" s="26" t="str">
        <f>IF(A169&lt;&gt;"",Tätigkeit!I179,"")</f>
        <v/>
      </c>
      <c r="G169" s="26" t="str">
        <f>IF(A169&lt;&gt;"",IF(Tätigkeit!O179&lt;&gt;"",Tätigkeit!O179,""),"")</f>
        <v/>
      </c>
      <c r="H169" s="26" t="str">
        <f>IF(A169&lt;&gt;"",IF(Tätigkeit!Z179=TRUE,INDEX(codeperskat,MATCH(Tätigkeit!P179,libperskat,0)),IF(Tätigkeit!P179&lt;&gt;"",Tätigkeit!P179,"")),"")</f>
        <v/>
      </c>
      <c r="I169" s="26" t="str">
        <f>IF(A169&lt;&gt;"",IF(Tätigkeit!AA179=TRUE,INDEX(codeaav,MATCH(Tätigkeit!Q179,libaav,0)),IF(Tätigkeit!Q179&lt;&gt;"",Tätigkeit!Q179,"")),"")</f>
        <v/>
      </c>
      <c r="J169" s="26" t="str">
        <f>IF(A169&lt;&gt;"",IF(Tätigkeit!AB179=TRUE,INDEX(codedipqual,MATCH(Tätigkeit!R179,libdipqual,0)),IF(Tätigkeit!R179&lt;&gt;"",Tätigkeit!R179,"")),"")</f>
        <v/>
      </c>
      <c r="K169" s="26" t="str">
        <f>IF(A169&lt;&gt;"",IF(Tätigkeit!AC179=TRUE,INDEX(libcatidinst,MATCH(Tätigkeit!S179,libinst,0)),""),"")</f>
        <v/>
      </c>
      <c r="L169" s="26" t="str">
        <f>IF(A169&lt;&gt;"",IF(Tätigkeit!AC179=TRUE,INDEX(codeinst,MATCH(Tätigkeit!S179,libinst,0)),IF(Tätigkeit!S179&lt;&gt;"",Tätigkeit!S179,"")),"")</f>
        <v/>
      </c>
      <c r="M169" s="26" t="str">
        <f>IF(A169&lt;&gt;"",IF(Tätigkeit!T179&lt;&gt;"",Tätigkeit!T179,""),"")</f>
        <v/>
      </c>
      <c r="N169" s="26" t="str">
        <f>IF(A169&lt;&gt;"",IF(Tätigkeit!U179&lt;&gt;"",Tätigkeit!U179,""),"")</f>
        <v/>
      </c>
      <c r="O169" s="26" t="str">
        <f>IF(OR(A169="",ISBLANK(Tätigkeit!V179)),"",IF(NOT(ISNA(Tätigkeit!V179)),INDEX(codeschartkla,MATCH(Tätigkeit!V179,libschartkla,0)),Tätigkeit!V179))</f>
        <v/>
      </c>
      <c r="P169" s="26" t="str">
        <f>IF(OR(A169="",ISBLANK(Tätigkeit!W179)),"",Tätigkeit!W179)</f>
        <v/>
      </c>
    </row>
    <row r="170" spans="1:16" x14ac:dyDescent="0.2">
      <c r="A170" s="26" t="str">
        <f>IF(Tätigkeit!$A180&lt;&gt;"",IF(Tätigkeit!C180&lt;&gt;"",IF(Tätigkeit!C180="LOC.ID",CONCATENATE("LOC.",Tätigkeit!AM$12),Tätigkeit!C180),""),"")</f>
        <v/>
      </c>
      <c r="B170" s="65" t="str">
        <f>IF(A170&lt;&gt;"",Tätigkeit!J180,"")</f>
        <v/>
      </c>
      <c r="C170" s="26" t="str">
        <f>IF(A170&lt;&gt;"",IF(Tätigkeit!E180=TRUE,INDEX(codesex,MATCH(Tätigkeit!D180,libsex,0)),Tätigkeit!D180),"")</f>
        <v/>
      </c>
      <c r="D170" s="131" t="str">
        <f>IF(A170&lt;&gt;"",Tätigkeit!F180,"")</f>
        <v/>
      </c>
      <c r="E170" s="26" t="str">
        <f>IF(A170&lt;&gt;"",IF(Tätigkeit!H180=TRUE,INDEX(codenat,MATCH(Tätigkeit!G180,libnat,0)),Tätigkeit!G180),"")</f>
        <v/>
      </c>
      <c r="F170" s="26" t="str">
        <f>IF(A170&lt;&gt;"",Tätigkeit!I180,"")</f>
        <v/>
      </c>
      <c r="G170" s="26" t="str">
        <f>IF(A170&lt;&gt;"",IF(Tätigkeit!O180&lt;&gt;"",Tätigkeit!O180,""),"")</f>
        <v/>
      </c>
      <c r="H170" s="26" t="str">
        <f>IF(A170&lt;&gt;"",IF(Tätigkeit!Z180=TRUE,INDEX(codeperskat,MATCH(Tätigkeit!P180,libperskat,0)),IF(Tätigkeit!P180&lt;&gt;"",Tätigkeit!P180,"")),"")</f>
        <v/>
      </c>
      <c r="I170" s="26" t="str">
        <f>IF(A170&lt;&gt;"",IF(Tätigkeit!AA180=TRUE,INDEX(codeaav,MATCH(Tätigkeit!Q180,libaav,0)),IF(Tätigkeit!Q180&lt;&gt;"",Tätigkeit!Q180,"")),"")</f>
        <v/>
      </c>
      <c r="J170" s="26" t="str">
        <f>IF(A170&lt;&gt;"",IF(Tätigkeit!AB180=TRUE,INDEX(codedipqual,MATCH(Tätigkeit!R180,libdipqual,0)),IF(Tätigkeit!R180&lt;&gt;"",Tätigkeit!R180,"")),"")</f>
        <v/>
      </c>
      <c r="K170" s="26" t="str">
        <f>IF(A170&lt;&gt;"",IF(Tätigkeit!AC180=TRUE,INDEX(libcatidinst,MATCH(Tätigkeit!S180,libinst,0)),""),"")</f>
        <v/>
      </c>
      <c r="L170" s="26" t="str">
        <f>IF(A170&lt;&gt;"",IF(Tätigkeit!AC180=TRUE,INDEX(codeinst,MATCH(Tätigkeit!S180,libinst,0)),IF(Tätigkeit!S180&lt;&gt;"",Tätigkeit!S180,"")),"")</f>
        <v/>
      </c>
      <c r="M170" s="26" t="str">
        <f>IF(A170&lt;&gt;"",IF(Tätigkeit!T180&lt;&gt;"",Tätigkeit!T180,""),"")</f>
        <v/>
      </c>
      <c r="N170" s="26" t="str">
        <f>IF(A170&lt;&gt;"",IF(Tätigkeit!U180&lt;&gt;"",Tätigkeit!U180,""),"")</f>
        <v/>
      </c>
      <c r="O170" s="26" t="str">
        <f>IF(OR(A170="",ISBLANK(Tätigkeit!V180)),"",IF(NOT(ISNA(Tätigkeit!V180)),INDEX(codeschartkla,MATCH(Tätigkeit!V180,libschartkla,0)),Tätigkeit!V180))</f>
        <v/>
      </c>
      <c r="P170" s="26" t="str">
        <f>IF(OR(A170="",ISBLANK(Tätigkeit!W180)),"",Tätigkeit!W180)</f>
        <v/>
      </c>
    </row>
    <row r="171" spans="1:16" x14ac:dyDescent="0.2">
      <c r="A171" s="26" t="str">
        <f>IF(Tätigkeit!$A181&lt;&gt;"",IF(Tätigkeit!C181&lt;&gt;"",IF(Tätigkeit!C181="LOC.ID",CONCATENATE("LOC.",Tätigkeit!AM$12),Tätigkeit!C181),""),"")</f>
        <v/>
      </c>
      <c r="B171" s="65" t="str">
        <f>IF(A171&lt;&gt;"",Tätigkeit!J181,"")</f>
        <v/>
      </c>
      <c r="C171" s="26" t="str">
        <f>IF(A171&lt;&gt;"",IF(Tätigkeit!E181=TRUE,INDEX(codesex,MATCH(Tätigkeit!D181,libsex,0)),Tätigkeit!D181),"")</f>
        <v/>
      </c>
      <c r="D171" s="131" t="str">
        <f>IF(A171&lt;&gt;"",Tätigkeit!F181,"")</f>
        <v/>
      </c>
      <c r="E171" s="26" t="str">
        <f>IF(A171&lt;&gt;"",IF(Tätigkeit!H181=TRUE,INDEX(codenat,MATCH(Tätigkeit!G181,libnat,0)),Tätigkeit!G181),"")</f>
        <v/>
      </c>
      <c r="F171" s="26" t="str">
        <f>IF(A171&lt;&gt;"",Tätigkeit!I181,"")</f>
        <v/>
      </c>
      <c r="G171" s="26" t="str">
        <f>IF(A171&lt;&gt;"",IF(Tätigkeit!O181&lt;&gt;"",Tätigkeit!O181,""),"")</f>
        <v/>
      </c>
      <c r="H171" s="26" t="str">
        <f>IF(A171&lt;&gt;"",IF(Tätigkeit!Z181=TRUE,INDEX(codeperskat,MATCH(Tätigkeit!P181,libperskat,0)),IF(Tätigkeit!P181&lt;&gt;"",Tätigkeit!P181,"")),"")</f>
        <v/>
      </c>
      <c r="I171" s="26" t="str">
        <f>IF(A171&lt;&gt;"",IF(Tätigkeit!AA181=TRUE,INDEX(codeaav,MATCH(Tätigkeit!Q181,libaav,0)),IF(Tätigkeit!Q181&lt;&gt;"",Tätigkeit!Q181,"")),"")</f>
        <v/>
      </c>
      <c r="J171" s="26" t="str">
        <f>IF(A171&lt;&gt;"",IF(Tätigkeit!AB181=TRUE,INDEX(codedipqual,MATCH(Tätigkeit!R181,libdipqual,0)),IF(Tätigkeit!R181&lt;&gt;"",Tätigkeit!R181,"")),"")</f>
        <v/>
      </c>
      <c r="K171" s="26" t="str">
        <f>IF(A171&lt;&gt;"",IF(Tätigkeit!AC181=TRUE,INDEX(libcatidinst,MATCH(Tätigkeit!S181,libinst,0)),""),"")</f>
        <v/>
      </c>
      <c r="L171" s="26" t="str">
        <f>IF(A171&lt;&gt;"",IF(Tätigkeit!AC181=TRUE,INDEX(codeinst,MATCH(Tätigkeit!S181,libinst,0)),IF(Tätigkeit!S181&lt;&gt;"",Tätigkeit!S181,"")),"")</f>
        <v/>
      </c>
      <c r="M171" s="26" t="str">
        <f>IF(A171&lt;&gt;"",IF(Tätigkeit!T181&lt;&gt;"",Tätigkeit!T181,""),"")</f>
        <v/>
      </c>
      <c r="N171" s="26" t="str">
        <f>IF(A171&lt;&gt;"",IF(Tätigkeit!U181&lt;&gt;"",Tätigkeit!U181,""),"")</f>
        <v/>
      </c>
      <c r="O171" s="26" t="str">
        <f>IF(OR(A171="",ISBLANK(Tätigkeit!V181)),"",IF(NOT(ISNA(Tätigkeit!V181)),INDEX(codeschartkla,MATCH(Tätigkeit!V181,libschartkla,0)),Tätigkeit!V181))</f>
        <v/>
      </c>
      <c r="P171" s="26" t="str">
        <f>IF(OR(A171="",ISBLANK(Tätigkeit!W181)),"",Tätigkeit!W181)</f>
        <v/>
      </c>
    </row>
    <row r="172" spans="1:16" x14ac:dyDescent="0.2">
      <c r="A172" s="26" t="str">
        <f>IF(Tätigkeit!$A182&lt;&gt;"",IF(Tätigkeit!C182&lt;&gt;"",IF(Tätigkeit!C182="LOC.ID",CONCATENATE("LOC.",Tätigkeit!AM$12),Tätigkeit!C182),""),"")</f>
        <v/>
      </c>
      <c r="B172" s="65" t="str">
        <f>IF(A172&lt;&gt;"",Tätigkeit!J182,"")</f>
        <v/>
      </c>
      <c r="C172" s="26" t="str">
        <f>IF(A172&lt;&gt;"",IF(Tätigkeit!E182=TRUE,INDEX(codesex,MATCH(Tätigkeit!D182,libsex,0)),Tätigkeit!D182),"")</f>
        <v/>
      </c>
      <c r="D172" s="131" t="str">
        <f>IF(A172&lt;&gt;"",Tätigkeit!F182,"")</f>
        <v/>
      </c>
      <c r="E172" s="26" t="str">
        <f>IF(A172&lt;&gt;"",IF(Tätigkeit!H182=TRUE,INDEX(codenat,MATCH(Tätigkeit!G182,libnat,0)),Tätigkeit!G182),"")</f>
        <v/>
      </c>
      <c r="F172" s="26" t="str">
        <f>IF(A172&lt;&gt;"",Tätigkeit!I182,"")</f>
        <v/>
      </c>
      <c r="G172" s="26" t="str">
        <f>IF(A172&lt;&gt;"",IF(Tätigkeit!O182&lt;&gt;"",Tätigkeit!O182,""),"")</f>
        <v/>
      </c>
      <c r="H172" s="26" t="str">
        <f>IF(A172&lt;&gt;"",IF(Tätigkeit!Z182=TRUE,INDEX(codeperskat,MATCH(Tätigkeit!P182,libperskat,0)),IF(Tätigkeit!P182&lt;&gt;"",Tätigkeit!P182,"")),"")</f>
        <v/>
      </c>
      <c r="I172" s="26" t="str">
        <f>IF(A172&lt;&gt;"",IF(Tätigkeit!AA182=TRUE,INDEX(codeaav,MATCH(Tätigkeit!Q182,libaav,0)),IF(Tätigkeit!Q182&lt;&gt;"",Tätigkeit!Q182,"")),"")</f>
        <v/>
      </c>
      <c r="J172" s="26" t="str">
        <f>IF(A172&lt;&gt;"",IF(Tätigkeit!AB182=TRUE,INDEX(codedipqual,MATCH(Tätigkeit!R182,libdipqual,0)),IF(Tätigkeit!R182&lt;&gt;"",Tätigkeit!R182,"")),"")</f>
        <v/>
      </c>
      <c r="K172" s="26" t="str">
        <f>IF(A172&lt;&gt;"",IF(Tätigkeit!AC182=TRUE,INDEX(libcatidinst,MATCH(Tätigkeit!S182,libinst,0)),""),"")</f>
        <v/>
      </c>
      <c r="L172" s="26" t="str">
        <f>IF(A172&lt;&gt;"",IF(Tätigkeit!AC182=TRUE,INDEX(codeinst,MATCH(Tätigkeit!S182,libinst,0)),IF(Tätigkeit!S182&lt;&gt;"",Tätigkeit!S182,"")),"")</f>
        <v/>
      </c>
      <c r="M172" s="26" t="str">
        <f>IF(A172&lt;&gt;"",IF(Tätigkeit!T182&lt;&gt;"",Tätigkeit!T182,""),"")</f>
        <v/>
      </c>
      <c r="N172" s="26" t="str">
        <f>IF(A172&lt;&gt;"",IF(Tätigkeit!U182&lt;&gt;"",Tätigkeit!U182,""),"")</f>
        <v/>
      </c>
      <c r="O172" s="26" t="str">
        <f>IF(OR(A172="",ISBLANK(Tätigkeit!V182)),"",IF(NOT(ISNA(Tätigkeit!V182)),INDEX(codeschartkla,MATCH(Tätigkeit!V182,libschartkla,0)),Tätigkeit!V182))</f>
        <v/>
      </c>
      <c r="P172" s="26" t="str">
        <f>IF(OR(A172="",ISBLANK(Tätigkeit!W182)),"",Tätigkeit!W182)</f>
        <v/>
      </c>
    </row>
    <row r="173" spans="1:16" x14ac:dyDescent="0.2">
      <c r="A173" s="26" t="str">
        <f>IF(Tätigkeit!$A183&lt;&gt;"",IF(Tätigkeit!C183&lt;&gt;"",IF(Tätigkeit!C183="LOC.ID",CONCATENATE("LOC.",Tätigkeit!AM$12),Tätigkeit!C183),""),"")</f>
        <v/>
      </c>
      <c r="B173" s="65" t="str">
        <f>IF(A173&lt;&gt;"",Tätigkeit!J183,"")</f>
        <v/>
      </c>
      <c r="C173" s="26" t="str">
        <f>IF(A173&lt;&gt;"",IF(Tätigkeit!E183=TRUE,INDEX(codesex,MATCH(Tätigkeit!D183,libsex,0)),Tätigkeit!D183),"")</f>
        <v/>
      </c>
      <c r="D173" s="131" t="str">
        <f>IF(A173&lt;&gt;"",Tätigkeit!F183,"")</f>
        <v/>
      </c>
      <c r="E173" s="26" t="str">
        <f>IF(A173&lt;&gt;"",IF(Tätigkeit!H183=TRUE,INDEX(codenat,MATCH(Tätigkeit!G183,libnat,0)),Tätigkeit!G183),"")</f>
        <v/>
      </c>
      <c r="F173" s="26" t="str">
        <f>IF(A173&lt;&gt;"",Tätigkeit!I183,"")</f>
        <v/>
      </c>
      <c r="G173" s="26" t="str">
        <f>IF(A173&lt;&gt;"",IF(Tätigkeit!O183&lt;&gt;"",Tätigkeit!O183,""),"")</f>
        <v/>
      </c>
      <c r="H173" s="26" t="str">
        <f>IF(A173&lt;&gt;"",IF(Tätigkeit!Z183=TRUE,INDEX(codeperskat,MATCH(Tätigkeit!P183,libperskat,0)),IF(Tätigkeit!P183&lt;&gt;"",Tätigkeit!P183,"")),"")</f>
        <v/>
      </c>
      <c r="I173" s="26" t="str">
        <f>IF(A173&lt;&gt;"",IF(Tätigkeit!AA183=TRUE,INDEX(codeaav,MATCH(Tätigkeit!Q183,libaav,0)),IF(Tätigkeit!Q183&lt;&gt;"",Tätigkeit!Q183,"")),"")</f>
        <v/>
      </c>
      <c r="J173" s="26" t="str">
        <f>IF(A173&lt;&gt;"",IF(Tätigkeit!AB183=TRUE,INDEX(codedipqual,MATCH(Tätigkeit!R183,libdipqual,0)),IF(Tätigkeit!R183&lt;&gt;"",Tätigkeit!R183,"")),"")</f>
        <v/>
      </c>
      <c r="K173" s="26" t="str">
        <f>IF(A173&lt;&gt;"",IF(Tätigkeit!AC183=TRUE,INDEX(libcatidinst,MATCH(Tätigkeit!S183,libinst,0)),""),"")</f>
        <v/>
      </c>
      <c r="L173" s="26" t="str">
        <f>IF(A173&lt;&gt;"",IF(Tätigkeit!AC183=TRUE,INDEX(codeinst,MATCH(Tätigkeit!S183,libinst,0)),IF(Tätigkeit!S183&lt;&gt;"",Tätigkeit!S183,"")),"")</f>
        <v/>
      </c>
      <c r="M173" s="26" t="str">
        <f>IF(A173&lt;&gt;"",IF(Tätigkeit!T183&lt;&gt;"",Tätigkeit!T183,""),"")</f>
        <v/>
      </c>
      <c r="N173" s="26" t="str">
        <f>IF(A173&lt;&gt;"",IF(Tätigkeit!U183&lt;&gt;"",Tätigkeit!U183,""),"")</f>
        <v/>
      </c>
      <c r="O173" s="26" t="str">
        <f>IF(OR(A173="",ISBLANK(Tätigkeit!V183)),"",IF(NOT(ISNA(Tätigkeit!V183)),INDEX(codeschartkla,MATCH(Tätigkeit!V183,libschartkla,0)),Tätigkeit!V183))</f>
        <v/>
      </c>
      <c r="P173" s="26" t="str">
        <f>IF(OR(A173="",ISBLANK(Tätigkeit!W183)),"",Tätigkeit!W183)</f>
        <v/>
      </c>
    </row>
    <row r="174" spans="1:16" x14ac:dyDescent="0.2">
      <c r="A174" s="26" t="str">
        <f>IF(Tätigkeit!$A184&lt;&gt;"",IF(Tätigkeit!C184&lt;&gt;"",IF(Tätigkeit!C184="LOC.ID",CONCATENATE("LOC.",Tätigkeit!AM$12),Tätigkeit!C184),""),"")</f>
        <v/>
      </c>
      <c r="B174" s="65" t="str">
        <f>IF(A174&lt;&gt;"",Tätigkeit!J184,"")</f>
        <v/>
      </c>
      <c r="C174" s="26" t="str">
        <f>IF(A174&lt;&gt;"",IF(Tätigkeit!E184=TRUE,INDEX(codesex,MATCH(Tätigkeit!D184,libsex,0)),Tätigkeit!D184),"")</f>
        <v/>
      </c>
      <c r="D174" s="131" t="str">
        <f>IF(A174&lt;&gt;"",Tätigkeit!F184,"")</f>
        <v/>
      </c>
      <c r="E174" s="26" t="str">
        <f>IF(A174&lt;&gt;"",IF(Tätigkeit!H184=TRUE,INDEX(codenat,MATCH(Tätigkeit!G184,libnat,0)),Tätigkeit!G184),"")</f>
        <v/>
      </c>
      <c r="F174" s="26" t="str">
        <f>IF(A174&lt;&gt;"",Tätigkeit!I184,"")</f>
        <v/>
      </c>
      <c r="G174" s="26" t="str">
        <f>IF(A174&lt;&gt;"",IF(Tätigkeit!O184&lt;&gt;"",Tätigkeit!O184,""),"")</f>
        <v/>
      </c>
      <c r="H174" s="26" t="str">
        <f>IF(A174&lt;&gt;"",IF(Tätigkeit!Z184=TRUE,INDEX(codeperskat,MATCH(Tätigkeit!P184,libperskat,0)),IF(Tätigkeit!P184&lt;&gt;"",Tätigkeit!P184,"")),"")</f>
        <v/>
      </c>
      <c r="I174" s="26" t="str">
        <f>IF(A174&lt;&gt;"",IF(Tätigkeit!AA184=TRUE,INDEX(codeaav,MATCH(Tätigkeit!Q184,libaav,0)),IF(Tätigkeit!Q184&lt;&gt;"",Tätigkeit!Q184,"")),"")</f>
        <v/>
      </c>
      <c r="J174" s="26" t="str">
        <f>IF(A174&lt;&gt;"",IF(Tätigkeit!AB184=TRUE,INDEX(codedipqual,MATCH(Tätigkeit!R184,libdipqual,0)),IF(Tätigkeit!R184&lt;&gt;"",Tätigkeit!R184,"")),"")</f>
        <v/>
      </c>
      <c r="K174" s="26" t="str">
        <f>IF(A174&lt;&gt;"",IF(Tätigkeit!AC184=TRUE,INDEX(libcatidinst,MATCH(Tätigkeit!S184,libinst,0)),""),"")</f>
        <v/>
      </c>
      <c r="L174" s="26" t="str">
        <f>IF(A174&lt;&gt;"",IF(Tätigkeit!AC184=TRUE,INDEX(codeinst,MATCH(Tätigkeit!S184,libinst,0)),IF(Tätigkeit!S184&lt;&gt;"",Tätigkeit!S184,"")),"")</f>
        <v/>
      </c>
      <c r="M174" s="26" t="str">
        <f>IF(A174&lt;&gt;"",IF(Tätigkeit!T184&lt;&gt;"",Tätigkeit!T184,""),"")</f>
        <v/>
      </c>
      <c r="N174" s="26" t="str">
        <f>IF(A174&lt;&gt;"",IF(Tätigkeit!U184&lt;&gt;"",Tätigkeit!U184,""),"")</f>
        <v/>
      </c>
      <c r="O174" s="26" t="str">
        <f>IF(OR(A174="",ISBLANK(Tätigkeit!V184)),"",IF(NOT(ISNA(Tätigkeit!V184)),INDEX(codeschartkla,MATCH(Tätigkeit!V184,libschartkla,0)),Tätigkeit!V184))</f>
        <v/>
      </c>
      <c r="P174" s="26" t="str">
        <f>IF(OR(A174="",ISBLANK(Tätigkeit!W184)),"",Tätigkeit!W184)</f>
        <v/>
      </c>
    </row>
    <row r="175" spans="1:16" x14ac:dyDescent="0.2">
      <c r="A175" s="26" t="str">
        <f>IF(Tätigkeit!$A185&lt;&gt;"",IF(Tätigkeit!C185&lt;&gt;"",IF(Tätigkeit!C185="LOC.ID",CONCATENATE("LOC.",Tätigkeit!AM$12),Tätigkeit!C185),""),"")</f>
        <v/>
      </c>
      <c r="B175" s="65" t="str">
        <f>IF(A175&lt;&gt;"",Tätigkeit!J185,"")</f>
        <v/>
      </c>
      <c r="C175" s="26" t="str">
        <f>IF(A175&lt;&gt;"",IF(Tätigkeit!E185=TRUE,INDEX(codesex,MATCH(Tätigkeit!D185,libsex,0)),Tätigkeit!D185),"")</f>
        <v/>
      </c>
      <c r="D175" s="131" t="str">
        <f>IF(A175&lt;&gt;"",Tätigkeit!F185,"")</f>
        <v/>
      </c>
      <c r="E175" s="26" t="str">
        <f>IF(A175&lt;&gt;"",IF(Tätigkeit!H185=TRUE,INDEX(codenat,MATCH(Tätigkeit!G185,libnat,0)),Tätigkeit!G185),"")</f>
        <v/>
      </c>
      <c r="F175" s="26" t="str">
        <f>IF(A175&lt;&gt;"",Tätigkeit!I185,"")</f>
        <v/>
      </c>
      <c r="G175" s="26" t="str">
        <f>IF(A175&lt;&gt;"",IF(Tätigkeit!O185&lt;&gt;"",Tätigkeit!O185,""),"")</f>
        <v/>
      </c>
      <c r="H175" s="26" t="str">
        <f>IF(A175&lt;&gt;"",IF(Tätigkeit!Z185=TRUE,INDEX(codeperskat,MATCH(Tätigkeit!P185,libperskat,0)),IF(Tätigkeit!P185&lt;&gt;"",Tätigkeit!P185,"")),"")</f>
        <v/>
      </c>
      <c r="I175" s="26" t="str">
        <f>IF(A175&lt;&gt;"",IF(Tätigkeit!AA185=TRUE,INDEX(codeaav,MATCH(Tätigkeit!Q185,libaav,0)),IF(Tätigkeit!Q185&lt;&gt;"",Tätigkeit!Q185,"")),"")</f>
        <v/>
      </c>
      <c r="J175" s="26" t="str">
        <f>IF(A175&lt;&gt;"",IF(Tätigkeit!AB185=TRUE,INDEX(codedipqual,MATCH(Tätigkeit!R185,libdipqual,0)),IF(Tätigkeit!R185&lt;&gt;"",Tätigkeit!R185,"")),"")</f>
        <v/>
      </c>
      <c r="K175" s="26" t="str">
        <f>IF(A175&lt;&gt;"",IF(Tätigkeit!AC185=TRUE,INDEX(libcatidinst,MATCH(Tätigkeit!S185,libinst,0)),""),"")</f>
        <v/>
      </c>
      <c r="L175" s="26" t="str">
        <f>IF(A175&lt;&gt;"",IF(Tätigkeit!AC185=TRUE,INDEX(codeinst,MATCH(Tätigkeit!S185,libinst,0)),IF(Tätigkeit!S185&lt;&gt;"",Tätigkeit!S185,"")),"")</f>
        <v/>
      </c>
      <c r="M175" s="26" t="str">
        <f>IF(A175&lt;&gt;"",IF(Tätigkeit!T185&lt;&gt;"",Tätigkeit!T185,""),"")</f>
        <v/>
      </c>
      <c r="N175" s="26" t="str">
        <f>IF(A175&lt;&gt;"",IF(Tätigkeit!U185&lt;&gt;"",Tätigkeit!U185,""),"")</f>
        <v/>
      </c>
      <c r="O175" s="26" t="str">
        <f>IF(OR(A175="",ISBLANK(Tätigkeit!V185)),"",IF(NOT(ISNA(Tätigkeit!V185)),INDEX(codeschartkla,MATCH(Tätigkeit!V185,libschartkla,0)),Tätigkeit!V185))</f>
        <v/>
      </c>
      <c r="P175" s="26" t="str">
        <f>IF(OR(A175="",ISBLANK(Tätigkeit!W185)),"",Tätigkeit!W185)</f>
        <v/>
      </c>
    </row>
    <row r="176" spans="1:16" x14ac:dyDescent="0.2">
      <c r="A176" s="26" t="str">
        <f>IF(Tätigkeit!$A186&lt;&gt;"",IF(Tätigkeit!C186&lt;&gt;"",IF(Tätigkeit!C186="LOC.ID",CONCATENATE("LOC.",Tätigkeit!AM$12),Tätigkeit!C186),""),"")</f>
        <v/>
      </c>
      <c r="B176" s="65" t="str">
        <f>IF(A176&lt;&gt;"",Tätigkeit!J186,"")</f>
        <v/>
      </c>
      <c r="C176" s="26" t="str">
        <f>IF(A176&lt;&gt;"",IF(Tätigkeit!E186=TRUE,INDEX(codesex,MATCH(Tätigkeit!D186,libsex,0)),Tätigkeit!D186),"")</f>
        <v/>
      </c>
      <c r="D176" s="131" t="str">
        <f>IF(A176&lt;&gt;"",Tätigkeit!F186,"")</f>
        <v/>
      </c>
      <c r="E176" s="26" t="str">
        <f>IF(A176&lt;&gt;"",IF(Tätigkeit!H186=TRUE,INDEX(codenat,MATCH(Tätigkeit!G186,libnat,0)),Tätigkeit!G186),"")</f>
        <v/>
      </c>
      <c r="F176" s="26" t="str">
        <f>IF(A176&lt;&gt;"",Tätigkeit!I186,"")</f>
        <v/>
      </c>
      <c r="G176" s="26" t="str">
        <f>IF(A176&lt;&gt;"",IF(Tätigkeit!O186&lt;&gt;"",Tätigkeit!O186,""),"")</f>
        <v/>
      </c>
      <c r="H176" s="26" t="str">
        <f>IF(A176&lt;&gt;"",IF(Tätigkeit!Z186=TRUE,INDEX(codeperskat,MATCH(Tätigkeit!P186,libperskat,0)),IF(Tätigkeit!P186&lt;&gt;"",Tätigkeit!P186,"")),"")</f>
        <v/>
      </c>
      <c r="I176" s="26" t="str">
        <f>IF(A176&lt;&gt;"",IF(Tätigkeit!AA186=TRUE,INDEX(codeaav,MATCH(Tätigkeit!Q186,libaav,0)),IF(Tätigkeit!Q186&lt;&gt;"",Tätigkeit!Q186,"")),"")</f>
        <v/>
      </c>
      <c r="J176" s="26" t="str">
        <f>IF(A176&lt;&gt;"",IF(Tätigkeit!AB186=TRUE,INDEX(codedipqual,MATCH(Tätigkeit!R186,libdipqual,0)),IF(Tätigkeit!R186&lt;&gt;"",Tätigkeit!R186,"")),"")</f>
        <v/>
      </c>
      <c r="K176" s="26" t="str">
        <f>IF(A176&lt;&gt;"",IF(Tätigkeit!AC186=TRUE,INDEX(libcatidinst,MATCH(Tätigkeit!S186,libinst,0)),""),"")</f>
        <v/>
      </c>
      <c r="L176" s="26" t="str">
        <f>IF(A176&lt;&gt;"",IF(Tätigkeit!AC186=TRUE,INDEX(codeinst,MATCH(Tätigkeit!S186,libinst,0)),IF(Tätigkeit!S186&lt;&gt;"",Tätigkeit!S186,"")),"")</f>
        <v/>
      </c>
      <c r="M176" s="26" t="str">
        <f>IF(A176&lt;&gt;"",IF(Tätigkeit!T186&lt;&gt;"",Tätigkeit!T186,""),"")</f>
        <v/>
      </c>
      <c r="N176" s="26" t="str">
        <f>IF(A176&lt;&gt;"",IF(Tätigkeit!U186&lt;&gt;"",Tätigkeit!U186,""),"")</f>
        <v/>
      </c>
      <c r="O176" s="26" t="str">
        <f>IF(OR(A176="",ISBLANK(Tätigkeit!V186)),"",IF(NOT(ISNA(Tätigkeit!V186)),INDEX(codeschartkla,MATCH(Tätigkeit!V186,libschartkla,0)),Tätigkeit!V186))</f>
        <v/>
      </c>
      <c r="P176" s="26" t="str">
        <f>IF(OR(A176="",ISBLANK(Tätigkeit!W186)),"",Tätigkeit!W186)</f>
        <v/>
      </c>
    </row>
    <row r="177" spans="1:16" x14ac:dyDescent="0.2">
      <c r="A177" s="26" t="str">
        <f>IF(Tätigkeit!$A187&lt;&gt;"",IF(Tätigkeit!C187&lt;&gt;"",IF(Tätigkeit!C187="LOC.ID",CONCATENATE("LOC.",Tätigkeit!AM$12),Tätigkeit!C187),""),"")</f>
        <v/>
      </c>
      <c r="B177" s="65" t="str">
        <f>IF(A177&lt;&gt;"",Tätigkeit!J187,"")</f>
        <v/>
      </c>
      <c r="C177" s="26" t="str">
        <f>IF(A177&lt;&gt;"",IF(Tätigkeit!E187=TRUE,INDEX(codesex,MATCH(Tätigkeit!D187,libsex,0)),Tätigkeit!D187),"")</f>
        <v/>
      </c>
      <c r="D177" s="131" t="str">
        <f>IF(A177&lt;&gt;"",Tätigkeit!F187,"")</f>
        <v/>
      </c>
      <c r="E177" s="26" t="str">
        <f>IF(A177&lt;&gt;"",IF(Tätigkeit!H187=TRUE,INDEX(codenat,MATCH(Tätigkeit!G187,libnat,0)),Tätigkeit!G187),"")</f>
        <v/>
      </c>
      <c r="F177" s="26" t="str">
        <f>IF(A177&lt;&gt;"",Tätigkeit!I187,"")</f>
        <v/>
      </c>
      <c r="G177" s="26" t="str">
        <f>IF(A177&lt;&gt;"",IF(Tätigkeit!O187&lt;&gt;"",Tätigkeit!O187,""),"")</f>
        <v/>
      </c>
      <c r="H177" s="26" t="str">
        <f>IF(A177&lt;&gt;"",IF(Tätigkeit!Z187=TRUE,INDEX(codeperskat,MATCH(Tätigkeit!P187,libperskat,0)),IF(Tätigkeit!P187&lt;&gt;"",Tätigkeit!P187,"")),"")</f>
        <v/>
      </c>
      <c r="I177" s="26" t="str">
        <f>IF(A177&lt;&gt;"",IF(Tätigkeit!AA187=TRUE,INDEX(codeaav,MATCH(Tätigkeit!Q187,libaav,0)),IF(Tätigkeit!Q187&lt;&gt;"",Tätigkeit!Q187,"")),"")</f>
        <v/>
      </c>
      <c r="J177" s="26" t="str">
        <f>IF(A177&lt;&gt;"",IF(Tätigkeit!AB187=TRUE,INDEX(codedipqual,MATCH(Tätigkeit!R187,libdipqual,0)),IF(Tätigkeit!R187&lt;&gt;"",Tätigkeit!R187,"")),"")</f>
        <v/>
      </c>
      <c r="K177" s="26" t="str">
        <f>IF(A177&lt;&gt;"",IF(Tätigkeit!AC187=TRUE,INDEX(libcatidinst,MATCH(Tätigkeit!S187,libinst,0)),""),"")</f>
        <v/>
      </c>
      <c r="L177" s="26" t="str">
        <f>IF(A177&lt;&gt;"",IF(Tätigkeit!AC187=TRUE,INDEX(codeinst,MATCH(Tätigkeit!S187,libinst,0)),IF(Tätigkeit!S187&lt;&gt;"",Tätigkeit!S187,"")),"")</f>
        <v/>
      </c>
      <c r="M177" s="26" t="str">
        <f>IF(A177&lt;&gt;"",IF(Tätigkeit!T187&lt;&gt;"",Tätigkeit!T187,""),"")</f>
        <v/>
      </c>
      <c r="N177" s="26" t="str">
        <f>IF(A177&lt;&gt;"",IF(Tätigkeit!U187&lt;&gt;"",Tätigkeit!U187,""),"")</f>
        <v/>
      </c>
      <c r="O177" s="26" t="str">
        <f>IF(OR(A177="",ISBLANK(Tätigkeit!V187)),"",IF(NOT(ISNA(Tätigkeit!V187)),INDEX(codeschartkla,MATCH(Tätigkeit!V187,libschartkla,0)),Tätigkeit!V187))</f>
        <v/>
      </c>
      <c r="P177" s="26" t="str">
        <f>IF(OR(A177="",ISBLANK(Tätigkeit!W187)),"",Tätigkeit!W187)</f>
        <v/>
      </c>
    </row>
    <row r="178" spans="1:16" x14ac:dyDescent="0.2">
      <c r="A178" s="26" t="str">
        <f>IF(Tätigkeit!$A188&lt;&gt;"",IF(Tätigkeit!C188&lt;&gt;"",IF(Tätigkeit!C188="LOC.ID",CONCATENATE("LOC.",Tätigkeit!AM$12),Tätigkeit!C188),""),"")</f>
        <v/>
      </c>
      <c r="B178" s="65" t="str">
        <f>IF(A178&lt;&gt;"",Tätigkeit!J188,"")</f>
        <v/>
      </c>
      <c r="C178" s="26" t="str">
        <f>IF(A178&lt;&gt;"",IF(Tätigkeit!E188=TRUE,INDEX(codesex,MATCH(Tätigkeit!D188,libsex,0)),Tätigkeit!D188),"")</f>
        <v/>
      </c>
      <c r="D178" s="131" t="str">
        <f>IF(A178&lt;&gt;"",Tätigkeit!F188,"")</f>
        <v/>
      </c>
      <c r="E178" s="26" t="str">
        <f>IF(A178&lt;&gt;"",IF(Tätigkeit!H188=TRUE,INDEX(codenat,MATCH(Tätigkeit!G188,libnat,0)),Tätigkeit!G188),"")</f>
        <v/>
      </c>
      <c r="F178" s="26" t="str">
        <f>IF(A178&lt;&gt;"",Tätigkeit!I188,"")</f>
        <v/>
      </c>
      <c r="G178" s="26" t="str">
        <f>IF(A178&lt;&gt;"",IF(Tätigkeit!O188&lt;&gt;"",Tätigkeit!O188,""),"")</f>
        <v/>
      </c>
      <c r="H178" s="26" t="str">
        <f>IF(A178&lt;&gt;"",IF(Tätigkeit!Z188=TRUE,INDEX(codeperskat,MATCH(Tätigkeit!P188,libperskat,0)),IF(Tätigkeit!P188&lt;&gt;"",Tätigkeit!P188,"")),"")</f>
        <v/>
      </c>
      <c r="I178" s="26" t="str">
        <f>IF(A178&lt;&gt;"",IF(Tätigkeit!AA188=TRUE,INDEX(codeaav,MATCH(Tätigkeit!Q188,libaav,0)),IF(Tätigkeit!Q188&lt;&gt;"",Tätigkeit!Q188,"")),"")</f>
        <v/>
      </c>
      <c r="J178" s="26" t="str">
        <f>IF(A178&lt;&gt;"",IF(Tätigkeit!AB188=TRUE,INDEX(codedipqual,MATCH(Tätigkeit!R188,libdipqual,0)),IF(Tätigkeit!R188&lt;&gt;"",Tätigkeit!R188,"")),"")</f>
        <v/>
      </c>
      <c r="K178" s="26" t="str">
        <f>IF(A178&lt;&gt;"",IF(Tätigkeit!AC188=TRUE,INDEX(libcatidinst,MATCH(Tätigkeit!S188,libinst,0)),""),"")</f>
        <v/>
      </c>
      <c r="L178" s="26" t="str">
        <f>IF(A178&lt;&gt;"",IF(Tätigkeit!AC188=TRUE,INDEX(codeinst,MATCH(Tätigkeit!S188,libinst,0)),IF(Tätigkeit!S188&lt;&gt;"",Tätigkeit!S188,"")),"")</f>
        <v/>
      </c>
      <c r="M178" s="26" t="str">
        <f>IF(A178&lt;&gt;"",IF(Tätigkeit!T188&lt;&gt;"",Tätigkeit!T188,""),"")</f>
        <v/>
      </c>
      <c r="N178" s="26" t="str">
        <f>IF(A178&lt;&gt;"",IF(Tätigkeit!U188&lt;&gt;"",Tätigkeit!U188,""),"")</f>
        <v/>
      </c>
      <c r="O178" s="26" t="str">
        <f>IF(OR(A178="",ISBLANK(Tätigkeit!V188)),"",IF(NOT(ISNA(Tätigkeit!V188)),INDEX(codeschartkla,MATCH(Tätigkeit!V188,libschartkla,0)),Tätigkeit!V188))</f>
        <v/>
      </c>
      <c r="P178" s="26" t="str">
        <f>IF(OR(A178="",ISBLANK(Tätigkeit!W188)),"",Tätigkeit!W188)</f>
        <v/>
      </c>
    </row>
    <row r="179" spans="1:16" x14ac:dyDescent="0.2">
      <c r="A179" s="26" t="str">
        <f>IF(Tätigkeit!$A189&lt;&gt;"",IF(Tätigkeit!C189&lt;&gt;"",IF(Tätigkeit!C189="LOC.ID",CONCATENATE("LOC.",Tätigkeit!AM$12),Tätigkeit!C189),""),"")</f>
        <v/>
      </c>
      <c r="B179" s="65" t="str">
        <f>IF(A179&lt;&gt;"",Tätigkeit!J189,"")</f>
        <v/>
      </c>
      <c r="C179" s="26" t="str">
        <f>IF(A179&lt;&gt;"",IF(Tätigkeit!E189=TRUE,INDEX(codesex,MATCH(Tätigkeit!D189,libsex,0)),Tätigkeit!D189),"")</f>
        <v/>
      </c>
      <c r="D179" s="131" t="str">
        <f>IF(A179&lt;&gt;"",Tätigkeit!F189,"")</f>
        <v/>
      </c>
      <c r="E179" s="26" t="str">
        <f>IF(A179&lt;&gt;"",IF(Tätigkeit!H189=TRUE,INDEX(codenat,MATCH(Tätigkeit!G189,libnat,0)),Tätigkeit!G189),"")</f>
        <v/>
      </c>
      <c r="F179" s="26" t="str">
        <f>IF(A179&lt;&gt;"",Tätigkeit!I189,"")</f>
        <v/>
      </c>
      <c r="G179" s="26" t="str">
        <f>IF(A179&lt;&gt;"",IF(Tätigkeit!O189&lt;&gt;"",Tätigkeit!O189,""),"")</f>
        <v/>
      </c>
      <c r="H179" s="26" t="str">
        <f>IF(A179&lt;&gt;"",IF(Tätigkeit!Z189=TRUE,INDEX(codeperskat,MATCH(Tätigkeit!P189,libperskat,0)),IF(Tätigkeit!P189&lt;&gt;"",Tätigkeit!P189,"")),"")</f>
        <v/>
      </c>
      <c r="I179" s="26" t="str">
        <f>IF(A179&lt;&gt;"",IF(Tätigkeit!AA189=TRUE,INDEX(codeaav,MATCH(Tätigkeit!Q189,libaav,0)),IF(Tätigkeit!Q189&lt;&gt;"",Tätigkeit!Q189,"")),"")</f>
        <v/>
      </c>
      <c r="J179" s="26" t="str">
        <f>IF(A179&lt;&gt;"",IF(Tätigkeit!AB189=TRUE,INDEX(codedipqual,MATCH(Tätigkeit!R189,libdipqual,0)),IF(Tätigkeit!R189&lt;&gt;"",Tätigkeit!R189,"")),"")</f>
        <v/>
      </c>
      <c r="K179" s="26" t="str">
        <f>IF(A179&lt;&gt;"",IF(Tätigkeit!AC189=TRUE,INDEX(libcatidinst,MATCH(Tätigkeit!S189,libinst,0)),""),"")</f>
        <v/>
      </c>
      <c r="L179" s="26" t="str">
        <f>IF(A179&lt;&gt;"",IF(Tätigkeit!AC189=TRUE,INDEX(codeinst,MATCH(Tätigkeit!S189,libinst,0)),IF(Tätigkeit!S189&lt;&gt;"",Tätigkeit!S189,"")),"")</f>
        <v/>
      </c>
      <c r="M179" s="26" t="str">
        <f>IF(A179&lt;&gt;"",IF(Tätigkeit!T189&lt;&gt;"",Tätigkeit!T189,""),"")</f>
        <v/>
      </c>
      <c r="N179" s="26" t="str">
        <f>IF(A179&lt;&gt;"",IF(Tätigkeit!U189&lt;&gt;"",Tätigkeit!U189,""),"")</f>
        <v/>
      </c>
      <c r="O179" s="26" t="str">
        <f>IF(OR(A179="",ISBLANK(Tätigkeit!V189)),"",IF(NOT(ISNA(Tätigkeit!V189)),INDEX(codeschartkla,MATCH(Tätigkeit!V189,libschartkla,0)),Tätigkeit!V189))</f>
        <v/>
      </c>
      <c r="P179" s="26" t="str">
        <f>IF(OR(A179="",ISBLANK(Tätigkeit!W189)),"",Tätigkeit!W189)</f>
        <v/>
      </c>
    </row>
    <row r="180" spans="1:16" x14ac:dyDescent="0.2">
      <c r="A180" s="26" t="str">
        <f>IF(Tätigkeit!$A190&lt;&gt;"",IF(Tätigkeit!C190&lt;&gt;"",IF(Tätigkeit!C190="LOC.ID",CONCATENATE("LOC.",Tätigkeit!AM$12),Tätigkeit!C190),""),"")</f>
        <v/>
      </c>
      <c r="B180" s="65" t="str">
        <f>IF(A180&lt;&gt;"",Tätigkeit!J190,"")</f>
        <v/>
      </c>
      <c r="C180" s="26" t="str">
        <f>IF(A180&lt;&gt;"",IF(Tätigkeit!E190=TRUE,INDEX(codesex,MATCH(Tätigkeit!D190,libsex,0)),Tätigkeit!D190),"")</f>
        <v/>
      </c>
      <c r="D180" s="131" t="str">
        <f>IF(A180&lt;&gt;"",Tätigkeit!F190,"")</f>
        <v/>
      </c>
      <c r="E180" s="26" t="str">
        <f>IF(A180&lt;&gt;"",IF(Tätigkeit!H190=TRUE,INDEX(codenat,MATCH(Tätigkeit!G190,libnat,0)),Tätigkeit!G190),"")</f>
        <v/>
      </c>
      <c r="F180" s="26" t="str">
        <f>IF(A180&lt;&gt;"",Tätigkeit!I190,"")</f>
        <v/>
      </c>
      <c r="G180" s="26" t="str">
        <f>IF(A180&lt;&gt;"",IF(Tätigkeit!O190&lt;&gt;"",Tätigkeit!O190,""),"")</f>
        <v/>
      </c>
      <c r="H180" s="26" t="str">
        <f>IF(A180&lt;&gt;"",IF(Tätigkeit!Z190=TRUE,INDEX(codeperskat,MATCH(Tätigkeit!P190,libperskat,0)),IF(Tätigkeit!P190&lt;&gt;"",Tätigkeit!P190,"")),"")</f>
        <v/>
      </c>
      <c r="I180" s="26" t="str">
        <f>IF(A180&lt;&gt;"",IF(Tätigkeit!AA190=TRUE,INDEX(codeaav,MATCH(Tätigkeit!Q190,libaav,0)),IF(Tätigkeit!Q190&lt;&gt;"",Tätigkeit!Q190,"")),"")</f>
        <v/>
      </c>
      <c r="J180" s="26" t="str">
        <f>IF(A180&lt;&gt;"",IF(Tätigkeit!AB190=TRUE,INDEX(codedipqual,MATCH(Tätigkeit!R190,libdipqual,0)),IF(Tätigkeit!R190&lt;&gt;"",Tätigkeit!R190,"")),"")</f>
        <v/>
      </c>
      <c r="K180" s="26" t="str">
        <f>IF(A180&lt;&gt;"",IF(Tätigkeit!AC190=TRUE,INDEX(libcatidinst,MATCH(Tätigkeit!S190,libinst,0)),""),"")</f>
        <v/>
      </c>
      <c r="L180" s="26" t="str">
        <f>IF(A180&lt;&gt;"",IF(Tätigkeit!AC190=TRUE,INDEX(codeinst,MATCH(Tätigkeit!S190,libinst,0)),IF(Tätigkeit!S190&lt;&gt;"",Tätigkeit!S190,"")),"")</f>
        <v/>
      </c>
      <c r="M180" s="26" t="str">
        <f>IF(A180&lt;&gt;"",IF(Tätigkeit!T190&lt;&gt;"",Tätigkeit!T190,""),"")</f>
        <v/>
      </c>
      <c r="N180" s="26" t="str">
        <f>IF(A180&lt;&gt;"",IF(Tätigkeit!U190&lt;&gt;"",Tätigkeit!U190,""),"")</f>
        <v/>
      </c>
      <c r="O180" s="26" t="str">
        <f>IF(OR(A180="",ISBLANK(Tätigkeit!V190)),"",IF(NOT(ISNA(Tätigkeit!V190)),INDEX(codeschartkla,MATCH(Tätigkeit!V190,libschartkla,0)),Tätigkeit!V190))</f>
        <v/>
      </c>
      <c r="P180" s="26" t="str">
        <f>IF(OR(A180="",ISBLANK(Tätigkeit!W190)),"",Tätigkeit!W190)</f>
        <v/>
      </c>
    </row>
    <row r="181" spans="1:16" x14ac:dyDescent="0.2">
      <c r="A181" s="26" t="str">
        <f>IF(Tätigkeit!$A191&lt;&gt;"",IF(Tätigkeit!C191&lt;&gt;"",IF(Tätigkeit!C191="LOC.ID",CONCATENATE("LOC.",Tätigkeit!AM$12),Tätigkeit!C191),""),"")</f>
        <v/>
      </c>
      <c r="B181" s="65" t="str">
        <f>IF(A181&lt;&gt;"",Tätigkeit!J191,"")</f>
        <v/>
      </c>
      <c r="C181" s="26" t="str">
        <f>IF(A181&lt;&gt;"",IF(Tätigkeit!E191=TRUE,INDEX(codesex,MATCH(Tätigkeit!D191,libsex,0)),Tätigkeit!D191),"")</f>
        <v/>
      </c>
      <c r="D181" s="131" t="str">
        <f>IF(A181&lt;&gt;"",Tätigkeit!F191,"")</f>
        <v/>
      </c>
      <c r="E181" s="26" t="str">
        <f>IF(A181&lt;&gt;"",IF(Tätigkeit!H191=TRUE,INDEX(codenat,MATCH(Tätigkeit!G191,libnat,0)),Tätigkeit!G191),"")</f>
        <v/>
      </c>
      <c r="F181" s="26" t="str">
        <f>IF(A181&lt;&gt;"",Tätigkeit!I191,"")</f>
        <v/>
      </c>
      <c r="G181" s="26" t="str">
        <f>IF(A181&lt;&gt;"",IF(Tätigkeit!O191&lt;&gt;"",Tätigkeit!O191,""),"")</f>
        <v/>
      </c>
      <c r="H181" s="26" t="str">
        <f>IF(A181&lt;&gt;"",IF(Tätigkeit!Z191=TRUE,INDEX(codeperskat,MATCH(Tätigkeit!P191,libperskat,0)),IF(Tätigkeit!P191&lt;&gt;"",Tätigkeit!P191,"")),"")</f>
        <v/>
      </c>
      <c r="I181" s="26" t="str">
        <f>IF(A181&lt;&gt;"",IF(Tätigkeit!AA191=TRUE,INDEX(codeaav,MATCH(Tätigkeit!Q191,libaav,0)),IF(Tätigkeit!Q191&lt;&gt;"",Tätigkeit!Q191,"")),"")</f>
        <v/>
      </c>
      <c r="J181" s="26" t="str">
        <f>IF(A181&lt;&gt;"",IF(Tätigkeit!AB191=TRUE,INDEX(codedipqual,MATCH(Tätigkeit!R191,libdipqual,0)),IF(Tätigkeit!R191&lt;&gt;"",Tätigkeit!R191,"")),"")</f>
        <v/>
      </c>
      <c r="K181" s="26" t="str">
        <f>IF(A181&lt;&gt;"",IF(Tätigkeit!AC191=TRUE,INDEX(libcatidinst,MATCH(Tätigkeit!S191,libinst,0)),""),"")</f>
        <v/>
      </c>
      <c r="L181" s="26" t="str">
        <f>IF(A181&lt;&gt;"",IF(Tätigkeit!AC191=TRUE,INDEX(codeinst,MATCH(Tätigkeit!S191,libinst,0)),IF(Tätigkeit!S191&lt;&gt;"",Tätigkeit!S191,"")),"")</f>
        <v/>
      </c>
      <c r="M181" s="26" t="str">
        <f>IF(A181&lt;&gt;"",IF(Tätigkeit!T191&lt;&gt;"",Tätigkeit!T191,""),"")</f>
        <v/>
      </c>
      <c r="N181" s="26" t="str">
        <f>IF(A181&lt;&gt;"",IF(Tätigkeit!U191&lt;&gt;"",Tätigkeit!U191,""),"")</f>
        <v/>
      </c>
      <c r="O181" s="26" t="str">
        <f>IF(OR(A181="",ISBLANK(Tätigkeit!V191)),"",IF(NOT(ISNA(Tätigkeit!V191)),INDEX(codeschartkla,MATCH(Tätigkeit!V191,libschartkla,0)),Tätigkeit!V191))</f>
        <v/>
      </c>
      <c r="P181" s="26" t="str">
        <f>IF(OR(A181="",ISBLANK(Tätigkeit!W191)),"",Tätigkeit!W191)</f>
        <v/>
      </c>
    </row>
    <row r="182" spans="1:16" x14ac:dyDescent="0.2">
      <c r="A182" s="26" t="str">
        <f>IF(Tätigkeit!$A192&lt;&gt;"",IF(Tätigkeit!C192&lt;&gt;"",IF(Tätigkeit!C192="LOC.ID",CONCATENATE("LOC.",Tätigkeit!AM$12),Tätigkeit!C192),""),"")</f>
        <v/>
      </c>
      <c r="B182" s="65" t="str">
        <f>IF(A182&lt;&gt;"",Tätigkeit!J192,"")</f>
        <v/>
      </c>
      <c r="C182" s="26" t="str">
        <f>IF(A182&lt;&gt;"",IF(Tätigkeit!E192=TRUE,INDEX(codesex,MATCH(Tätigkeit!D192,libsex,0)),Tätigkeit!D192),"")</f>
        <v/>
      </c>
      <c r="D182" s="131" t="str">
        <f>IF(A182&lt;&gt;"",Tätigkeit!F192,"")</f>
        <v/>
      </c>
      <c r="E182" s="26" t="str">
        <f>IF(A182&lt;&gt;"",IF(Tätigkeit!H192=TRUE,INDEX(codenat,MATCH(Tätigkeit!G192,libnat,0)),Tätigkeit!G192),"")</f>
        <v/>
      </c>
      <c r="F182" s="26" t="str">
        <f>IF(A182&lt;&gt;"",Tätigkeit!I192,"")</f>
        <v/>
      </c>
      <c r="G182" s="26" t="str">
        <f>IF(A182&lt;&gt;"",IF(Tätigkeit!O192&lt;&gt;"",Tätigkeit!O192,""),"")</f>
        <v/>
      </c>
      <c r="H182" s="26" t="str">
        <f>IF(A182&lt;&gt;"",IF(Tätigkeit!Z192=TRUE,INDEX(codeperskat,MATCH(Tätigkeit!P192,libperskat,0)),IF(Tätigkeit!P192&lt;&gt;"",Tätigkeit!P192,"")),"")</f>
        <v/>
      </c>
      <c r="I182" s="26" t="str">
        <f>IF(A182&lt;&gt;"",IF(Tätigkeit!AA192=TRUE,INDEX(codeaav,MATCH(Tätigkeit!Q192,libaav,0)),IF(Tätigkeit!Q192&lt;&gt;"",Tätigkeit!Q192,"")),"")</f>
        <v/>
      </c>
      <c r="J182" s="26" t="str">
        <f>IF(A182&lt;&gt;"",IF(Tätigkeit!AB192=TRUE,INDEX(codedipqual,MATCH(Tätigkeit!R192,libdipqual,0)),IF(Tätigkeit!R192&lt;&gt;"",Tätigkeit!R192,"")),"")</f>
        <v/>
      </c>
      <c r="K182" s="26" t="str">
        <f>IF(A182&lt;&gt;"",IF(Tätigkeit!AC192=TRUE,INDEX(libcatidinst,MATCH(Tätigkeit!S192,libinst,0)),""),"")</f>
        <v/>
      </c>
      <c r="L182" s="26" t="str">
        <f>IF(A182&lt;&gt;"",IF(Tätigkeit!AC192=TRUE,INDEX(codeinst,MATCH(Tätigkeit!S192,libinst,0)),IF(Tätigkeit!S192&lt;&gt;"",Tätigkeit!S192,"")),"")</f>
        <v/>
      </c>
      <c r="M182" s="26" t="str">
        <f>IF(A182&lt;&gt;"",IF(Tätigkeit!T192&lt;&gt;"",Tätigkeit!T192,""),"")</f>
        <v/>
      </c>
      <c r="N182" s="26" t="str">
        <f>IF(A182&lt;&gt;"",IF(Tätigkeit!U192&lt;&gt;"",Tätigkeit!U192,""),"")</f>
        <v/>
      </c>
      <c r="O182" s="26" t="str">
        <f>IF(OR(A182="",ISBLANK(Tätigkeit!V192)),"",IF(NOT(ISNA(Tätigkeit!V192)),INDEX(codeschartkla,MATCH(Tätigkeit!V192,libschartkla,0)),Tätigkeit!V192))</f>
        <v/>
      </c>
      <c r="P182" s="26" t="str">
        <f>IF(OR(A182="",ISBLANK(Tätigkeit!W192)),"",Tätigkeit!W192)</f>
        <v/>
      </c>
    </row>
    <row r="183" spans="1:16" x14ac:dyDescent="0.2">
      <c r="A183" s="26" t="str">
        <f>IF(Tätigkeit!$A193&lt;&gt;"",IF(Tätigkeit!C193&lt;&gt;"",IF(Tätigkeit!C193="LOC.ID",CONCATENATE("LOC.",Tätigkeit!AM$12),Tätigkeit!C193),""),"")</f>
        <v/>
      </c>
      <c r="B183" s="65" t="str">
        <f>IF(A183&lt;&gt;"",Tätigkeit!J193,"")</f>
        <v/>
      </c>
      <c r="C183" s="26" t="str">
        <f>IF(A183&lt;&gt;"",IF(Tätigkeit!E193=TRUE,INDEX(codesex,MATCH(Tätigkeit!D193,libsex,0)),Tätigkeit!D193),"")</f>
        <v/>
      </c>
      <c r="D183" s="131" t="str">
        <f>IF(A183&lt;&gt;"",Tätigkeit!F193,"")</f>
        <v/>
      </c>
      <c r="E183" s="26" t="str">
        <f>IF(A183&lt;&gt;"",IF(Tätigkeit!H193=TRUE,INDEX(codenat,MATCH(Tätigkeit!G193,libnat,0)),Tätigkeit!G193),"")</f>
        <v/>
      </c>
      <c r="F183" s="26" t="str">
        <f>IF(A183&lt;&gt;"",Tätigkeit!I193,"")</f>
        <v/>
      </c>
      <c r="G183" s="26" t="str">
        <f>IF(A183&lt;&gt;"",IF(Tätigkeit!O193&lt;&gt;"",Tätigkeit!O193,""),"")</f>
        <v/>
      </c>
      <c r="H183" s="26" t="str">
        <f>IF(A183&lt;&gt;"",IF(Tätigkeit!Z193=TRUE,INDEX(codeperskat,MATCH(Tätigkeit!P193,libperskat,0)),IF(Tätigkeit!P193&lt;&gt;"",Tätigkeit!P193,"")),"")</f>
        <v/>
      </c>
      <c r="I183" s="26" t="str">
        <f>IF(A183&lt;&gt;"",IF(Tätigkeit!AA193=TRUE,INDEX(codeaav,MATCH(Tätigkeit!Q193,libaav,0)),IF(Tätigkeit!Q193&lt;&gt;"",Tätigkeit!Q193,"")),"")</f>
        <v/>
      </c>
      <c r="J183" s="26" t="str">
        <f>IF(A183&lt;&gt;"",IF(Tätigkeit!AB193=TRUE,INDEX(codedipqual,MATCH(Tätigkeit!R193,libdipqual,0)),IF(Tätigkeit!R193&lt;&gt;"",Tätigkeit!R193,"")),"")</f>
        <v/>
      </c>
      <c r="K183" s="26" t="str">
        <f>IF(A183&lt;&gt;"",IF(Tätigkeit!AC193=TRUE,INDEX(libcatidinst,MATCH(Tätigkeit!S193,libinst,0)),""),"")</f>
        <v/>
      </c>
      <c r="L183" s="26" t="str">
        <f>IF(A183&lt;&gt;"",IF(Tätigkeit!AC193=TRUE,INDEX(codeinst,MATCH(Tätigkeit!S193,libinst,0)),IF(Tätigkeit!S193&lt;&gt;"",Tätigkeit!S193,"")),"")</f>
        <v/>
      </c>
      <c r="M183" s="26" t="str">
        <f>IF(A183&lt;&gt;"",IF(Tätigkeit!T193&lt;&gt;"",Tätigkeit!T193,""),"")</f>
        <v/>
      </c>
      <c r="N183" s="26" t="str">
        <f>IF(A183&lt;&gt;"",IF(Tätigkeit!U193&lt;&gt;"",Tätigkeit!U193,""),"")</f>
        <v/>
      </c>
      <c r="O183" s="26" t="str">
        <f>IF(OR(A183="",ISBLANK(Tätigkeit!V193)),"",IF(NOT(ISNA(Tätigkeit!V193)),INDEX(codeschartkla,MATCH(Tätigkeit!V193,libschartkla,0)),Tätigkeit!V193))</f>
        <v/>
      </c>
      <c r="P183" s="26" t="str">
        <f>IF(OR(A183="",ISBLANK(Tätigkeit!W193)),"",Tätigkeit!W193)</f>
        <v/>
      </c>
    </row>
    <row r="184" spans="1:16" x14ac:dyDescent="0.2">
      <c r="A184" s="26" t="str">
        <f>IF(Tätigkeit!$A194&lt;&gt;"",IF(Tätigkeit!C194&lt;&gt;"",IF(Tätigkeit!C194="LOC.ID",CONCATENATE("LOC.",Tätigkeit!AM$12),Tätigkeit!C194),""),"")</f>
        <v/>
      </c>
      <c r="B184" s="65" t="str">
        <f>IF(A184&lt;&gt;"",Tätigkeit!J194,"")</f>
        <v/>
      </c>
      <c r="C184" s="26" t="str">
        <f>IF(A184&lt;&gt;"",IF(Tätigkeit!E194=TRUE,INDEX(codesex,MATCH(Tätigkeit!D194,libsex,0)),Tätigkeit!D194),"")</f>
        <v/>
      </c>
      <c r="D184" s="131" t="str">
        <f>IF(A184&lt;&gt;"",Tätigkeit!F194,"")</f>
        <v/>
      </c>
      <c r="E184" s="26" t="str">
        <f>IF(A184&lt;&gt;"",IF(Tätigkeit!H194=TRUE,INDEX(codenat,MATCH(Tätigkeit!G194,libnat,0)),Tätigkeit!G194),"")</f>
        <v/>
      </c>
      <c r="F184" s="26" t="str">
        <f>IF(A184&lt;&gt;"",Tätigkeit!I194,"")</f>
        <v/>
      </c>
      <c r="G184" s="26" t="str">
        <f>IF(A184&lt;&gt;"",IF(Tätigkeit!O194&lt;&gt;"",Tätigkeit!O194,""),"")</f>
        <v/>
      </c>
      <c r="H184" s="26" t="str">
        <f>IF(A184&lt;&gt;"",IF(Tätigkeit!Z194=TRUE,INDEX(codeperskat,MATCH(Tätigkeit!P194,libperskat,0)),IF(Tätigkeit!P194&lt;&gt;"",Tätigkeit!P194,"")),"")</f>
        <v/>
      </c>
      <c r="I184" s="26" t="str">
        <f>IF(A184&lt;&gt;"",IF(Tätigkeit!AA194=TRUE,INDEX(codeaav,MATCH(Tätigkeit!Q194,libaav,0)),IF(Tätigkeit!Q194&lt;&gt;"",Tätigkeit!Q194,"")),"")</f>
        <v/>
      </c>
      <c r="J184" s="26" t="str">
        <f>IF(A184&lt;&gt;"",IF(Tätigkeit!AB194=TRUE,INDEX(codedipqual,MATCH(Tätigkeit!R194,libdipqual,0)),IF(Tätigkeit!R194&lt;&gt;"",Tätigkeit!R194,"")),"")</f>
        <v/>
      </c>
      <c r="K184" s="26" t="str">
        <f>IF(A184&lt;&gt;"",IF(Tätigkeit!AC194=TRUE,INDEX(libcatidinst,MATCH(Tätigkeit!S194,libinst,0)),""),"")</f>
        <v/>
      </c>
      <c r="L184" s="26" t="str">
        <f>IF(A184&lt;&gt;"",IF(Tätigkeit!AC194=TRUE,INDEX(codeinst,MATCH(Tätigkeit!S194,libinst,0)),IF(Tätigkeit!S194&lt;&gt;"",Tätigkeit!S194,"")),"")</f>
        <v/>
      </c>
      <c r="M184" s="26" t="str">
        <f>IF(A184&lt;&gt;"",IF(Tätigkeit!T194&lt;&gt;"",Tätigkeit!T194,""),"")</f>
        <v/>
      </c>
      <c r="N184" s="26" t="str">
        <f>IF(A184&lt;&gt;"",IF(Tätigkeit!U194&lt;&gt;"",Tätigkeit!U194,""),"")</f>
        <v/>
      </c>
      <c r="O184" s="26" t="str">
        <f>IF(OR(A184="",ISBLANK(Tätigkeit!V194)),"",IF(NOT(ISNA(Tätigkeit!V194)),INDEX(codeschartkla,MATCH(Tätigkeit!V194,libschartkla,0)),Tätigkeit!V194))</f>
        <v/>
      </c>
      <c r="P184" s="26" t="str">
        <f>IF(OR(A184="",ISBLANK(Tätigkeit!W194)),"",Tätigkeit!W194)</f>
        <v/>
      </c>
    </row>
    <row r="185" spans="1:16" x14ac:dyDescent="0.2">
      <c r="A185" s="26" t="str">
        <f>IF(Tätigkeit!$A195&lt;&gt;"",IF(Tätigkeit!C195&lt;&gt;"",IF(Tätigkeit!C195="LOC.ID",CONCATENATE("LOC.",Tätigkeit!AM$12),Tätigkeit!C195),""),"")</f>
        <v/>
      </c>
      <c r="B185" s="65" t="str">
        <f>IF(A185&lt;&gt;"",Tätigkeit!J195,"")</f>
        <v/>
      </c>
      <c r="C185" s="26" t="str">
        <f>IF(A185&lt;&gt;"",IF(Tätigkeit!E195=TRUE,INDEX(codesex,MATCH(Tätigkeit!D195,libsex,0)),Tätigkeit!D195),"")</f>
        <v/>
      </c>
      <c r="D185" s="131" t="str">
        <f>IF(A185&lt;&gt;"",Tätigkeit!F195,"")</f>
        <v/>
      </c>
      <c r="E185" s="26" t="str">
        <f>IF(A185&lt;&gt;"",IF(Tätigkeit!H195=TRUE,INDEX(codenat,MATCH(Tätigkeit!G195,libnat,0)),Tätigkeit!G195),"")</f>
        <v/>
      </c>
      <c r="F185" s="26" t="str">
        <f>IF(A185&lt;&gt;"",Tätigkeit!I195,"")</f>
        <v/>
      </c>
      <c r="G185" s="26" t="str">
        <f>IF(A185&lt;&gt;"",IF(Tätigkeit!O195&lt;&gt;"",Tätigkeit!O195,""),"")</f>
        <v/>
      </c>
      <c r="H185" s="26" t="str">
        <f>IF(A185&lt;&gt;"",IF(Tätigkeit!Z195=TRUE,INDEX(codeperskat,MATCH(Tätigkeit!P195,libperskat,0)),IF(Tätigkeit!P195&lt;&gt;"",Tätigkeit!P195,"")),"")</f>
        <v/>
      </c>
      <c r="I185" s="26" t="str">
        <f>IF(A185&lt;&gt;"",IF(Tätigkeit!AA195=TRUE,INDEX(codeaav,MATCH(Tätigkeit!Q195,libaav,0)),IF(Tätigkeit!Q195&lt;&gt;"",Tätigkeit!Q195,"")),"")</f>
        <v/>
      </c>
      <c r="J185" s="26" t="str">
        <f>IF(A185&lt;&gt;"",IF(Tätigkeit!AB195=TRUE,INDEX(codedipqual,MATCH(Tätigkeit!R195,libdipqual,0)),IF(Tätigkeit!R195&lt;&gt;"",Tätigkeit!R195,"")),"")</f>
        <v/>
      </c>
      <c r="K185" s="26" t="str">
        <f>IF(A185&lt;&gt;"",IF(Tätigkeit!AC195=TRUE,INDEX(libcatidinst,MATCH(Tätigkeit!S195,libinst,0)),""),"")</f>
        <v/>
      </c>
      <c r="L185" s="26" t="str">
        <f>IF(A185&lt;&gt;"",IF(Tätigkeit!AC195=TRUE,INDEX(codeinst,MATCH(Tätigkeit!S195,libinst,0)),IF(Tätigkeit!S195&lt;&gt;"",Tätigkeit!S195,"")),"")</f>
        <v/>
      </c>
      <c r="M185" s="26" t="str">
        <f>IF(A185&lt;&gt;"",IF(Tätigkeit!T195&lt;&gt;"",Tätigkeit!T195,""),"")</f>
        <v/>
      </c>
      <c r="N185" s="26" t="str">
        <f>IF(A185&lt;&gt;"",IF(Tätigkeit!U195&lt;&gt;"",Tätigkeit!U195,""),"")</f>
        <v/>
      </c>
      <c r="O185" s="26" t="str">
        <f>IF(OR(A185="",ISBLANK(Tätigkeit!V195)),"",IF(NOT(ISNA(Tätigkeit!V195)),INDEX(codeschartkla,MATCH(Tätigkeit!V195,libschartkla,0)),Tätigkeit!V195))</f>
        <v/>
      </c>
      <c r="P185" s="26" t="str">
        <f>IF(OR(A185="",ISBLANK(Tätigkeit!W195)),"",Tätigkeit!W195)</f>
        <v/>
      </c>
    </row>
    <row r="186" spans="1:16" x14ac:dyDescent="0.2">
      <c r="A186" s="26" t="str">
        <f>IF(Tätigkeit!$A196&lt;&gt;"",IF(Tätigkeit!C196&lt;&gt;"",IF(Tätigkeit!C196="LOC.ID",CONCATENATE("LOC.",Tätigkeit!AM$12),Tätigkeit!C196),""),"")</f>
        <v/>
      </c>
      <c r="B186" s="65" t="str">
        <f>IF(A186&lt;&gt;"",Tätigkeit!J196,"")</f>
        <v/>
      </c>
      <c r="C186" s="26" t="str">
        <f>IF(A186&lt;&gt;"",IF(Tätigkeit!E196=TRUE,INDEX(codesex,MATCH(Tätigkeit!D196,libsex,0)),Tätigkeit!D196),"")</f>
        <v/>
      </c>
      <c r="D186" s="131" t="str">
        <f>IF(A186&lt;&gt;"",Tätigkeit!F196,"")</f>
        <v/>
      </c>
      <c r="E186" s="26" t="str">
        <f>IF(A186&lt;&gt;"",IF(Tätigkeit!H196=TRUE,INDEX(codenat,MATCH(Tätigkeit!G196,libnat,0)),Tätigkeit!G196),"")</f>
        <v/>
      </c>
      <c r="F186" s="26" t="str">
        <f>IF(A186&lt;&gt;"",Tätigkeit!I196,"")</f>
        <v/>
      </c>
      <c r="G186" s="26" t="str">
        <f>IF(A186&lt;&gt;"",IF(Tätigkeit!O196&lt;&gt;"",Tätigkeit!O196,""),"")</f>
        <v/>
      </c>
      <c r="H186" s="26" t="str">
        <f>IF(A186&lt;&gt;"",IF(Tätigkeit!Z196=TRUE,INDEX(codeperskat,MATCH(Tätigkeit!P196,libperskat,0)),IF(Tätigkeit!P196&lt;&gt;"",Tätigkeit!P196,"")),"")</f>
        <v/>
      </c>
      <c r="I186" s="26" t="str">
        <f>IF(A186&lt;&gt;"",IF(Tätigkeit!AA196=TRUE,INDEX(codeaav,MATCH(Tätigkeit!Q196,libaav,0)),IF(Tätigkeit!Q196&lt;&gt;"",Tätigkeit!Q196,"")),"")</f>
        <v/>
      </c>
      <c r="J186" s="26" t="str">
        <f>IF(A186&lt;&gt;"",IF(Tätigkeit!AB196=TRUE,INDEX(codedipqual,MATCH(Tätigkeit!R196,libdipqual,0)),IF(Tätigkeit!R196&lt;&gt;"",Tätigkeit!R196,"")),"")</f>
        <v/>
      </c>
      <c r="K186" s="26" t="str">
        <f>IF(A186&lt;&gt;"",IF(Tätigkeit!AC196=TRUE,INDEX(libcatidinst,MATCH(Tätigkeit!S196,libinst,0)),""),"")</f>
        <v/>
      </c>
      <c r="L186" s="26" t="str">
        <f>IF(A186&lt;&gt;"",IF(Tätigkeit!AC196=TRUE,INDEX(codeinst,MATCH(Tätigkeit!S196,libinst,0)),IF(Tätigkeit!S196&lt;&gt;"",Tätigkeit!S196,"")),"")</f>
        <v/>
      </c>
      <c r="M186" s="26" t="str">
        <f>IF(A186&lt;&gt;"",IF(Tätigkeit!T196&lt;&gt;"",Tätigkeit!T196,""),"")</f>
        <v/>
      </c>
      <c r="N186" s="26" t="str">
        <f>IF(A186&lt;&gt;"",IF(Tätigkeit!U196&lt;&gt;"",Tätigkeit!U196,""),"")</f>
        <v/>
      </c>
      <c r="O186" s="26" t="str">
        <f>IF(OR(A186="",ISBLANK(Tätigkeit!V196)),"",IF(NOT(ISNA(Tätigkeit!V196)),INDEX(codeschartkla,MATCH(Tätigkeit!V196,libschartkla,0)),Tätigkeit!V196))</f>
        <v/>
      </c>
      <c r="P186" s="26" t="str">
        <f>IF(OR(A186="",ISBLANK(Tätigkeit!W196)),"",Tätigkeit!W196)</f>
        <v/>
      </c>
    </row>
    <row r="187" spans="1:16" x14ac:dyDescent="0.2">
      <c r="A187" s="26" t="str">
        <f>IF(Tätigkeit!$A197&lt;&gt;"",IF(Tätigkeit!C197&lt;&gt;"",IF(Tätigkeit!C197="LOC.ID",CONCATENATE("LOC.",Tätigkeit!AM$12),Tätigkeit!C197),""),"")</f>
        <v/>
      </c>
      <c r="B187" s="65" t="str">
        <f>IF(A187&lt;&gt;"",Tätigkeit!J197,"")</f>
        <v/>
      </c>
      <c r="C187" s="26" t="str">
        <f>IF(A187&lt;&gt;"",IF(Tätigkeit!E197=TRUE,INDEX(codesex,MATCH(Tätigkeit!D197,libsex,0)),Tätigkeit!D197),"")</f>
        <v/>
      </c>
      <c r="D187" s="131" t="str">
        <f>IF(A187&lt;&gt;"",Tätigkeit!F197,"")</f>
        <v/>
      </c>
      <c r="E187" s="26" t="str">
        <f>IF(A187&lt;&gt;"",IF(Tätigkeit!H197=TRUE,INDEX(codenat,MATCH(Tätigkeit!G197,libnat,0)),Tätigkeit!G197),"")</f>
        <v/>
      </c>
      <c r="F187" s="26" t="str">
        <f>IF(A187&lt;&gt;"",Tätigkeit!I197,"")</f>
        <v/>
      </c>
      <c r="G187" s="26" t="str">
        <f>IF(A187&lt;&gt;"",IF(Tätigkeit!O197&lt;&gt;"",Tätigkeit!O197,""),"")</f>
        <v/>
      </c>
      <c r="H187" s="26" t="str">
        <f>IF(A187&lt;&gt;"",IF(Tätigkeit!Z197=TRUE,INDEX(codeperskat,MATCH(Tätigkeit!P197,libperskat,0)),IF(Tätigkeit!P197&lt;&gt;"",Tätigkeit!P197,"")),"")</f>
        <v/>
      </c>
      <c r="I187" s="26" t="str">
        <f>IF(A187&lt;&gt;"",IF(Tätigkeit!AA197=TRUE,INDEX(codeaav,MATCH(Tätigkeit!Q197,libaav,0)),IF(Tätigkeit!Q197&lt;&gt;"",Tätigkeit!Q197,"")),"")</f>
        <v/>
      </c>
      <c r="J187" s="26" t="str">
        <f>IF(A187&lt;&gt;"",IF(Tätigkeit!AB197=TRUE,INDEX(codedipqual,MATCH(Tätigkeit!R197,libdipqual,0)),IF(Tätigkeit!R197&lt;&gt;"",Tätigkeit!R197,"")),"")</f>
        <v/>
      </c>
      <c r="K187" s="26" t="str">
        <f>IF(A187&lt;&gt;"",IF(Tätigkeit!AC197=TRUE,INDEX(libcatidinst,MATCH(Tätigkeit!S197,libinst,0)),""),"")</f>
        <v/>
      </c>
      <c r="L187" s="26" t="str">
        <f>IF(A187&lt;&gt;"",IF(Tätigkeit!AC197=TRUE,INDEX(codeinst,MATCH(Tätigkeit!S197,libinst,0)),IF(Tätigkeit!S197&lt;&gt;"",Tätigkeit!S197,"")),"")</f>
        <v/>
      </c>
      <c r="M187" s="26" t="str">
        <f>IF(A187&lt;&gt;"",IF(Tätigkeit!T197&lt;&gt;"",Tätigkeit!T197,""),"")</f>
        <v/>
      </c>
      <c r="N187" s="26" t="str">
        <f>IF(A187&lt;&gt;"",IF(Tätigkeit!U197&lt;&gt;"",Tätigkeit!U197,""),"")</f>
        <v/>
      </c>
      <c r="O187" s="26" t="str">
        <f>IF(OR(A187="",ISBLANK(Tätigkeit!V197)),"",IF(NOT(ISNA(Tätigkeit!V197)),INDEX(codeschartkla,MATCH(Tätigkeit!V197,libschartkla,0)),Tätigkeit!V197))</f>
        <v/>
      </c>
      <c r="P187" s="26" t="str">
        <f>IF(OR(A187="",ISBLANK(Tätigkeit!W197)),"",Tätigkeit!W197)</f>
        <v/>
      </c>
    </row>
    <row r="188" spans="1:16" x14ac:dyDescent="0.2">
      <c r="A188" s="26" t="str">
        <f>IF(Tätigkeit!$A198&lt;&gt;"",IF(Tätigkeit!C198&lt;&gt;"",IF(Tätigkeit!C198="LOC.ID",CONCATENATE("LOC.",Tätigkeit!AM$12),Tätigkeit!C198),""),"")</f>
        <v/>
      </c>
      <c r="B188" s="65" t="str">
        <f>IF(A188&lt;&gt;"",Tätigkeit!J198,"")</f>
        <v/>
      </c>
      <c r="C188" s="26" t="str">
        <f>IF(A188&lt;&gt;"",IF(Tätigkeit!E198=TRUE,INDEX(codesex,MATCH(Tätigkeit!D198,libsex,0)),Tätigkeit!D198),"")</f>
        <v/>
      </c>
      <c r="D188" s="131" t="str">
        <f>IF(A188&lt;&gt;"",Tätigkeit!F198,"")</f>
        <v/>
      </c>
      <c r="E188" s="26" t="str">
        <f>IF(A188&lt;&gt;"",IF(Tätigkeit!H198=TRUE,INDEX(codenat,MATCH(Tätigkeit!G198,libnat,0)),Tätigkeit!G198),"")</f>
        <v/>
      </c>
      <c r="F188" s="26" t="str">
        <f>IF(A188&lt;&gt;"",Tätigkeit!I198,"")</f>
        <v/>
      </c>
      <c r="G188" s="26" t="str">
        <f>IF(A188&lt;&gt;"",IF(Tätigkeit!O198&lt;&gt;"",Tätigkeit!O198,""),"")</f>
        <v/>
      </c>
      <c r="H188" s="26" t="str">
        <f>IF(A188&lt;&gt;"",IF(Tätigkeit!Z198=TRUE,INDEX(codeperskat,MATCH(Tätigkeit!P198,libperskat,0)),IF(Tätigkeit!P198&lt;&gt;"",Tätigkeit!P198,"")),"")</f>
        <v/>
      </c>
      <c r="I188" s="26" t="str">
        <f>IF(A188&lt;&gt;"",IF(Tätigkeit!AA198=TRUE,INDEX(codeaav,MATCH(Tätigkeit!Q198,libaav,0)),IF(Tätigkeit!Q198&lt;&gt;"",Tätigkeit!Q198,"")),"")</f>
        <v/>
      </c>
      <c r="J188" s="26" t="str">
        <f>IF(A188&lt;&gt;"",IF(Tätigkeit!AB198=TRUE,INDEX(codedipqual,MATCH(Tätigkeit!R198,libdipqual,0)),IF(Tätigkeit!R198&lt;&gt;"",Tätigkeit!R198,"")),"")</f>
        <v/>
      </c>
      <c r="K188" s="26" t="str">
        <f>IF(A188&lt;&gt;"",IF(Tätigkeit!AC198=TRUE,INDEX(libcatidinst,MATCH(Tätigkeit!S198,libinst,0)),""),"")</f>
        <v/>
      </c>
      <c r="L188" s="26" t="str">
        <f>IF(A188&lt;&gt;"",IF(Tätigkeit!AC198=TRUE,INDEX(codeinst,MATCH(Tätigkeit!S198,libinst,0)),IF(Tätigkeit!S198&lt;&gt;"",Tätigkeit!S198,"")),"")</f>
        <v/>
      </c>
      <c r="M188" s="26" t="str">
        <f>IF(A188&lt;&gt;"",IF(Tätigkeit!T198&lt;&gt;"",Tätigkeit!T198,""),"")</f>
        <v/>
      </c>
      <c r="N188" s="26" t="str">
        <f>IF(A188&lt;&gt;"",IF(Tätigkeit!U198&lt;&gt;"",Tätigkeit!U198,""),"")</f>
        <v/>
      </c>
      <c r="O188" s="26" t="str">
        <f>IF(OR(A188="",ISBLANK(Tätigkeit!V198)),"",IF(NOT(ISNA(Tätigkeit!V198)),INDEX(codeschartkla,MATCH(Tätigkeit!V198,libschartkla,0)),Tätigkeit!V198))</f>
        <v/>
      </c>
      <c r="P188" s="26" t="str">
        <f>IF(OR(A188="",ISBLANK(Tätigkeit!W198)),"",Tätigkeit!W198)</f>
        <v/>
      </c>
    </row>
    <row r="189" spans="1:16" x14ac:dyDescent="0.2">
      <c r="A189" s="26" t="str">
        <f>IF(Tätigkeit!$A199&lt;&gt;"",IF(Tätigkeit!C199&lt;&gt;"",IF(Tätigkeit!C199="LOC.ID",CONCATENATE("LOC.",Tätigkeit!AM$12),Tätigkeit!C199),""),"")</f>
        <v/>
      </c>
      <c r="B189" s="65" t="str">
        <f>IF(A189&lt;&gt;"",Tätigkeit!J199,"")</f>
        <v/>
      </c>
      <c r="C189" s="26" t="str">
        <f>IF(A189&lt;&gt;"",IF(Tätigkeit!E199=TRUE,INDEX(codesex,MATCH(Tätigkeit!D199,libsex,0)),Tätigkeit!D199),"")</f>
        <v/>
      </c>
      <c r="D189" s="131" t="str">
        <f>IF(A189&lt;&gt;"",Tätigkeit!F199,"")</f>
        <v/>
      </c>
      <c r="E189" s="26" t="str">
        <f>IF(A189&lt;&gt;"",IF(Tätigkeit!H199=TRUE,INDEX(codenat,MATCH(Tätigkeit!G199,libnat,0)),Tätigkeit!G199),"")</f>
        <v/>
      </c>
      <c r="F189" s="26" t="str">
        <f>IF(A189&lt;&gt;"",Tätigkeit!I199,"")</f>
        <v/>
      </c>
      <c r="G189" s="26" t="str">
        <f>IF(A189&lt;&gt;"",IF(Tätigkeit!O199&lt;&gt;"",Tätigkeit!O199,""),"")</f>
        <v/>
      </c>
      <c r="H189" s="26" t="str">
        <f>IF(A189&lt;&gt;"",IF(Tätigkeit!Z199=TRUE,INDEX(codeperskat,MATCH(Tätigkeit!P199,libperskat,0)),IF(Tätigkeit!P199&lt;&gt;"",Tätigkeit!P199,"")),"")</f>
        <v/>
      </c>
      <c r="I189" s="26" t="str">
        <f>IF(A189&lt;&gt;"",IF(Tätigkeit!AA199=TRUE,INDEX(codeaav,MATCH(Tätigkeit!Q199,libaav,0)),IF(Tätigkeit!Q199&lt;&gt;"",Tätigkeit!Q199,"")),"")</f>
        <v/>
      </c>
      <c r="J189" s="26" t="str">
        <f>IF(A189&lt;&gt;"",IF(Tätigkeit!AB199=TRUE,INDEX(codedipqual,MATCH(Tätigkeit!R199,libdipqual,0)),IF(Tätigkeit!R199&lt;&gt;"",Tätigkeit!R199,"")),"")</f>
        <v/>
      </c>
      <c r="K189" s="26" t="str">
        <f>IF(A189&lt;&gt;"",IF(Tätigkeit!AC199=TRUE,INDEX(libcatidinst,MATCH(Tätigkeit!S199,libinst,0)),""),"")</f>
        <v/>
      </c>
      <c r="L189" s="26" t="str">
        <f>IF(A189&lt;&gt;"",IF(Tätigkeit!AC199=TRUE,INDEX(codeinst,MATCH(Tätigkeit!S199,libinst,0)),IF(Tätigkeit!S199&lt;&gt;"",Tätigkeit!S199,"")),"")</f>
        <v/>
      </c>
      <c r="M189" s="26" t="str">
        <f>IF(A189&lt;&gt;"",IF(Tätigkeit!T199&lt;&gt;"",Tätigkeit!T199,""),"")</f>
        <v/>
      </c>
      <c r="N189" s="26" t="str">
        <f>IF(A189&lt;&gt;"",IF(Tätigkeit!U199&lt;&gt;"",Tätigkeit!U199,""),"")</f>
        <v/>
      </c>
      <c r="O189" s="26" t="str">
        <f>IF(OR(A189="",ISBLANK(Tätigkeit!V199)),"",IF(NOT(ISNA(Tätigkeit!V199)),INDEX(codeschartkla,MATCH(Tätigkeit!V199,libschartkla,0)),Tätigkeit!V199))</f>
        <v/>
      </c>
      <c r="P189" s="26" t="str">
        <f>IF(OR(A189="",ISBLANK(Tätigkeit!W199)),"",Tätigkeit!W199)</f>
        <v/>
      </c>
    </row>
    <row r="190" spans="1:16" x14ac:dyDescent="0.2">
      <c r="A190" s="26" t="str">
        <f>IF(Tätigkeit!$A200&lt;&gt;"",IF(Tätigkeit!C200&lt;&gt;"",IF(Tätigkeit!C200="LOC.ID",CONCATENATE("LOC.",Tätigkeit!AM$12),Tätigkeit!C200),""),"")</f>
        <v/>
      </c>
      <c r="B190" s="65" t="str">
        <f>IF(A190&lt;&gt;"",Tätigkeit!J200,"")</f>
        <v/>
      </c>
      <c r="C190" s="26" t="str">
        <f>IF(A190&lt;&gt;"",IF(Tätigkeit!E200=TRUE,INDEX(codesex,MATCH(Tätigkeit!D200,libsex,0)),Tätigkeit!D200),"")</f>
        <v/>
      </c>
      <c r="D190" s="131" t="str">
        <f>IF(A190&lt;&gt;"",Tätigkeit!F200,"")</f>
        <v/>
      </c>
      <c r="E190" s="26" t="str">
        <f>IF(A190&lt;&gt;"",IF(Tätigkeit!H200=TRUE,INDEX(codenat,MATCH(Tätigkeit!G200,libnat,0)),Tätigkeit!G200),"")</f>
        <v/>
      </c>
      <c r="F190" s="26" t="str">
        <f>IF(A190&lt;&gt;"",Tätigkeit!I200,"")</f>
        <v/>
      </c>
      <c r="G190" s="26" t="str">
        <f>IF(A190&lt;&gt;"",IF(Tätigkeit!O200&lt;&gt;"",Tätigkeit!O200,""),"")</f>
        <v/>
      </c>
      <c r="H190" s="26" t="str">
        <f>IF(A190&lt;&gt;"",IF(Tätigkeit!Z200=TRUE,INDEX(codeperskat,MATCH(Tätigkeit!P200,libperskat,0)),IF(Tätigkeit!P200&lt;&gt;"",Tätigkeit!P200,"")),"")</f>
        <v/>
      </c>
      <c r="I190" s="26" t="str">
        <f>IF(A190&lt;&gt;"",IF(Tätigkeit!AA200=TRUE,INDEX(codeaav,MATCH(Tätigkeit!Q200,libaav,0)),IF(Tätigkeit!Q200&lt;&gt;"",Tätigkeit!Q200,"")),"")</f>
        <v/>
      </c>
      <c r="J190" s="26" t="str">
        <f>IF(A190&lt;&gt;"",IF(Tätigkeit!AB200=TRUE,INDEX(codedipqual,MATCH(Tätigkeit!R200,libdipqual,0)),IF(Tätigkeit!R200&lt;&gt;"",Tätigkeit!R200,"")),"")</f>
        <v/>
      </c>
      <c r="K190" s="26" t="str">
        <f>IF(A190&lt;&gt;"",IF(Tätigkeit!AC200=TRUE,INDEX(libcatidinst,MATCH(Tätigkeit!S200,libinst,0)),""),"")</f>
        <v/>
      </c>
      <c r="L190" s="26" t="str">
        <f>IF(A190&lt;&gt;"",IF(Tätigkeit!AC200=TRUE,INDEX(codeinst,MATCH(Tätigkeit!S200,libinst,0)),IF(Tätigkeit!S200&lt;&gt;"",Tätigkeit!S200,"")),"")</f>
        <v/>
      </c>
      <c r="M190" s="26" t="str">
        <f>IF(A190&lt;&gt;"",IF(Tätigkeit!T200&lt;&gt;"",Tätigkeit!T200,""),"")</f>
        <v/>
      </c>
      <c r="N190" s="26" t="str">
        <f>IF(A190&lt;&gt;"",IF(Tätigkeit!U200&lt;&gt;"",Tätigkeit!U200,""),"")</f>
        <v/>
      </c>
      <c r="O190" s="26" t="str">
        <f>IF(OR(A190="",ISBLANK(Tätigkeit!V200)),"",IF(NOT(ISNA(Tätigkeit!V200)),INDEX(codeschartkla,MATCH(Tätigkeit!V200,libschartkla,0)),Tätigkeit!V200))</f>
        <v/>
      </c>
      <c r="P190" s="26" t="str">
        <f>IF(OR(A190="",ISBLANK(Tätigkeit!W200)),"",Tätigkeit!W200)</f>
        <v/>
      </c>
    </row>
    <row r="191" spans="1:16" x14ac:dyDescent="0.2">
      <c r="A191" s="26" t="str">
        <f>IF(Tätigkeit!$A201&lt;&gt;"",IF(Tätigkeit!C201&lt;&gt;"",IF(Tätigkeit!C201="LOC.ID",CONCATENATE("LOC.",Tätigkeit!AM$12),Tätigkeit!C201),""),"")</f>
        <v/>
      </c>
      <c r="B191" s="65" t="str">
        <f>IF(A191&lt;&gt;"",Tätigkeit!J201,"")</f>
        <v/>
      </c>
      <c r="C191" s="26" t="str">
        <f>IF(A191&lt;&gt;"",IF(Tätigkeit!E201=TRUE,INDEX(codesex,MATCH(Tätigkeit!D201,libsex,0)),Tätigkeit!D201),"")</f>
        <v/>
      </c>
      <c r="D191" s="131" t="str">
        <f>IF(A191&lt;&gt;"",Tätigkeit!F201,"")</f>
        <v/>
      </c>
      <c r="E191" s="26" t="str">
        <f>IF(A191&lt;&gt;"",IF(Tätigkeit!H201=TRUE,INDEX(codenat,MATCH(Tätigkeit!G201,libnat,0)),Tätigkeit!G201),"")</f>
        <v/>
      </c>
      <c r="F191" s="26" t="str">
        <f>IF(A191&lt;&gt;"",Tätigkeit!I201,"")</f>
        <v/>
      </c>
      <c r="G191" s="26" t="str">
        <f>IF(A191&lt;&gt;"",IF(Tätigkeit!O201&lt;&gt;"",Tätigkeit!O201,""),"")</f>
        <v/>
      </c>
      <c r="H191" s="26" t="str">
        <f>IF(A191&lt;&gt;"",IF(Tätigkeit!Z201=TRUE,INDEX(codeperskat,MATCH(Tätigkeit!P201,libperskat,0)),IF(Tätigkeit!P201&lt;&gt;"",Tätigkeit!P201,"")),"")</f>
        <v/>
      </c>
      <c r="I191" s="26" t="str">
        <f>IF(A191&lt;&gt;"",IF(Tätigkeit!AA201=TRUE,INDEX(codeaav,MATCH(Tätigkeit!Q201,libaav,0)),IF(Tätigkeit!Q201&lt;&gt;"",Tätigkeit!Q201,"")),"")</f>
        <v/>
      </c>
      <c r="J191" s="26" t="str">
        <f>IF(A191&lt;&gt;"",IF(Tätigkeit!AB201=TRUE,INDEX(codedipqual,MATCH(Tätigkeit!R201,libdipqual,0)),IF(Tätigkeit!R201&lt;&gt;"",Tätigkeit!R201,"")),"")</f>
        <v/>
      </c>
      <c r="K191" s="26" t="str">
        <f>IF(A191&lt;&gt;"",IF(Tätigkeit!AC201=TRUE,INDEX(libcatidinst,MATCH(Tätigkeit!S201,libinst,0)),""),"")</f>
        <v/>
      </c>
      <c r="L191" s="26" t="str">
        <f>IF(A191&lt;&gt;"",IF(Tätigkeit!AC201=TRUE,INDEX(codeinst,MATCH(Tätigkeit!S201,libinst,0)),IF(Tätigkeit!S201&lt;&gt;"",Tätigkeit!S201,"")),"")</f>
        <v/>
      </c>
      <c r="M191" s="26" t="str">
        <f>IF(A191&lt;&gt;"",IF(Tätigkeit!T201&lt;&gt;"",Tätigkeit!T201,""),"")</f>
        <v/>
      </c>
      <c r="N191" s="26" t="str">
        <f>IF(A191&lt;&gt;"",IF(Tätigkeit!U201&lt;&gt;"",Tätigkeit!U201,""),"")</f>
        <v/>
      </c>
      <c r="O191" s="26" t="str">
        <f>IF(OR(A191="",ISBLANK(Tätigkeit!V201)),"",IF(NOT(ISNA(Tätigkeit!V201)),INDEX(codeschartkla,MATCH(Tätigkeit!V201,libschartkla,0)),Tätigkeit!V201))</f>
        <v/>
      </c>
      <c r="P191" s="26" t="str">
        <f>IF(OR(A191="",ISBLANK(Tätigkeit!W201)),"",Tätigkeit!W201)</f>
        <v/>
      </c>
    </row>
    <row r="192" spans="1:16" x14ac:dyDescent="0.2">
      <c r="A192" s="26" t="str">
        <f>IF(Tätigkeit!$A202&lt;&gt;"",IF(Tätigkeit!C202&lt;&gt;"",IF(Tätigkeit!C202="LOC.ID",CONCATENATE("LOC.",Tätigkeit!AM$12),Tätigkeit!C202),""),"")</f>
        <v/>
      </c>
      <c r="B192" s="65" t="str">
        <f>IF(A192&lt;&gt;"",Tätigkeit!J202,"")</f>
        <v/>
      </c>
      <c r="C192" s="26" t="str">
        <f>IF(A192&lt;&gt;"",IF(Tätigkeit!E202=TRUE,INDEX(codesex,MATCH(Tätigkeit!D202,libsex,0)),Tätigkeit!D202),"")</f>
        <v/>
      </c>
      <c r="D192" s="131" t="str">
        <f>IF(A192&lt;&gt;"",Tätigkeit!F202,"")</f>
        <v/>
      </c>
      <c r="E192" s="26" t="str">
        <f>IF(A192&lt;&gt;"",IF(Tätigkeit!H202=TRUE,INDEX(codenat,MATCH(Tätigkeit!G202,libnat,0)),Tätigkeit!G202),"")</f>
        <v/>
      </c>
      <c r="F192" s="26" t="str">
        <f>IF(A192&lt;&gt;"",Tätigkeit!I202,"")</f>
        <v/>
      </c>
      <c r="G192" s="26" t="str">
        <f>IF(A192&lt;&gt;"",IF(Tätigkeit!O202&lt;&gt;"",Tätigkeit!O202,""),"")</f>
        <v/>
      </c>
      <c r="H192" s="26" t="str">
        <f>IF(A192&lt;&gt;"",IF(Tätigkeit!Z202=TRUE,INDEX(codeperskat,MATCH(Tätigkeit!P202,libperskat,0)),IF(Tätigkeit!P202&lt;&gt;"",Tätigkeit!P202,"")),"")</f>
        <v/>
      </c>
      <c r="I192" s="26" t="str">
        <f>IF(A192&lt;&gt;"",IF(Tätigkeit!AA202=TRUE,INDEX(codeaav,MATCH(Tätigkeit!Q202,libaav,0)),IF(Tätigkeit!Q202&lt;&gt;"",Tätigkeit!Q202,"")),"")</f>
        <v/>
      </c>
      <c r="J192" s="26" t="str">
        <f>IF(A192&lt;&gt;"",IF(Tätigkeit!AB202=TRUE,INDEX(codedipqual,MATCH(Tätigkeit!R202,libdipqual,0)),IF(Tätigkeit!R202&lt;&gt;"",Tätigkeit!R202,"")),"")</f>
        <v/>
      </c>
      <c r="K192" s="26" t="str">
        <f>IF(A192&lt;&gt;"",IF(Tätigkeit!AC202=TRUE,INDEX(libcatidinst,MATCH(Tätigkeit!S202,libinst,0)),""),"")</f>
        <v/>
      </c>
      <c r="L192" s="26" t="str">
        <f>IF(A192&lt;&gt;"",IF(Tätigkeit!AC202=TRUE,INDEX(codeinst,MATCH(Tätigkeit!S202,libinst,0)),IF(Tätigkeit!S202&lt;&gt;"",Tätigkeit!S202,"")),"")</f>
        <v/>
      </c>
      <c r="M192" s="26" t="str">
        <f>IF(A192&lt;&gt;"",IF(Tätigkeit!T202&lt;&gt;"",Tätigkeit!T202,""),"")</f>
        <v/>
      </c>
      <c r="N192" s="26" t="str">
        <f>IF(A192&lt;&gt;"",IF(Tätigkeit!U202&lt;&gt;"",Tätigkeit!U202,""),"")</f>
        <v/>
      </c>
      <c r="O192" s="26" t="str">
        <f>IF(OR(A192="",ISBLANK(Tätigkeit!V202)),"",IF(NOT(ISNA(Tätigkeit!V202)),INDEX(codeschartkla,MATCH(Tätigkeit!V202,libschartkla,0)),Tätigkeit!V202))</f>
        <v/>
      </c>
      <c r="P192" s="26" t="str">
        <f>IF(OR(A192="",ISBLANK(Tätigkeit!W202)),"",Tätigkeit!W202)</f>
        <v/>
      </c>
    </row>
    <row r="193" spans="1:16" x14ac:dyDescent="0.2">
      <c r="A193" s="26" t="str">
        <f>IF(Tätigkeit!$A203&lt;&gt;"",IF(Tätigkeit!C203&lt;&gt;"",IF(Tätigkeit!C203="LOC.ID",CONCATENATE("LOC.",Tätigkeit!AM$12),Tätigkeit!C203),""),"")</f>
        <v/>
      </c>
      <c r="B193" s="65" t="str">
        <f>IF(A193&lt;&gt;"",Tätigkeit!J203,"")</f>
        <v/>
      </c>
      <c r="C193" s="26" t="str">
        <f>IF(A193&lt;&gt;"",IF(Tätigkeit!E203=TRUE,INDEX(codesex,MATCH(Tätigkeit!D203,libsex,0)),Tätigkeit!D203),"")</f>
        <v/>
      </c>
      <c r="D193" s="131" t="str">
        <f>IF(A193&lt;&gt;"",Tätigkeit!F203,"")</f>
        <v/>
      </c>
      <c r="E193" s="26" t="str">
        <f>IF(A193&lt;&gt;"",IF(Tätigkeit!H203=TRUE,INDEX(codenat,MATCH(Tätigkeit!G203,libnat,0)),Tätigkeit!G203),"")</f>
        <v/>
      </c>
      <c r="F193" s="26" t="str">
        <f>IF(A193&lt;&gt;"",Tätigkeit!I203,"")</f>
        <v/>
      </c>
      <c r="G193" s="26" t="str">
        <f>IF(A193&lt;&gt;"",IF(Tätigkeit!O203&lt;&gt;"",Tätigkeit!O203,""),"")</f>
        <v/>
      </c>
      <c r="H193" s="26" t="str">
        <f>IF(A193&lt;&gt;"",IF(Tätigkeit!Z203=TRUE,INDEX(codeperskat,MATCH(Tätigkeit!P203,libperskat,0)),IF(Tätigkeit!P203&lt;&gt;"",Tätigkeit!P203,"")),"")</f>
        <v/>
      </c>
      <c r="I193" s="26" t="str">
        <f>IF(A193&lt;&gt;"",IF(Tätigkeit!AA203=TRUE,INDEX(codeaav,MATCH(Tätigkeit!Q203,libaav,0)),IF(Tätigkeit!Q203&lt;&gt;"",Tätigkeit!Q203,"")),"")</f>
        <v/>
      </c>
      <c r="J193" s="26" t="str">
        <f>IF(A193&lt;&gt;"",IF(Tätigkeit!AB203=TRUE,INDEX(codedipqual,MATCH(Tätigkeit!R203,libdipqual,0)),IF(Tätigkeit!R203&lt;&gt;"",Tätigkeit!R203,"")),"")</f>
        <v/>
      </c>
      <c r="K193" s="26" t="str">
        <f>IF(A193&lt;&gt;"",IF(Tätigkeit!AC203=TRUE,INDEX(libcatidinst,MATCH(Tätigkeit!S203,libinst,0)),""),"")</f>
        <v/>
      </c>
      <c r="L193" s="26" t="str">
        <f>IF(A193&lt;&gt;"",IF(Tätigkeit!AC203=TRUE,INDEX(codeinst,MATCH(Tätigkeit!S203,libinst,0)),IF(Tätigkeit!S203&lt;&gt;"",Tätigkeit!S203,"")),"")</f>
        <v/>
      </c>
      <c r="M193" s="26" t="str">
        <f>IF(A193&lt;&gt;"",IF(Tätigkeit!T203&lt;&gt;"",Tätigkeit!T203,""),"")</f>
        <v/>
      </c>
      <c r="N193" s="26" t="str">
        <f>IF(A193&lt;&gt;"",IF(Tätigkeit!U203&lt;&gt;"",Tätigkeit!U203,""),"")</f>
        <v/>
      </c>
      <c r="O193" s="26" t="str">
        <f>IF(OR(A193="",ISBLANK(Tätigkeit!V203)),"",IF(NOT(ISNA(Tätigkeit!V203)),INDEX(codeschartkla,MATCH(Tätigkeit!V203,libschartkla,0)),Tätigkeit!V203))</f>
        <v/>
      </c>
      <c r="P193" s="26" t="str">
        <f>IF(OR(A193="",ISBLANK(Tätigkeit!W203)),"",Tätigkeit!W203)</f>
        <v/>
      </c>
    </row>
    <row r="194" spans="1:16" x14ac:dyDescent="0.2">
      <c r="A194" s="26" t="str">
        <f>IF(Tätigkeit!$A204&lt;&gt;"",IF(Tätigkeit!C204&lt;&gt;"",IF(Tätigkeit!C204="LOC.ID",CONCATENATE("LOC.",Tätigkeit!AM$12),Tätigkeit!C204),""),"")</f>
        <v/>
      </c>
      <c r="B194" s="65" t="str">
        <f>IF(A194&lt;&gt;"",Tätigkeit!J204,"")</f>
        <v/>
      </c>
      <c r="C194" s="26" t="str">
        <f>IF(A194&lt;&gt;"",IF(Tätigkeit!E204=TRUE,INDEX(codesex,MATCH(Tätigkeit!D204,libsex,0)),Tätigkeit!D204),"")</f>
        <v/>
      </c>
      <c r="D194" s="131" t="str">
        <f>IF(A194&lt;&gt;"",Tätigkeit!F204,"")</f>
        <v/>
      </c>
      <c r="E194" s="26" t="str">
        <f>IF(A194&lt;&gt;"",IF(Tätigkeit!H204=TRUE,INDEX(codenat,MATCH(Tätigkeit!G204,libnat,0)),Tätigkeit!G204),"")</f>
        <v/>
      </c>
      <c r="F194" s="26" t="str">
        <f>IF(A194&lt;&gt;"",Tätigkeit!I204,"")</f>
        <v/>
      </c>
      <c r="G194" s="26" t="str">
        <f>IF(A194&lt;&gt;"",IF(Tätigkeit!O204&lt;&gt;"",Tätigkeit!O204,""),"")</f>
        <v/>
      </c>
      <c r="H194" s="26" t="str">
        <f>IF(A194&lt;&gt;"",IF(Tätigkeit!Z204=TRUE,INDEX(codeperskat,MATCH(Tätigkeit!P204,libperskat,0)),IF(Tätigkeit!P204&lt;&gt;"",Tätigkeit!P204,"")),"")</f>
        <v/>
      </c>
      <c r="I194" s="26" t="str">
        <f>IF(A194&lt;&gt;"",IF(Tätigkeit!AA204=TRUE,INDEX(codeaav,MATCH(Tätigkeit!Q204,libaav,0)),IF(Tätigkeit!Q204&lt;&gt;"",Tätigkeit!Q204,"")),"")</f>
        <v/>
      </c>
      <c r="J194" s="26" t="str">
        <f>IF(A194&lt;&gt;"",IF(Tätigkeit!AB204=TRUE,INDEX(codedipqual,MATCH(Tätigkeit!R204,libdipqual,0)),IF(Tätigkeit!R204&lt;&gt;"",Tätigkeit!R204,"")),"")</f>
        <v/>
      </c>
      <c r="K194" s="26" t="str">
        <f>IF(A194&lt;&gt;"",IF(Tätigkeit!AC204=TRUE,INDEX(libcatidinst,MATCH(Tätigkeit!S204,libinst,0)),""),"")</f>
        <v/>
      </c>
      <c r="L194" s="26" t="str">
        <f>IF(A194&lt;&gt;"",IF(Tätigkeit!AC204=TRUE,INDEX(codeinst,MATCH(Tätigkeit!S204,libinst,0)),IF(Tätigkeit!S204&lt;&gt;"",Tätigkeit!S204,"")),"")</f>
        <v/>
      </c>
      <c r="M194" s="26" t="str">
        <f>IF(A194&lt;&gt;"",IF(Tätigkeit!T204&lt;&gt;"",Tätigkeit!T204,""),"")</f>
        <v/>
      </c>
      <c r="N194" s="26" t="str">
        <f>IF(A194&lt;&gt;"",IF(Tätigkeit!U204&lt;&gt;"",Tätigkeit!U204,""),"")</f>
        <v/>
      </c>
      <c r="O194" s="26" t="str">
        <f>IF(OR(A194="",ISBLANK(Tätigkeit!V204)),"",IF(NOT(ISNA(Tätigkeit!V204)),INDEX(codeschartkla,MATCH(Tätigkeit!V204,libschartkla,0)),Tätigkeit!V204))</f>
        <v/>
      </c>
      <c r="P194" s="26" t="str">
        <f>IF(OR(A194="",ISBLANK(Tätigkeit!W204)),"",Tätigkeit!W204)</f>
        <v/>
      </c>
    </row>
    <row r="195" spans="1:16" x14ac:dyDescent="0.2">
      <c r="A195" s="26" t="str">
        <f>IF(Tätigkeit!$A205&lt;&gt;"",IF(Tätigkeit!C205&lt;&gt;"",IF(Tätigkeit!C205="LOC.ID",CONCATENATE("LOC.",Tätigkeit!AM$12),Tätigkeit!C205),""),"")</f>
        <v/>
      </c>
      <c r="B195" s="65" t="str">
        <f>IF(A195&lt;&gt;"",Tätigkeit!J205,"")</f>
        <v/>
      </c>
      <c r="C195" s="26" t="str">
        <f>IF(A195&lt;&gt;"",IF(Tätigkeit!E205=TRUE,INDEX(codesex,MATCH(Tätigkeit!D205,libsex,0)),Tätigkeit!D205),"")</f>
        <v/>
      </c>
      <c r="D195" s="131" t="str">
        <f>IF(A195&lt;&gt;"",Tätigkeit!F205,"")</f>
        <v/>
      </c>
      <c r="E195" s="26" t="str">
        <f>IF(A195&lt;&gt;"",IF(Tätigkeit!H205=TRUE,INDEX(codenat,MATCH(Tätigkeit!G205,libnat,0)),Tätigkeit!G205),"")</f>
        <v/>
      </c>
      <c r="F195" s="26" t="str">
        <f>IF(A195&lt;&gt;"",Tätigkeit!I205,"")</f>
        <v/>
      </c>
      <c r="G195" s="26" t="str">
        <f>IF(A195&lt;&gt;"",IF(Tätigkeit!O205&lt;&gt;"",Tätigkeit!O205,""),"")</f>
        <v/>
      </c>
      <c r="H195" s="26" t="str">
        <f>IF(A195&lt;&gt;"",IF(Tätigkeit!Z205=TRUE,INDEX(codeperskat,MATCH(Tätigkeit!P205,libperskat,0)),IF(Tätigkeit!P205&lt;&gt;"",Tätigkeit!P205,"")),"")</f>
        <v/>
      </c>
      <c r="I195" s="26" t="str">
        <f>IF(A195&lt;&gt;"",IF(Tätigkeit!AA205=TRUE,INDEX(codeaav,MATCH(Tätigkeit!Q205,libaav,0)),IF(Tätigkeit!Q205&lt;&gt;"",Tätigkeit!Q205,"")),"")</f>
        <v/>
      </c>
      <c r="J195" s="26" t="str">
        <f>IF(A195&lt;&gt;"",IF(Tätigkeit!AB205=TRUE,INDEX(codedipqual,MATCH(Tätigkeit!R205,libdipqual,0)),IF(Tätigkeit!R205&lt;&gt;"",Tätigkeit!R205,"")),"")</f>
        <v/>
      </c>
      <c r="K195" s="26" t="str">
        <f>IF(A195&lt;&gt;"",IF(Tätigkeit!AC205=TRUE,INDEX(libcatidinst,MATCH(Tätigkeit!S205,libinst,0)),""),"")</f>
        <v/>
      </c>
      <c r="L195" s="26" t="str">
        <f>IF(A195&lt;&gt;"",IF(Tätigkeit!AC205=TRUE,INDEX(codeinst,MATCH(Tätigkeit!S205,libinst,0)),IF(Tätigkeit!S205&lt;&gt;"",Tätigkeit!S205,"")),"")</f>
        <v/>
      </c>
      <c r="M195" s="26" t="str">
        <f>IF(A195&lt;&gt;"",IF(Tätigkeit!T205&lt;&gt;"",Tätigkeit!T205,""),"")</f>
        <v/>
      </c>
      <c r="N195" s="26" t="str">
        <f>IF(A195&lt;&gt;"",IF(Tätigkeit!U205&lt;&gt;"",Tätigkeit!U205,""),"")</f>
        <v/>
      </c>
      <c r="O195" s="26" t="str">
        <f>IF(OR(A195="",ISBLANK(Tätigkeit!V205)),"",IF(NOT(ISNA(Tätigkeit!V205)),INDEX(codeschartkla,MATCH(Tätigkeit!V205,libschartkla,0)),Tätigkeit!V205))</f>
        <v/>
      </c>
      <c r="P195" s="26" t="str">
        <f>IF(OR(A195="",ISBLANK(Tätigkeit!W205)),"",Tätigkeit!W205)</f>
        <v/>
      </c>
    </row>
    <row r="196" spans="1:16" x14ac:dyDescent="0.2">
      <c r="A196" s="26" t="str">
        <f>IF(Tätigkeit!$A206&lt;&gt;"",IF(Tätigkeit!C206&lt;&gt;"",IF(Tätigkeit!C206="LOC.ID",CONCATENATE("LOC.",Tätigkeit!AM$12),Tätigkeit!C206),""),"")</f>
        <v/>
      </c>
      <c r="B196" s="65" t="str">
        <f>IF(A196&lt;&gt;"",Tätigkeit!J206,"")</f>
        <v/>
      </c>
      <c r="C196" s="26" t="str">
        <f>IF(A196&lt;&gt;"",IF(Tätigkeit!E206=TRUE,INDEX(codesex,MATCH(Tätigkeit!D206,libsex,0)),Tätigkeit!D206),"")</f>
        <v/>
      </c>
      <c r="D196" s="131" t="str">
        <f>IF(A196&lt;&gt;"",Tätigkeit!F206,"")</f>
        <v/>
      </c>
      <c r="E196" s="26" t="str">
        <f>IF(A196&lt;&gt;"",IF(Tätigkeit!H206=TRUE,INDEX(codenat,MATCH(Tätigkeit!G206,libnat,0)),Tätigkeit!G206),"")</f>
        <v/>
      </c>
      <c r="F196" s="26" t="str">
        <f>IF(A196&lt;&gt;"",Tätigkeit!I206,"")</f>
        <v/>
      </c>
      <c r="G196" s="26" t="str">
        <f>IF(A196&lt;&gt;"",IF(Tätigkeit!O206&lt;&gt;"",Tätigkeit!O206,""),"")</f>
        <v/>
      </c>
      <c r="H196" s="26" t="str">
        <f>IF(A196&lt;&gt;"",IF(Tätigkeit!Z206=TRUE,INDEX(codeperskat,MATCH(Tätigkeit!P206,libperskat,0)),IF(Tätigkeit!P206&lt;&gt;"",Tätigkeit!P206,"")),"")</f>
        <v/>
      </c>
      <c r="I196" s="26" t="str">
        <f>IF(A196&lt;&gt;"",IF(Tätigkeit!AA206=TRUE,INDEX(codeaav,MATCH(Tätigkeit!Q206,libaav,0)),IF(Tätigkeit!Q206&lt;&gt;"",Tätigkeit!Q206,"")),"")</f>
        <v/>
      </c>
      <c r="J196" s="26" t="str">
        <f>IF(A196&lt;&gt;"",IF(Tätigkeit!AB206=TRUE,INDEX(codedipqual,MATCH(Tätigkeit!R206,libdipqual,0)),IF(Tätigkeit!R206&lt;&gt;"",Tätigkeit!R206,"")),"")</f>
        <v/>
      </c>
      <c r="K196" s="26" t="str">
        <f>IF(A196&lt;&gt;"",IF(Tätigkeit!AC206=TRUE,INDEX(libcatidinst,MATCH(Tätigkeit!S206,libinst,0)),""),"")</f>
        <v/>
      </c>
      <c r="L196" s="26" t="str">
        <f>IF(A196&lt;&gt;"",IF(Tätigkeit!AC206=TRUE,INDEX(codeinst,MATCH(Tätigkeit!S206,libinst,0)),IF(Tätigkeit!S206&lt;&gt;"",Tätigkeit!S206,"")),"")</f>
        <v/>
      </c>
      <c r="M196" s="26" t="str">
        <f>IF(A196&lt;&gt;"",IF(Tätigkeit!T206&lt;&gt;"",Tätigkeit!T206,""),"")</f>
        <v/>
      </c>
      <c r="N196" s="26" t="str">
        <f>IF(A196&lt;&gt;"",IF(Tätigkeit!U206&lt;&gt;"",Tätigkeit!U206,""),"")</f>
        <v/>
      </c>
      <c r="O196" s="26" t="str">
        <f>IF(OR(A196="",ISBLANK(Tätigkeit!V206)),"",IF(NOT(ISNA(Tätigkeit!V206)),INDEX(codeschartkla,MATCH(Tätigkeit!V206,libschartkla,0)),Tätigkeit!V206))</f>
        <v/>
      </c>
      <c r="P196" s="26" t="str">
        <f>IF(OR(A196="",ISBLANK(Tätigkeit!W206)),"",Tätigkeit!W206)</f>
        <v/>
      </c>
    </row>
    <row r="197" spans="1:16" x14ac:dyDescent="0.2">
      <c r="A197" s="26" t="str">
        <f>IF(Tätigkeit!$A207&lt;&gt;"",IF(Tätigkeit!C207&lt;&gt;"",IF(Tätigkeit!C207="LOC.ID",CONCATENATE("LOC.",Tätigkeit!AM$12),Tätigkeit!C207),""),"")</f>
        <v/>
      </c>
      <c r="B197" s="65" t="str">
        <f>IF(A197&lt;&gt;"",Tätigkeit!J207,"")</f>
        <v/>
      </c>
      <c r="C197" s="26" t="str">
        <f>IF(A197&lt;&gt;"",IF(Tätigkeit!E207=TRUE,INDEX(codesex,MATCH(Tätigkeit!D207,libsex,0)),Tätigkeit!D207),"")</f>
        <v/>
      </c>
      <c r="D197" s="131" t="str">
        <f>IF(A197&lt;&gt;"",Tätigkeit!F207,"")</f>
        <v/>
      </c>
      <c r="E197" s="26" t="str">
        <f>IF(A197&lt;&gt;"",IF(Tätigkeit!H207=TRUE,INDEX(codenat,MATCH(Tätigkeit!G207,libnat,0)),Tätigkeit!G207),"")</f>
        <v/>
      </c>
      <c r="F197" s="26" t="str">
        <f>IF(A197&lt;&gt;"",Tätigkeit!I207,"")</f>
        <v/>
      </c>
      <c r="G197" s="26" t="str">
        <f>IF(A197&lt;&gt;"",IF(Tätigkeit!O207&lt;&gt;"",Tätigkeit!O207,""),"")</f>
        <v/>
      </c>
      <c r="H197" s="26" t="str">
        <f>IF(A197&lt;&gt;"",IF(Tätigkeit!Z207=TRUE,INDEX(codeperskat,MATCH(Tätigkeit!P207,libperskat,0)),IF(Tätigkeit!P207&lt;&gt;"",Tätigkeit!P207,"")),"")</f>
        <v/>
      </c>
      <c r="I197" s="26" t="str">
        <f>IF(A197&lt;&gt;"",IF(Tätigkeit!AA207=TRUE,INDEX(codeaav,MATCH(Tätigkeit!Q207,libaav,0)),IF(Tätigkeit!Q207&lt;&gt;"",Tätigkeit!Q207,"")),"")</f>
        <v/>
      </c>
      <c r="J197" s="26" t="str">
        <f>IF(A197&lt;&gt;"",IF(Tätigkeit!AB207=TRUE,INDEX(codedipqual,MATCH(Tätigkeit!R207,libdipqual,0)),IF(Tätigkeit!R207&lt;&gt;"",Tätigkeit!R207,"")),"")</f>
        <v/>
      </c>
      <c r="K197" s="26" t="str">
        <f>IF(A197&lt;&gt;"",IF(Tätigkeit!AC207=TRUE,INDEX(libcatidinst,MATCH(Tätigkeit!S207,libinst,0)),""),"")</f>
        <v/>
      </c>
      <c r="L197" s="26" t="str">
        <f>IF(A197&lt;&gt;"",IF(Tätigkeit!AC207=TRUE,INDEX(codeinst,MATCH(Tätigkeit!S207,libinst,0)),IF(Tätigkeit!S207&lt;&gt;"",Tätigkeit!S207,"")),"")</f>
        <v/>
      </c>
      <c r="M197" s="26" t="str">
        <f>IF(A197&lt;&gt;"",IF(Tätigkeit!T207&lt;&gt;"",Tätigkeit!T207,""),"")</f>
        <v/>
      </c>
      <c r="N197" s="26" t="str">
        <f>IF(A197&lt;&gt;"",IF(Tätigkeit!U207&lt;&gt;"",Tätigkeit!U207,""),"")</f>
        <v/>
      </c>
      <c r="O197" s="26" t="str">
        <f>IF(OR(A197="",ISBLANK(Tätigkeit!V207)),"",IF(NOT(ISNA(Tätigkeit!V207)),INDEX(codeschartkla,MATCH(Tätigkeit!V207,libschartkla,0)),Tätigkeit!V207))</f>
        <v/>
      </c>
      <c r="P197" s="26" t="str">
        <f>IF(OR(A197="",ISBLANK(Tätigkeit!W207)),"",Tätigkeit!W207)</f>
        <v/>
      </c>
    </row>
    <row r="198" spans="1:16" x14ac:dyDescent="0.2">
      <c r="A198" s="26" t="str">
        <f>IF(Tätigkeit!$A208&lt;&gt;"",IF(Tätigkeit!C208&lt;&gt;"",IF(Tätigkeit!C208="LOC.ID",CONCATENATE("LOC.",Tätigkeit!AM$12),Tätigkeit!C208),""),"")</f>
        <v/>
      </c>
      <c r="B198" s="65" t="str">
        <f>IF(A198&lt;&gt;"",Tätigkeit!J208,"")</f>
        <v/>
      </c>
      <c r="C198" s="26" t="str">
        <f>IF(A198&lt;&gt;"",IF(Tätigkeit!E208=TRUE,INDEX(codesex,MATCH(Tätigkeit!D208,libsex,0)),Tätigkeit!D208),"")</f>
        <v/>
      </c>
      <c r="D198" s="131" t="str">
        <f>IF(A198&lt;&gt;"",Tätigkeit!F208,"")</f>
        <v/>
      </c>
      <c r="E198" s="26" t="str">
        <f>IF(A198&lt;&gt;"",IF(Tätigkeit!H208=TRUE,INDEX(codenat,MATCH(Tätigkeit!G208,libnat,0)),Tätigkeit!G208),"")</f>
        <v/>
      </c>
      <c r="F198" s="26" t="str">
        <f>IF(A198&lt;&gt;"",Tätigkeit!I208,"")</f>
        <v/>
      </c>
      <c r="G198" s="26" t="str">
        <f>IF(A198&lt;&gt;"",IF(Tätigkeit!O208&lt;&gt;"",Tätigkeit!O208,""),"")</f>
        <v/>
      </c>
      <c r="H198" s="26" t="str">
        <f>IF(A198&lt;&gt;"",IF(Tätigkeit!Z208=TRUE,INDEX(codeperskat,MATCH(Tätigkeit!P208,libperskat,0)),IF(Tätigkeit!P208&lt;&gt;"",Tätigkeit!P208,"")),"")</f>
        <v/>
      </c>
      <c r="I198" s="26" t="str">
        <f>IF(A198&lt;&gt;"",IF(Tätigkeit!AA208=TRUE,INDEX(codeaav,MATCH(Tätigkeit!Q208,libaav,0)),IF(Tätigkeit!Q208&lt;&gt;"",Tätigkeit!Q208,"")),"")</f>
        <v/>
      </c>
      <c r="J198" s="26" t="str">
        <f>IF(A198&lt;&gt;"",IF(Tätigkeit!AB208=TRUE,INDEX(codedipqual,MATCH(Tätigkeit!R208,libdipqual,0)),IF(Tätigkeit!R208&lt;&gt;"",Tätigkeit!R208,"")),"")</f>
        <v/>
      </c>
      <c r="K198" s="26" t="str">
        <f>IF(A198&lt;&gt;"",IF(Tätigkeit!AC208=TRUE,INDEX(libcatidinst,MATCH(Tätigkeit!S208,libinst,0)),""),"")</f>
        <v/>
      </c>
      <c r="L198" s="26" t="str">
        <f>IF(A198&lt;&gt;"",IF(Tätigkeit!AC208=TRUE,INDEX(codeinst,MATCH(Tätigkeit!S208,libinst,0)),IF(Tätigkeit!S208&lt;&gt;"",Tätigkeit!S208,"")),"")</f>
        <v/>
      </c>
      <c r="M198" s="26" t="str">
        <f>IF(A198&lt;&gt;"",IF(Tätigkeit!T208&lt;&gt;"",Tätigkeit!T208,""),"")</f>
        <v/>
      </c>
      <c r="N198" s="26" t="str">
        <f>IF(A198&lt;&gt;"",IF(Tätigkeit!U208&lt;&gt;"",Tätigkeit!U208,""),"")</f>
        <v/>
      </c>
      <c r="O198" s="26" t="str">
        <f>IF(OR(A198="",ISBLANK(Tätigkeit!V208)),"",IF(NOT(ISNA(Tätigkeit!V208)),INDEX(codeschartkla,MATCH(Tätigkeit!V208,libschartkla,0)),Tätigkeit!V208))</f>
        <v/>
      </c>
      <c r="P198" s="26" t="str">
        <f>IF(OR(A198="",ISBLANK(Tätigkeit!W208)),"",Tätigkeit!W208)</f>
        <v/>
      </c>
    </row>
    <row r="199" spans="1:16" x14ac:dyDescent="0.2">
      <c r="A199" s="26" t="str">
        <f>IF(Tätigkeit!$A209&lt;&gt;"",IF(Tätigkeit!C209&lt;&gt;"",IF(Tätigkeit!C209="LOC.ID",CONCATENATE("LOC.",Tätigkeit!AM$12),Tätigkeit!C209),""),"")</f>
        <v/>
      </c>
      <c r="B199" s="65" t="str">
        <f>IF(A199&lt;&gt;"",Tätigkeit!J209,"")</f>
        <v/>
      </c>
      <c r="C199" s="26" t="str">
        <f>IF(A199&lt;&gt;"",IF(Tätigkeit!E209=TRUE,INDEX(codesex,MATCH(Tätigkeit!D209,libsex,0)),Tätigkeit!D209),"")</f>
        <v/>
      </c>
      <c r="D199" s="131" t="str">
        <f>IF(A199&lt;&gt;"",Tätigkeit!F209,"")</f>
        <v/>
      </c>
      <c r="E199" s="26" t="str">
        <f>IF(A199&lt;&gt;"",IF(Tätigkeit!H209=TRUE,INDEX(codenat,MATCH(Tätigkeit!G209,libnat,0)),Tätigkeit!G209),"")</f>
        <v/>
      </c>
      <c r="F199" s="26" t="str">
        <f>IF(A199&lt;&gt;"",Tätigkeit!I209,"")</f>
        <v/>
      </c>
      <c r="G199" s="26" t="str">
        <f>IF(A199&lt;&gt;"",IF(Tätigkeit!O209&lt;&gt;"",Tätigkeit!O209,""),"")</f>
        <v/>
      </c>
      <c r="H199" s="26" t="str">
        <f>IF(A199&lt;&gt;"",IF(Tätigkeit!Z209=TRUE,INDEX(codeperskat,MATCH(Tätigkeit!P209,libperskat,0)),IF(Tätigkeit!P209&lt;&gt;"",Tätigkeit!P209,"")),"")</f>
        <v/>
      </c>
      <c r="I199" s="26" t="str">
        <f>IF(A199&lt;&gt;"",IF(Tätigkeit!AA209=TRUE,INDEX(codeaav,MATCH(Tätigkeit!Q209,libaav,0)),IF(Tätigkeit!Q209&lt;&gt;"",Tätigkeit!Q209,"")),"")</f>
        <v/>
      </c>
      <c r="J199" s="26" t="str">
        <f>IF(A199&lt;&gt;"",IF(Tätigkeit!AB209=TRUE,INDEX(codedipqual,MATCH(Tätigkeit!R209,libdipqual,0)),IF(Tätigkeit!R209&lt;&gt;"",Tätigkeit!R209,"")),"")</f>
        <v/>
      </c>
      <c r="K199" s="26" t="str">
        <f>IF(A199&lt;&gt;"",IF(Tätigkeit!AC209=TRUE,INDEX(libcatidinst,MATCH(Tätigkeit!S209,libinst,0)),""),"")</f>
        <v/>
      </c>
      <c r="L199" s="26" t="str">
        <f>IF(A199&lt;&gt;"",IF(Tätigkeit!AC209=TRUE,INDEX(codeinst,MATCH(Tätigkeit!S209,libinst,0)),IF(Tätigkeit!S209&lt;&gt;"",Tätigkeit!S209,"")),"")</f>
        <v/>
      </c>
      <c r="M199" s="26" t="str">
        <f>IF(A199&lt;&gt;"",IF(Tätigkeit!T209&lt;&gt;"",Tätigkeit!T209,""),"")</f>
        <v/>
      </c>
      <c r="N199" s="26" t="str">
        <f>IF(A199&lt;&gt;"",IF(Tätigkeit!U209&lt;&gt;"",Tätigkeit!U209,""),"")</f>
        <v/>
      </c>
      <c r="O199" s="26" t="str">
        <f>IF(OR(A199="",ISBLANK(Tätigkeit!V209)),"",IF(NOT(ISNA(Tätigkeit!V209)),INDEX(codeschartkla,MATCH(Tätigkeit!V209,libschartkla,0)),Tätigkeit!V209))</f>
        <v/>
      </c>
      <c r="P199" s="26" t="str">
        <f>IF(OR(A199="",ISBLANK(Tätigkeit!W209)),"",Tätigkeit!W209)</f>
        <v/>
      </c>
    </row>
    <row r="200" spans="1:16" x14ac:dyDescent="0.2">
      <c r="A200" s="26" t="str">
        <f>IF(Tätigkeit!$A210&lt;&gt;"",IF(Tätigkeit!C210&lt;&gt;"",IF(Tätigkeit!C210="LOC.ID",CONCATENATE("LOC.",Tätigkeit!AM$12),Tätigkeit!C210),""),"")</f>
        <v/>
      </c>
      <c r="B200" s="65" t="str">
        <f>IF(A200&lt;&gt;"",Tätigkeit!J210,"")</f>
        <v/>
      </c>
      <c r="C200" s="26" t="str">
        <f>IF(A200&lt;&gt;"",IF(Tätigkeit!E210=TRUE,INDEX(codesex,MATCH(Tätigkeit!D210,libsex,0)),Tätigkeit!D210),"")</f>
        <v/>
      </c>
      <c r="D200" s="131" t="str">
        <f>IF(A200&lt;&gt;"",Tätigkeit!F210,"")</f>
        <v/>
      </c>
      <c r="E200" s="26" t="str">
        <f>IF(A200&lt;&gt;"",IF(Tätigkeit!H210=TRUE,INDEX(codenat,MATCH(Tätigkeit!G210,libnat,0)),Tätigkeit!G210),"")</f>
        <v/>
      </c>
      <c r="F200" s="26" t="str">
        <f>IF(A200&lt;&gt;"",Tätigkeit!I210,"")</f>
        <v/>
      </c>
      <c r="G200" s="26" t="str">
        <f>IF(A200&lt;&gt;"",IF(Tätigkeit!O210&lt;&gt;"",Tätigkeit!O210,""),"")</f>
        <v/>
      </c>
      <c r="H200" s="26" t="str">
        <f>IF(A200&lt;&gt;"",IF(Tätigkeit!Z210=TRUE,INDEX(codeperskat,MATCH(Tätigkeit!P210,libperskat,0)),IF(Tätigkeit!P210&lt;&gt;"",Tätigkeit!P210,"")),"")</f>
        <v/>
      </c>
      <c r="I200" s="26" t="str">
        <f>IF(A200&lt;&gt;"",IF(Tätigkeit!AA210=TRUE,INDEX(codeaav,MATCH(Tätigkeit!Q210,libaav,0)),IF(Tätigkeit!Q210&lt;&gt;"",Tätigkeit!Q210,"")),"")</f>
        <v/>
      </c>
      <c r="J200" s="26" t="str">
        <f>IF(A200&lt;&gt;"",IF(Tätigkeit!AB210=TRUE,INDEX(codedipqual,MATCH(Tätigkeit!R210,libdipqual,0)),IF(Tätigkeit!R210&lt;&gt;"",Tätigkeit!R210,"")),"")</f>
        <v/>
      </c>
      <c r="K200" s="26" t="str">
        <f>IF(A200&lt;&gt;"",IF(Tätigkeit!AC210=TRUE,INDEX(libcatidinst,MATCH(Tätigkeit!S210,libinst,0)),""),"")</f>
        <v/>
      </c>
      <c r="L200" s="26" t="str">
        <f>IF(A200&lt;&gt;"",IF(Tätigkeit!AC210=TRUE,INDEX(codeinst,MATCH(Tätigkeit!S210,libinst,0)),IF(Tätigkeit!S210&lt;&gt;"",Tätigkeit!S210,"")),"")</f>
        <v/>
      </c>
      <c r="M200" s="26" t="str">
        <f>IF(A200&lt;&gt;"",IF(Tätigkeit!T210&lt;&gt;"",Tätigkeit!T210,""),"")</f>
        <v/>
      </c>
      <c r="N200" s="26" t="str">
        <f>IF(A200&lt;&gt;"",IF(Tätigkeit!U210&lt;&gt;"",Tätigkeit!U210,""),"")</f>
        <v/>
      </c>
      <c r="O200" s="26" t="str">
        <f>IF(OR(A200="",ISBLANK(Tätigkeit!V210)),"",IF(NOT(ISNA(Tätigkeit!V210)),INDEX(codeschartkla,MATCH(Tätigkeit!V210,libschartkla,0)),Tätigkeit!V210))</f>
        <v/>
      </c>
      <c r="P200" s="26" t="str">
        <f>IF(OR(A200="",ISBLANK(Tätigkeit!W210)),"",Tätigkeit!W210)</f>
        <v/>
      </c>
    </row>
    <row r="201" spans="1:16" x14ac:dyDescent="0.2">
      <c r="A201" s="26" t="str">
        <f>IF(Tätigkeit!$A211&lt;&gt;"",IF(Tätigkeit!C211&lt;&gt;"",IF(Tätigkeit!C211="LOC.ID",CONCATENATE("LOC.",Tätigkeit!AM$12),Tätigkeit!C211),""),"")</f>
        <v/>
      </c>
      <c r="B201" s="65" t="str">
        <f>IF(A201&lt;&gt;"",Tätigkeit!J211,"")</f>
        <v/>
      </c>
      <c r="C201" s="26" t="str">
        <f>IF(A201&lt;&gt;"",IF(Tätigkeit!E211=TRUE,INDEX(codesex,MATCH(Tätigkeit!D211,libsex,0)),Tätigkeit!D211),"")</f>
        <v/>
      </c>
      <c r="D201" s="131" t="str">
        <f>IF(A201&lt;&gt;"",Tätigkeit!F211,"")</f>
        <v/>
      </c>
      <c r="E201" s="26" t="str">
        <f>IF(A201&lt;&gt;"",IF(Tätigkeit!H211=TRUE,INDEX(codenat,MATCH(Tätigkeit!G211,libnat,0)),Tätigkeit!G211),"")</f>
        <v/>
      </c>
      <c r="F201" s="26" t="str">
        <f>IF(A201&lt;&gt;"",Tätigkeit!I211,"")</f>
        <v/>
      </c>
      <c r="G201" s="26" t="str">
        <f>IF(A201&lt;&gt;"",IF(Tätigkeit!O211&lt;&gt;"",Tätigkeit!O211,""),"")</f>
        <v/>
      </c>
      <c r="H201" s="26" t="str">
        <f>IF(A201&lt;&gt;"",IF(Tätigkeit!Z211=TRUE,INDEX(codeperskat,MATCH(Tätigkeit!P211,libperskat,0)),IF(Tätigkeit!P211&lt;&gt;"",Tätigkeit!P211,"")),"")</f>
        <v/>
      </c>
      <c r="I201" s="26" t="str">
        <f>IF(A201&lt;&gt;"",IF(Tätigkeit!AA211=TRUE,INDEX(codeaav,MATCH(Tätigkeit!Q211,libaav,0)),IF(Tätigkeit!Q211&lt;&gt;"",Tätigkeit!Q211,"")),"")</f>
        <v/>
      </c>
      <c r="J201" s="26" t="str">
        <f>IF(A201&lt;&gt;"",IF(Tätigkeit!AB211=TRUE,INDEX(codedipqual,MATCH(Tätigkeit!R211,libdipqual,0)),IF(Tätigkeit!R211&lt;&gt;"",Tätigkeit!R211,"")),"")</f>
        <v/>
      </c>
      <c r="K201" s="26" t="str">
        <f>IF(A201&lt;&gt;"",IF(Tätigkeit!AC211=TRUE,INDEX(libcatidinst,MATCH(Tätigkeit!S211,libinst,0)),""),"")</f>
        <v/>
      </c>
      <c r="L201" s="26" t="str">
        <f>IF(A201&lt;&gt;"",IF(Tätigkeit!AC211=TRUE,INDEX(codeinst,MATCH(Tätigkeit!S211,libinst,0)),IF(Tätigkeit!S211&lt;&gt;"",Tätigkeit!S211,"")),"")</f>
        <v/>
      </c>
      <c r="M201" s="26" t="str">
        <f>IF(A201&lt;&gt;"",IF(Tätigkeit!T211&lt;&gt;"",Tätigkeit!T211,""),"")</f>
        <v/>
      </c>
      <c r="N201" s="26" t="str">
        <f>IF(A201&lt;&gt;"",IF(Tätigkeit!U211&lt;&gt;"",Tätigkeit!U211,""),"")</f>
        <v/>
      </c>
      <c r="O201" s="26" t="str">
        <f>IF(OR(A201="",ISBLANK(Tätigkeit!V211)),"",IF(NOT(ISNA(Tätigkeit!V211)),INDEX(codeschartkla,MATCH(Tätigkeit!V211,libschartkla,0)),Tätigkeit!V211))</f>
        <v/>
      </c>
      <c r="P201" s="26" t="str">
        <f>IF(OR(A201="",ISBLANK(Tätigkeit!W211)),"",Tätigkeit!W211)</f>
        <v/>
      </c>
    </row>
    <row r="202" spans="1:16" x14ac:dyDescent="0.2">
      <c r="A202" s="26" t="str">
        <f>IF(Tätigkeit!$A212&lt;&gt;"",IF(Tätigkeit!C212&lt;&gt;"",IF(Tätigkeit!C212="LOC.ID",CONCATENATE("LOC.",Tätigkeit!AM$12),Tätigkeit!C212),""),"")</f>
        <v/>
      </c>
      <c r="B202" s="65" t="str">
        <f>IF(A202&lt;&gt;"",Tätigkeit!J212,"")</f>
        <v/>
      </c>
      <c r="C202" s="26" t="str">
        <f>IF(A202&lt;&gt;"",IF(Tätigkeit!E212=TRUE,INDEX(codesex,MATCH(Tätigkeit!D212,libsex,0)),Tätigkeit!D212),"")</f>
        <v/>
      </c>
      <c r="D202" s="131" t="str">
        <f>IF(A202&lt;&gt;"",Tätigkeit!F212,"")</f>
        <v/>
      </c>
      <c r="E202" s="26" t="str">
        <f>IF(A202&lt;&gt;"",IF(Tätigkeit!H212=TRUE,INDEX(codenat,MATCH(Tätigkeit!G212,libnat,0)),Tätigkeit!G212),"")</f>
        <v/>
      </c>
      <c r="F202" s="26" t="str">
        <f>IF(A202&lt;&gt;"",Tätigkeit!I212,"")</f>
        <v/>
      </c>
      <c r="G202" s="26" t="str">
        <f>IF(A202&lt;&gt;"",IF(Tätigkeit!O212&lt;&gt;"",Tätigkeit!O212,""),"")</f>
        <v/>
      </c>
      <c r="H202" s="26" t="str">
        <f>IF(A202&lt;&gt;"",IF(Tätigkeit!Z212=TRUE,INDEX(codeperskat,MATCH(Tätigkeit!P212,libperskat,0)),IF(Tätigkeit!P212&lt;&gt;"",Tätigkeit!P212,"")),"")</f>
        <v/>
      </c>
      <c r="I202" s="26" t="str">
        <f>IF(A202&lt;&gt;"",IF(Tätigkeit!AA212=TRUE,INDEX(codeaav,MATCH(Tätigkeit!Q212,libaav,0)),IF(Tätigkeit!Q212&lt;&gt;"",Tätigkeit!Q212,"")),"")</f>
        <v/>
      </c>
      <c r="J202" s="26" t="str">
        <f>IF(A202&lt;&gt;"",IF(Tätigkeit!AB212=TRUE,INDEX(codedipqual,MATCH(Tätigkeit!R212,libdipqual,0)),IF(Tätigkeit!R212&lt;&gt;"",Tätigkeit!R212,"")),"")</f>
        <v/>
      </c>
      <c r="K202" s="26" t="str">
        <f>IF(A202&lt;&gt;"",IF(Tätigkeit!AC212=TRUE,INDEX(libcatidinst,MATCH(Tätigkeit!S212,libinst,0)),""),"")</f>
        <v/>
      </c>
      <c r="L202" s="26" t="str">
        <f>IF(A202&lt;&gt;"",IF(Tätigkeit!AC212=TRUE,INDEX(codeinst,MATCH(Tätigkeit!S212,libinst,0)),IF(Tätigkeit!S212&lt;&gt;"",Tätigkeit!S212,"")),"")</f>
        <v/>
      </c>
      <c r="M202" s="26" t="str">
        <f>IF(A202&lt;&gt;"",IF(Tätigkeit!T212&lt;&gt;"",Tätigkeit!T212,""),"")</f>
        <v/>
      </c>
      <c r="N202" s="26" t="str">
        <f>IF(A202&lt;&gt;"",IF(Tätigkeit!U212&lt;&gt;"",Tätigkeit!U212,""),"")</f>
        <v/>
      </c>
      <c r="O202" s="26" t="str">
        <f>IF(OR(A202="",ISBLANK(Tätigkeit!V212)),"",IF(NOT(ISNA(Tätigkeit!V212)),INDEX(codeschartkla,MATCH(Tätigkeit!V212,libschartkla,0)),Tätigkeit!V212))</f>
        <v/>
      </c>
      <c r="P202" s="26" t="str">
        <f>IF(OR(A202="",ISBLANK(Tätigkeit!W212)),"",Tätigkeit!W212)</f>
        <v/>
      </c>
    </row>
    <row r="203" spans="1:16" x14ac:dyDescent="0.2">
      <c r="A203" s="26" t="str">
        <f>IF(Tätigkeit!$A213&lt;&gt;"",IF(Tätigkeit!C213&lt;&gt;"",IF(Tätigkeit!C213="LOC.ID",CONCATENATE("LOC.",Tätigkeit!AM$12),Tätigkeit!C213),""),"")</f>
        <v/>
      </c>
      <c r="B203" s="65" t="str">
        <f>IF(A203&lt;&gt;"",Tätigkeit!J213,"")</f>
        <v/>
      </c>
      <c r="C203" s="26" t="str">
        <f>IF(A203&lt;&gt;"",IF(Tätigkeit!E213=TRUE,INDEX(codesex,MATCH(Tätigkeit!D213,libsex,0)),Tätigkeit!D213),"")</f>
        <v/>
      </c>
      <c r="D203" s="131" t="str">
        <f>IF(A203&lt;&gt;"",Tätigkeit!F213,"")</f>
        <v/>
      </c>
      <c r="E203" s="26" t="str">
        <f>IF(A203&lt;&gt;"",IF(Tätigkeit!H213=TRUE,INDEX(codenat,MATCH(Tätigkeit!G213,libnat,0)),Tätigkeit!G213),"")</f>
        <v/>
      </c>
      <c r="F203" s="26" t="str">
        <f>IF(A203&lt;&gt;"",Tätigkeit!I213,"")</f>
        <v/>
      </c>
      <c r="G203" s="26" t="str">
        <f>IF(A203&lt;&gt;"",IF(Tätigkeit!O213&lt;&gt;"",Tätigkeit!O213,""),"")</f>
        <v/>
      </c>
      <c r="H203" s="26" t="str">
        <f>IF(A203&lt;&gt;"",IF(Tätigkeit!Z213=TRUE,INDEX(codeperskat,MATCH(Tätigkeit!P213,libperskat,0)),IF(Tätigkeit!P213&lt;&gt;"",Tätigkeit!P213,"")),"")</f>
        <v/>
      </c>
      <c r="I203" s="26" t="str">
        <f>IF(A203&lt;&gt;"",IF(Tätigkeit!AA213=TRUE,INDEX(codeaav,MATCH(Tätigkeit!Q213,libaav,0)),IF(Tätigkeit!Q213&lt;&gt;"",Tätigkeit!Q213,"")),"")</f>
        <v/>
      </c>
      <c r="J203" s="26" t="str">
        <f>IF(A203&lt;&gt;"",IF(Tätigkeit!AB213=TRUE,INDEX(codedipqual,MATCH(Tätigkeit!R213,libdipqual,0)),IF(Tätigkeit!R213&lt;&gt;"",Tätigkeit!R213,"")),"")</f>
        <v/>
      </c>
      <c r="K203" s="26" t="str">
        <f>IF(A203&lt;&gt;"",IF(Tätigkeit!AC213=TRUE,INDEX(libcatidinst,MATCH(Tätigkeit!S213,libinst,0)),""),"")</f>
        <v/>
      </c>
      <c r="L203" s="26" t="str">
        <f>IF(A203&lt;&gt;"",IF(Tätigkeit!AC213=TRUE,INDEX(codeinst,MATCH(Tätigkeit!S213,libinst,0)),IF(Tätigkeit!S213&lt;&gt;"",Tätigkeit!S213,"")),"")</f>
        <v/>
      </c>
      <c r="M203" s="26" t="str">
        <f>IF(A203&lt;&gt;"",IF(Tätigkeit!T213&lt;&gt;"",Tätigkeit!T213,""),"")</f>
        <v/>
      </c>
      <c r="N203" s="26" t="str">
        <f>IF(A203&lt;&gt;"",IF(Tätigkeit!U213&lt;&gt;"",Tätigkeit!U213,""),"")</f>
        <v/>
      </c>
      <c r="O203" s="26" t="str">
        <f>IF(OR(A203="",ISBLANK(Tätigkeit!V213)),"",IF(NOT(ISNA(Tätigkeit!V213)),INDEX(codeschartkla,MATCH(Tätigkeit!V213,libschartkla,0)),Tätigkeit!V213))</f>
        <v/>
      </c>
      <c r="P203" s="26" t="str">
        <f>IF(OR(A203="",ISBLANK(Tätigkeit!W213)),"",Tätigkeit!W213)</f>
        <v/>
      </c>
    </row>
    <row r="204" spans="1:16" x14ac:dyDescent="0.2">
      <c r="A204" s="26" t="str">
        <f>IF(Tätigkeit!$A214&lt;&gt;"",IF(Tätigkeit!C214&lt;&gt;"",IF(Tätigkeit!C214="LOC.ID",CONCATENATE("LOC.",Tätigkeit!AM$12),Tätigkeit!C214),""),"")</f>
        <v/>
      </c>
      <c r="B204" s="65" t="str">
        <f>IF(A204&lt;&gt;"",Tätigkeit!J214,"")</f>
        <v/>
      </c>
      <c r="C204" s="26" t="str">
        <f>IF(A204&lt;&gt;"",IF(Tätigkeit!E214=TRUE,INDEX(codesex,MATCH(Tätigkeit!D214,libsex,0)),Tätigkeit!D214),"")</f>
        <v/>
      </c>
      <c r="D204" s="131" t="str">
        <f>IF(A204&lt;&gt;"",Tätigkeit!F214,"")</f>
        <v/>
      </c>
      <c r="E204" s="26" t="str">
        <f>IF(A204&lt;&gt;"",IF(Tätigkeit!H214=TRUE,INDEX(codenat,MATCH(Tätigkeit!G214,libnat,0)),Tätigkeit!G214),"")</f>
        <v/>
      </c>
      <c r="F204" s="26" t="str">
        <f>IF(A204&lt;&gt;"",Tätigkeit!I214,"")</f>
        <v/>
      </c>
      <c r="G204" s="26" t="str">
        <f>IF(A204&lt;&gt;"",IF(Tätigkeit!O214&lt;&gt;"",Tätigkeit!O214,""),"")</f>
        <v/>
      </c>
      <c r="H204" s="26" t="str">
        <f>IF(A204&lt;&gt;"",IF(Tätigkeit!Z214=TRUE,INDEX(codeperskat,MATCH(Tätigkeit!P214,libperskat,0)),IF(Tätigkeit!P214&lt;&gt;"",Tätigkeit!P214,"")),"")</f>
        <v/>
      </c>
      <c r="I204" s="26" t="str">
        <f>IF(A204&lt;&gt;"",IF(Tätigkeit!AA214=TRUE,INDEX(codeaav,MATCH(Tätigkeit!Q214,libaav,0)),IF(Tätigkeit!Q214&lt;&gt;"",Tätigkeit!Q214,"")),"")</f>
        <v/>
      </c>
      <c r="J204" s="26" t="str">
        <f>IF(A204&lt;&gt;"",IF(Tätigkeit!AB214=TRUE,INDEX(codedipqual,MATCH(Tätigkeit!R214,libdipqual,0)),IF(Tätigkeit!R214&lt;&gt;"",Tätigkeit!R214,"")),"")</f>
        <v/>
      </c>
      <c r="K204" s="26" t="str">
        <f>IF(A204&lt;&gt;"",IF(Tätigkeit!AC214=TRUE,INDEX(libcatidinst,MATCH(Tätigkeit!S214,libinst,0)),""),"")</f>
        <v/>
      </c>
      <c r="L204" s="26" t="str">
        <f>IF(A204&lt;&gt;"",IF(Tätigkeit!AC214=TRUE,INDEX(codeinst,MATCH(Tätigkeit!S214,libinst,0)),IF(Tätigkeit!S214&lt;&gt;"",Tätigkeit!S214,"")),"")</f>
        <v/>
      </c>
      <c r="M204" s="26" t="str">
        <f>IF(A204&lt;&gt;"",IF(Tätigkeit!T214&lt;&gt;"",Tätigkeit!T214,""),"")</f>
        <v/>
      </c>
      <c r="N204" s="26" t="str">
        <f>IF(A204&lt;&gt;"",IF(Tätigkeit!U214&lt;&gt;"",Tätigkeit!U214,""),"")</f>
        <v/>
      </c>
      <c r="O204" s="26" t="str">
        <f>IF(OR(A204="",ISBLANK(Tätigkeit!V214)),"",IF(NOT(ISNA(Tätigkeit!V214)),INDEX(codeschartkla,MATCH(Tätigkeit!V214,libschartkla,0)),Tätigkeit!V214))</f>
        <v/>
      </c>
      <c r="P204" s="26" t="str">
        <f>IF(OR(A204="",ISBLANK(Tätigkeit!W214)),"",Tätigkeit!W214)</f>
        <v/>
      </c>
    </row>
    <row r="205" spans="1:16" x14ac:dyDescent="0.2">
      <c r="A205" s="26" t="str">
        <f>IF(Tätigkeit!$A215&lt;&gt;"",IF(Tätigkeit!C215&lt;&gt;"",IF(Tätigkeit!C215="LOC.ID",CONCATENATE("LOC.",Tätigkeit!AM$12),Tätigkeit!C215),""),"")</f>
        <v/>
      </c>
      <c r="B205" s="65" t="str">
        <f>IF(A205&lt;&gt;"",Tätigkeit!J215,"")</f>
        <v/>
      </c>
      <c r="C205" s="26" t="str">
        <f>IF(A205&lt;&gt;"",IF(Tätigkeit!E215=TRUE,INDEX(codesex,MATCH(Tätigkeit!D215,libsex,0)),Tätigkeit!D215),"")</f>
        <v/>
      </c>
      <c r="D205" s="131" t="str">
        <f>IF(A205&lt;&gt;"",Tätigkeit!F215,"")</f>
        <v/>
      </c>
      <c r="E205" s="26" t="str">
        <f>IF(A205&lt;&gt;"",IF(Tätigkeit!H215=TRUE,INDEX(codenat,MATCH(Tätigkeit!G215,libnat,0)),Tätigkeit!G215),"")</f>
        <v/>
      </c>
      <c r="F205" s="26" t="str">
        <f>IF(A205&lt;&gt;"",Tätigkeit!I215,"")</f>
        <v/>
      </c>
      <c r="G205" s="26" t="str">
        <f>IF(A205&lt;&gt;"",IF(Tätigkeit!O215&lt;&gt;"",Tätigkeit!O215,""),"")</f>
        <v/>
      </c>
      <c r="H205" s="26" t="str">
        <f>IF(A205&lt;&gt;"",IF(Tätigkeit!Z215=TRUE,INDEX(codeperskat,MATCH(Tätigkeit!P215,libperskat,0)),IF(Tätigkeit!P215&lt;&gt;"",Tätigkeit!P215,"")),"")</f>
        <v/>
      </c>
      <c r="I205" s="26" t="str">
        <f>IF(A205&lt;&gt;"",IF(Tätigkeit!AA215=TRUE,INDEX(codeaav,MATCH(Tätigkeit!Q215,libaav,0)),IF(Tätigkeit!Q215&lt;&gt;"",Tätigkeit!Q215,"")),"")</f>
        <v/>
      </c>
      <c r="J205" s="26" t="str">
        <f>IF(A205&lt;&gt;"",IF(Tätigkeit!AB215=TRUE,INDEX(codedipqual,MATCH(Tätigkeit!R215,libdipqual,0)),IF(Tätigkeit!R215&lt;&gt;"",Tätigkeit!R215,"")),"")</f>
        <v/>
      </c>
      <c r="K205" s="26" t="str">
        <f>IF(A205&lt;&gt;"",IF(Tätigkeit!AC215=TRUE,INDEX(libcatidinst,MATCH(Tätigkeit!S215,libinst,0)),""),"")</f>
        <v/>
      </c>
      <c r="L205" s="26" t="str">
        <f>IF(A205&lt;&gt;"",IF(Tätigkeit!AC215=TRUE,INDEX(codeinst,MATCH(Tätigkeit!S215,libinst,0)),IF(Tätigkeit!S215&lt;&gt;"",Tätigkeit!S215,"")),"")</f>
        <v/>
      </c>
      <c r="M205" s="26" t="str">
        <f>IF(A205&lt;&gt;"",IF(Tätigkeit!T215&lt;&gt;"",Tätigkeit!T215,""),"")</f>
        <v/>
      </c>
      <c r="N205" s="26" t="str">
        <f>IF(A205&lt;&gt;"",IF(Tätigkeit!U215&lt;&gt;"",Tätigkeit!U215,""),"")</f>
        <v/>
      </c>
      <c r="O205" s="26" t="str">
        <f>IF(OR(A205="",ISBLANK(Tätigkeit!V215)),"",IF(NOT(ISNA(Tätigkeit!V215)),INDEX(codeschartkla,MATCH(Tätigkeit!V215,libschartkla,0)),Tätigkeit!V215))</f>
        <v/>
      </c>
      <c r="P205" s="26" t="str">
        <f>IF(OR(A205="",ISBLANK(Tätigkeit!W215)),"",Tätigkeit!W215)</f>
        <v/>
      </c>
    </row>
    <row r="206" spans="1:16" x14ac:dyDescent="0.2">
      <c r="A206" s="26" t="str">
        <f>IF(Tätigkeit!$A216&lt;&gt;"",IF(Tätigkeit!C216&lt;&gt;"",IF(Tätigkeit!C216="LOC.ID",CONCATENATE("LOC.",Tätigkeit!AM$12),Tätigkeit!C216),""),"")</f>
        <v/>
      </c>
      <c r="B206" s="65" t="str">
        <f>IF(A206&lt;&gt;"",Tätigkeit!J216,"")</f>
        <v/>
      </c>
      <c r="C206" s="26" t="str">
        <f>IF(A206&lt;&gt;"",IF(Tätigkeit!E216=TRUE,INDEX(codesex,MATCH(Tätigkeit!D216,libsex,0)),Tätigkeit!D216),"")</f>
        <v/>
      </c>
      <c r="D206" s="131" t="str">
        <f>IF(A206&lt;&gt;"",Tätigkeit!F216,"")</f>
        <v/>
      </c>
      <c r="E206" s="26" t="str">
        <f>IF(A206&lt;&gt;"",IF(Tätigkeit!H216=TRUE,INDEX(codenat,MATCH(Tätigkeit!G216,libnat,0)),Tätigkeit!G216),"")</f>
        <v/>
      </c>
      <c r="F206" s="26" t="str">
        <f>IF(A206&lt;&gt;"",Tätigkeit!I216,"")</f>
        <v/>
      </c>
      <c r="G206" s="26" t="str">
        <f>IF(A206&lt;&gt;"",IF(Tätigkeit!O216&lt;&gt;"",Tätigkeit!O216,""),"")</f>
        <v/>
      </c>
      <c r="H206" s="26" t="str">
        <f>IF(A206&lt;&gt;"",IF(Tätigkeit!Z216=TRUE,INDEX(codeperskat,MATCH(Tätigkeit!P216,libperskat,0)),IF(Tätigkeit!P216&lt;&gt;"",Tätigkeit!P216,"")),"")</f>
        <v/>
      </c>
      <c r="I206" s="26" t="str">
        <f>IF(A206&lt;&gt;"",IF(Tätigkeit!AA216=TRUE,INDEX(codeaav,MATCH(Tätigkeit!Q216,libaav,0)),IF(Tätigkeit!Q216&lt;&gt;"",Tätigkeit!Q216,"")),"")</f>
        <v/>
      </c>
      <c r="J206" s="26" t="str">
        <f>IF(A206&lt;&gt;"",IF(Tätigkeit!AB216=TRUE,INDEX(codedipqual,MATCH(Tätigkeit!R216,libdipqual,0)),IF(Tätigkeit!R216&lt;&gt;"",Tätigkeit!R216,"")),"")</f>
        <v/>
      </c>
      <c r="K206" s="26" t="str">
        <f>IF(A206&lt;&gt;"",IF(Tätigkeit!AC216=TRUE,INDEX(libcatidinst,MATCH(Tätigkeit!S216,libinst,0)),""),"")</f>
        <v/>
      </c>
      <c r="L206" s="26" t="str">
        <f>IF(A206&lt;&gt;"",IF(Tätigkeit!AC216=TRUE,INDEX(codeinst,MATCH(Tätigkeit!S216,libinst,0)),IF(Tätigkeit!S216&lt;&gt;"",Tätigkeit!S216,"")),"")</f>
        <v/>
      </c>
      <c r="M206" s="26" t="str">
        <f>IF(A206&lt;&gt;"",IF(Tätigkeit!T216&lt;&gt;"",Tätigkeit!T216,""),"")</f>
        <v/>
      </c>
      <c r="N206" s="26" t="str">
        <f>IF(A206&lt;&gt;"",IF(Tätigkeit!U216&lt;&gt;"",Tätigkeit!U216,""),"")</f>
        <v/>
      </c>
      <c r="O206" s="26" t="str">
        <f>IF(OR(A206="",ISBLANK(Tätigkeit!V216)),"",IF(NOT(ISNA(Tätigkeit!V216)),INDEX(codeschartkla,MATCH(Tätigkeit!V216,libschartkla,0)),Tätigkeit!V216))</f>
        <v/>
      </c>
      <c r="P206" s="26" t="str">
        <f>IF(OR(A206="",ISBLANK(Tätigkeit!W216)),"",Tätigkeit!W216)</f>
        <v/>
      </c>
    </row>
    <row r="207" spans="1:16" x14ac:dyDescent="0.2">
      <c r="A207" s="26" t="str">
        <f>IF(Tätigkeit!$A217&lt;&gt;"",IF(Tätigkeit!C217&lt;&gt;"",IF(Tätigkeit!C217="LOC.ID",CONCATENATE("LOC.",Tätigkeit!AM$12),Tätigkeit!C217),""),"")</f>
        <v/>
      </c>
      <c r="B207" s="65" t="str">
        <f>IF(A207&lt;&gt;"",Tätigkeit!J217,"")</f>
        <v/>
      </c>
      <c r="C207" s="26" t="str">
        <f>IF(A207&lt;&gt;"",IF(Tätigkeit!E217=TRUE,INDEX(codesex,MATCH(Tätigkeit!D217,libsex,0)),Tätigkeit!D217),"")</f>
        <v/>
      </c>
      <c r="D207" s="131" t="str">
        <f>IF(A207&lt;&gt;"",Tätigkeit!F217,"")</f>
        <v/>
      </c>
      <c r="E207" s="26" t="str">
        <f>IF(A207&lt;&gt;"",IF(Tätigkeit!H217=TRUE,INDEX(codenat,MATCH(Tätigkeit!G217,libnat,0)),Tätigkeit!G217),"")</f>
        <v/>
      </c>
      <c r="F207" s="26" t="str">
        <f>IF(A207&lt;&gt;"",Tätigkeit!I217,"")</f>
        <v/>
      </c>
      <c r="G207" s="26" t="str">
        <f>IF(A207&lt;&gt;"",IF(Tätigkeit!O217&lt;&gt;"",Tätigkeit!O217,""),"")</f>
        <v/>
      </c>
      <c r="H207" s="26" t="str">
        <f>IF(A207&lt;&gt;"",IF(Tätigkeit!Z217=TRUE,INDEX(codeperskat,MATCH(Tätigkeit!P217,libperskat,0)),IF(Tätigkeit!P217&lt;&gt;"",Tätigkeit!P217,"")),"")</f>
        <v/>
      </c>
      <c r="I207" s="26" t="str">
        <f>IF(A207&lt;&gt;"",IF(Tätigkeit!AA217=TRUE,INDEX(codeaav,MATCH(Tätigkeit!Q217,libaav,0)),IF(Tätigkeit!Q217&lt;&gt;"",Tätigkeit!Q217,"")),"")</f>
        <v/>
      </c>
      <c r="J207" s="26" t="str">
        <f>IF(A207&lt;&gt;"",IF(Tätigkeit!AB217=TRUE,INDEX(codedipqual,MATCH(Tätigkeit!R217,libdipqual,0)),IF(Tätigkeit!R217&lt;&gt;"",Tätigkeit!R217,"")),"")</f>
        <v/>
      </c>
      <c r="K207" s="26" t="str">
        <f>IF(A207&lt;&gt;"",IF(Tätigkeit!AC217=TRUE,INDEX(libcatidinst,MATCH(Tätigkeit!S217,libinst,0)),""),"")</f>
        <v/>
      </c>
      <c r="L207" s="26" t="str">
        <f>IF(A207&lt;&gt;"",IF(Tätigkeit!AC217=TRUE,INDEX(codeinst,MATCH(Tätigkeit!S217,libinst,0)),IF(Tätigkeit!S217&lt;&gt;"",Tätigkeit!S217,"")),"")</f>
        <v/>
      </c>
      <c r="M207" s="26" t="str">
        <f>IF(A207&lt;&gt;"",IF(Tätigkeit!T217&lt;&gt;"",Tätigkeit!T217,""),"")</f>
        <v/>
      </c>
      <c r="N207" s="26" t="str">
        <f>IF(A207&lt;&gt;"",IF(Tätigkeit!U217&lt;&gt;"",Tätigkeit!U217,""),"")</f>
        <v/>
      </c>
      <c r="O207" s="26" t="str">
        <f>IF(OR(A207="",ISBLANK(Tätigkeit!V217)),"",IF(NOT(ISNA(Tätigkeit!V217)),INDEX(codeschartkla,MATCH(Tätigkeit!V217,libschartkla,0)),Tätigkeit!V217))</f>
        <v/>
      </c>
      <c r="P207" s="26" t="str">
        <f>IF(OR(A207="",ISBLANK(Tätigkeit!W217)),"",Tätigkeit!W217)</f>
        <v/>
      </c>
    </row>
    <row r="208" spans="1:16" x14ac:dyDescent="0.2">
      <c r="A208" s="26" t="str">
        <f>IF(Tätigkeit!$A218&lt;&gt;"",IF(Tätigkeit!C218&lt;&gt;"",IF(Tätigkeit!C218="LOC.ID",CONCATENATE("LOC.",Tätigkeit!AM$12),Tätigkeit!C218),""),"")</f>
        <v/>
      </c>
      <c r="B208" s="65" t="str">
        <f>IF(A208&lt;&gt;"",Tätigkeit!J218,"")</f>
        <v/>
      </c>
      <c r="C208" s="26" t="str">
        <f>IF(A208&lt;&gt;"",IF(Tätigkeit!E218=TRUE,INDEX(codesex,MATCH(Tätigkeit!D218,libsex,0)),Tätigkeit!D218),"")</f>
        <v/>
      </c>
      <c r="D208" s="131" t="str">
        <f>IF(A208&lt;&gt;"",Tätigkeit!F218,"")</f>
        <v/>
      </c>
      <c r="E208" s="26" t="str">
        <f>IF(A208&lt;&gt;"",IF(Tätigkeit!H218=TRUE,INDEX(codenat,MATCH(Tätigkeit!G218,libnat,0)),Tätigkeit!G218),"")</f>
        <v/>
      </c>
      <c r="F208" s="26" t="str">
        <f>IF(A208&lt;&gt;"",Tätigkeit!I218,"")</f>
        <v/>
      </c>
      <c r="G208" s="26" t="str">
        <f>IF(A208&lt;&gt;"",IF(Tätigkeit!O218&lt;&gt;"",Tätigkeit!O218,""),"")</f>
        <v/>
      </c>
      <c r="H208" s="26" t="str">
        <f>IF(A208&lt;&gt;"",IF(Tätigkeit!Z218=TRUE,INDEX(codeperskat,MATCH(Tätigkeit!P218,libperskat,0)),IF(Tätigkeit!P218&lt;&gt;"",Tätigkeit!P218,"")),"")</f>
        <v/>
      </c>
      <c r="I208" s="26" t="str">
        <f>IF(A208&lt;&gt;"",IF(Tätigkeit!AA218=TRUE,INDEX(codeaav,MATCH(Tätigkeit!Q218,libaav,0)),IF(Tätigkeit!Q218&lt;&gt;"",Tätigkeit!Q218,"")),"")</f>
        <v/>
      </c>
      <c r="J208" s="26" t="str">
        <f>IF(A208&lt;&gt;"",IF(Tätigkeit!AB218=TRUE,INDEX(codedipqual,MATCH(Tätigkeit!R218,libdipqual,0)),IF(Tätigkeit!R218&lt;&gt;"",Tätigkeit!R218,"")),"")</f>
        <v/>
      </c>
      <c r="K208" s="26" t="str">
        <f>IF(A208&lt;&gt;"",IF(Tätigkeit!AC218=TRUE,INDEX(libcatidinst,MATCH(Tätigkeit!S218,libinst,0)),""),"")</f>
        <v/>
      </c>
      <c r="L208" s="26" t="str">
        <f>IF(A208&lt;&gt;"",IF(Tätigkeit!AC218=TRUE,INDEX(codeinst,MATCH(Tätigkeit!S218,libinst,0)),IF(Tätigkeit!S218&lt;&gt;"",Tätigkeit!S218,"")),"")</f>
        <v/>
      </c>
      <c r="M208" s="26" t="str">
        <f>IF(A208&lt;&gt;"",IF(Tätigkeit!T218&lt;&gt;"",Tätigkeit!T218,""),"")</f>
        <v/>
      </c>
      <c r="N208" s="26" t="str">
        <f>IF(A208&lt;&gt;"",IF(Tätigkeit!U218&lt;&gt;"",Tätigkeit!U218,""),"")</f>
        <v/>
      </c>
      <c r="O208" s="26" t="str">
        <f>IF(OR(A208="",ISBLANK(Tätigkeit!V218)),"",IF(NOT(ISNA(Tätigkeit!V218)),INDEX(codeschartkla,MATCH(Tätigkeit!V218,libschartkla,0)),Tätigkeit!V218))</f>
        <v/>
      </c>
      <c r="P208" s="26" t="str">
        <f>IF(OR(A208="",ISBLANK(Tätigkeit!W218)),"",Tätigkeit!W218)</f>
        <v/>
      </c>
    </row>
    <row r="209" spans="1:16" x14ac:dyDescent="0.2">
      <c r="A209" s="26" t="str">
        <f>IF(Tätigkeit!$A219&lt;&gt;"",IF(Tätigkeit!C219&lt;&gt;"",IF(Tätigkeit!C219="LOC.ID",CONCATENATE("LOC.",Tätigkeit!AM$12),Tätigkeit!C219),""),"")</f>
        <v/>
      </c>
      <c r="B209" s="65" t="str">
        <f>IF(A209&lt;&gt;"",Tätigkeit!J219,"")</f>
        <v/>
      </c>
      <c r="C209" s="26" t="str">
        <f>IF(A209&lt;&gt;"",IF(Tätigkeit!E219=TRUE,INDEX(codesex,MATCH(Tätigkeit!D219,libsex,0)),Tätigkeit!D219),"")</f>
        <v/>
      </c>
      <c r="D209" s="131" t="str">
        <f>IF(A209&lt;&gt;"",Tätigkeit!F219,"")</f>
        <v/>
      </c>
      <c r="E209" s="26" t="str">
        <f>IF(A209&lt;&gt;"",IF(Tätigkeit!H219=TRUE,INDEX(codenat,MATCH(Tätigkeit!G219,libnat,0)),Tätigkeit!G219),"")</f>
        <v/>
      </c>
      <c r="F209" s="26" t="str">
        <f>IF(A209&lt;&gt;"",Tätigkeit!I219,"")</f>
        <v/>
      </c>
      <c r="G209" s="26" t="str">
        <f>IF(A209&lt;&gt;"",IF(Tätigkeit!O219&lt;&gt;"",Tätigkeit!O219,""),"")</f>
        <v/>
      </c>
      <c r="H209" s="26" t="str">
        <f>IF(A209&lt;&gt;"",IF(Tätigkeit!Z219=TRUE,INDEX(codeperskat,MATCH(Tätigkeit!P219,libperskat,0)),IF(Tätigkeit!P219&lt;&gt;"",Tätigkeit!P219,"")),"")</f>
        <v/>
      </c>
      <c r="I209" s="26" t="str">
        <f>IF(A209&lt;&gt;"",IF(Tätigkeit!AA219=TRUE,INDEX(codeaav,MATCH(Tätigkeit!Q219,libaav,0)),IF(Tätigkeit!Q219&lt;&gt;"",Tätigkeit!Q219,"")),"")</f>
        <v/>
      </c>
      <c r="J209" s="26" t="str">
        <f>IF(A209&lt;&gt;"",IF(Tätigkeit!AB219=TRUE,INDEX(codedipqual,MATCH(Tätigkeit!R219,libdipqual,0)),IF(Tätigkeit!R219&lt;&gt;"",Tätigkeit!R219,"")),"")</f>
        <v/>
      </c>
      <c r="K209" s="26" t="str">
        <f>IF(A209&lt;&gt;"",IF(Tätigkeit!AC219=TRUE,INDEX(libcatidinst,MATCH(Tätigkeit!S219,libinst,0)),""),"")</f>
        <v/>
      </c>
      <c r="L209" s="26" t="str">
        <f>IF(A209&lt;&gt;"",IF(Tätigkeit!AC219=TRUE,INDEX(codeinst,MATCH(Tätigkeit!S219,libinst,0)),IF(Tätigkeit!S219&lt;&gt;"",Tätigkeit!S219,"")),"")</f>
        <v/>
      </c>
      <c r="M209" s="26" t="str">
        <f>IF(A209&lt;&gt;"",IF(Tätigkeit!T219&lt;&gt;"",Tätigkeit!T219,""),"")</f>
        <v/>
      </c>
      <c r="N209" s="26" t="str">
        <f>IF(A209&lt;&gt;"",IF(Tätigkeit!U219&lt;&gt;"",Tätigkeit!U219,""),"")</f>
        <v/>
      </c>
      <c r="O209" s="26" t="str">
        <f>IF(OR(A209="",ISBLANK(Tätigkeit!V219)),"",IF(NOT(ISNA(Tätigkeit!V219)),INDEX(codeschartkla,MATCH(Tätigkeit!V219,libschartkla,0)),Tätigkeit!V219))</f>
        <v/>
      </c>
      <c r="P209" s="26" t="str">
        <f>IF(OR(A209="",ISBLANK(Tätigkeit!W219)),"",Tätigkeit!W219)</f>
        <v/>
      </c>
    </row>
    <row r="210" spans="1:16" x14ac:dyDescent="0.2">
      <c r="A210" s="26" t="str">
        <f>IF(Tätigkeit!$A220&lt;&gt;"",IF(Tätigkeit!C220&lt;&gt;"",IF(Tätigkeit!C220="LOC.ID",CONCATENATE("LOC.",Tätigkeit!AM$12),Tätigkeit!C220),""),"")</f>
        <v/>
      </c>
      <c r="B210" s="65" t="str">
        <f>IF(A210&lt;&gt;"",Tätigkeit!J220,"")</f>
        <v/>
      </c>
      <c r="C210" s="26" t="str">
        <f>IF(A210&lt;&gt;"",IF(Tätigkeit!E220=TRUE,INDEX(codesex,MATCH(Tätigkeit!D220,libsex,0)),Tätigkeit!D220),"")</f>
        <v/>
      </c>
      <c r="D210" s="131" t="str">
        <f>IF(A210&lt;&gt;"",Tätigkeit!F220,"")</f>
        <v/>
      </c>
      <c r="E210" s="26" t="str">
        <f>IF(A210&lt;&gt;"",IF(Tätigkeit!H220=TRUE,INDEX(codenat,MATCH(Tätigkeit!G220,libnat,0)),Tätigkeit!G220),"")</f>
        <v/>
      </c>
      <c r="F210" s="26" t="str">
        <f>IF(A210&lt;&gt;"",Tätigkeit!I220,"")</f>
        <v/>
      </c>
      <c r="G210" s="26" t="str">
        <f>IF(A210&lt;&gt;"",IF(Tätigkeit!O220&lt;&gt;"",Tätigkeit!O220,""),"")</f>
        <v/>
      </c>
      <c r="H210" s="26" t="str">
        <f>IF(A210&lt;&gt;"",IF(Tätigkeit!Z220=TRUE,INDEX(codeperskat,MATCH(Tätigkeit!P220,libperskat,0)),IF(Tätigkeit!P220&lt;&gt;"",Tätigkeit!P220,"")),"")</f>
        <v/>
      </c>
      <c r="I210" s="26" t="str">
        <f>IF(A210&lt;&gt;"",IF(Tätigkeit!AA220=TRUE,INDEX(codeaav,MATCH(Tätigkeit!Q220,libaav,0)),IF(Tätigkeit!Q220&lt;&gt;"",Tätigkeit!Q220,"")),"")</f>
        <v/>
      </c>
      <c r="J210" s="26" t="str">
        <f>IF(A210&lt;&gt;"",IF(Tätigkeit!AB220=TRUE,INDEX(codedipqual,MATCH(Tätigkeit!R220,libdipqual,0)),IF(Tätigkeit!R220&lt;&gt;"",Tätigkeit!R220,"")),"")</f>
        <v/>
      </c>
      <c r="K210" s="26" t="str">
        <f>IF(A210&lt;&gt;"",IF(Tätigkeit!AC220=TRUE,INDEX(libcatidinst,MATCH(Tätigkeit!S220,libinst,0)),""),"")</f>
        <v/>
      </c>
      <c r="L210" s="26" t="str">
        <f>IF(A210&lt;&gt;"",IF(Tätigkeit!AC220=TRUE,INDEX(codeinst,MATCH(Tätigkeit!S220,libinst,0)),IF(Tätigkeit!S220&lt;&gt;"",Tätigkeit!S220,"")),"")</f>
        <v/>
      </c>
      <c r="M210" s="26" t="str">
        <f>IF(A210&lt;&gt;"",IF(Tätigkeit!T220&lt;&gt;"",Tätigkeit!T220,""),"")</f>
        <v/>
      </c>
      <c r="N210" s="26" t="str">
        <f>IF(A210&lt;&gt;"",IF(Tätigkeit!U220&lt;&gt;"",Tätigkeit!U220,""),"")</f>
        <v/>
      </c>
      <c r="O210" s="26" t="str">
        <f>IF(OR(A210="",ISBLANK(Tätigkeit!V220)),"",IF(NOT(ISNA(Tätigkeit!V220)),INDEX(codeschartkla,MATCH(Tätigkeit!V220,libschartkla,0)),Tätigkeit!V220))</f>
        <v/>
      </c>
      <c r="P210" s="26" t="str">
        <f>IF(OR(A210="",ISBLANK(Tätigkeit!W220)),"",Tätigkeit!W220)</f>
        <v/>
      </c>
    </row>
    <row r="211" spans="1:16" x14ac:dyDescent="0.2">
      <c r="A211" s="26" t="str">
        <f>IF(Tätigkeit!$A221&lt;&gt;"",IF(Tätigkeit!C221&lt;&gt;"",IF(Tätigkeit!C221="LOC.ID",CONCATENATE("LOC.",Tätigkeit!AM$12),Tätigkeit!C221),""),"")</f>
        <v/>
      </c>
      <c r="B211" s="65" t="str">
        <f>IF(A211&lt;&gt;"",Tätigkeit!J221,"")</f>
        <v/>
      </c>
      <c r="C211" s="26" t="str">
        <f>IF(A211&lt;&gt;"",IF(Tätigkeit!E221=TRUE,INDEX(codesex,MATCH(Tätigkeit!D221,libsex,0)),Tätigkeit!D221),"")</f>
        <v/>
      </c>
      <c r="D211" s="131" t="str">
        <f>IF(A211&lt;&gt;"",Tätigkeit!F221,"")</f>
        <v/>
      </c>
      <c r="E211" s="26" t="str">
        <f>IF(A211&lt;&gt;"",IF(Tätigkeit!H221=TRUE,INDEX(codenat,MATCH(Tätigkeit!G221,libnat,0)),Tätigkeit!G221),"")</f>
        <v/>
      </c>
      <c r="F211" s="26" t="str">
        <f>IF(A211&lt;&gt;"",Tätigkeit!I221,"")</f>
        <v/>
      </c>
      <c r="G211" s="26" t="str">
        <f>IF(A211&lt;&gt;"",IF(Tätigkeit!O221&lt;&gt;"",Tätigkeit!O221,""),"")</f>
        <v/>
      </c>
      <c r="H211" s="26" t="str">
        <f>IF(A211&lt;&gt;"",IF(Tätigkeit!Z221=TRUE,INDEX(codeperskat,MATCH(Tätigkeit!P221,libperskat,0)),IF(Tätigkeit!P221&lt;&gt;"",Tätigkeit!P221,"")),"")</f>
        <v/>
      </c>
      <c r="I211" s="26" t="str">
        <f>IF(A211&lt;&gt;"",IF(Tätigkeit!AA221=TRUE,INDEX(codeaav,MATCH(Tätigkeit!Q221,libaav,0)),IF(Tätigkeit!Q221&lt;&gt;"",Tätigkeit!Q221,"")),"")</f>
        <v/>
      </c>
      <c r="J211" s="26" t="str">
        <f>IF(A211&lt;&gt;"",IF(Tätigkeit!AB221=TRUE,INDEX(codedipqual,MATCH(Tätigkeit!R221,libdipqual,0)),IF(Tätigkeit!R221&lt;&gt;"",Tätigkeit!R221,"")),"")</f>
        <v/>
      </c>
      <c r="K211" s="26" t="str">
        <f>IF(A211&lt;&gt;"",IF(Tätigkeit!AC221=TRUE,INDEX(libcatidinst,MATCH(Tätigkeit!S221,libinst,0)),""),"")</f>
        <v/>
      </c>
      <c r="L211" s="26" t="str">
        <f>IF(A211&lt;&gt;"",IF(Tätigkeit!AC221=TRUE,INDEX(codeinst,MATCH(Tätigkeit!S221,libinst,0)),IF(Tätigkeit!S221&lt;&gt;"",Tätigkeit!S221,"")),"")</f>
        <v/>
      </c>
      <c r="M211" s="26" t="str">
        <f>IF(A211&lt;&gt;"",IF(Tätigkeit!T221&lt;&gt;"",Tätigkeit!T221,""),"")</f>
        <v/>
      </c>
      <c r="N211" s="26" t="str">
        <f>IF(A211&lt;&gt;"",IF(Tätigkeit!U221&lt;&gt;"",Tätigkeit!U221,""),"")</f>
        <v/>
      </c>
      <c r="O211" s="26" t="str">
        <f>IF(OR(A211="",ISBLANK(Tätigkeit!V221)),"",IF(NOT(ISNA(Tätigkeit!V221)),INDEX(codeschartkla,MATCH(Tätigkeit!V221,libschartkla,0)),Tätigkeit!V221))</f>
        <v/>
      </c>
      <c r="P211" s="26" t="str">
        <f>IF(OR(A211="",ISBLANK(Tätigkeit!W221)),"",Tätigkeit!W221)</f>
        <v/>
      </c>
    </row>
    <row r="212" spans="1:16" x14ac:dyDescent="0.2">
      <c r="A212" s="26" t="str">
        <f>IF(Tätigkeit!$A222&lt;&gt;"",IF(Tätigkeit!C222&lt;&gt;"",IF(Tätigkeit!C222="LOC.ID",CONCATENATE("LOC.",Tätigkeit!AM$12),Tätigkeit!C222),""),"")</f>
        <v/>
      </c>
      <c r="B212" s="65" t="str">
        <f>IF(A212&lt;&gt;"",Tätigkeit!J222,"")</f>
        <v/>
      </c>
      <c r="C212" s="26" t="str">
        <f>IF(A212&lt;&gt;"",IF(Tätigkeit!E222=TRUE,INDEX(codesex,MATCH(Tätigkeit!D222,libsex,0)),Tätigkeit!D222),"")</f>
        <v/>
      </c>
      <c r="D212" s="131" t="str">
        <f>IF(A212&lt;&gt;"",Tätigkeit!F222,"")</f>
        <v/>
      </c>
      <c r="E212" s="26" t="str">
        <f>IF(A212&lt;&gt;"",IF(Tätigkeit!H222=TRUE,INDEX(codenat,MATCH(Tätigkeit!G222,libnat,0)),Tätigkeit!G222),"")</f>
        <v/>
      </c>
      <c r="F212" s="26" t="str">
        <f>IF(A212&lt;&gt;"",Tätigkeit!I222,"")</f>
        <v/>
      </c>
      <c r="G212" s="26" t="str">
        <f>IF(A212&lt;&gt;"",IF(Tätigkeit!O222&lt;&gt;"",Tätigkeit!O222,""),"")</f>
        <v/>
      </c>
      <c r="H212" s="26" t="str">
        <f>IF(A212&lt;&gt;"",IF(Tätigkeit!Z222=TRUE,INDEX(codeperskat,MATCH(Tätigkeit!P222,libperskat,0)),IF(Tätigkeit!P222&lt;&gt;"",Tätigkeit!P222,"")),"")</f>
        <v/>
      </c>
      <c r="I212" s="26" t="str">
        <f>IF(A212&lt;&gt;"",IF(Tätigkeit!AA222=TRUE,INDEX(codeaav,MATCH(Tätigkeit!Q222,libaav,0)),IF(Tätigkeit!Q222&lt;&gt;"",Tätigkeit!Q222,"")),"")</f>
        <v/>
      </c>
      <c r="J212" s="26" t="str">
        <f>IF(A212&lt;&gt;"",IF(Tätigkeit!AB222=TRUE,INDEX(codedipqual,MATCH(Tätigkeit!R222,libdipqual,0)),IF(Tätigkeit!R222&lt;&gt;"",Tätigkeit!R222,"")),"")</f>
        <v/>
      </c>
      <c r="K212" s="26" t="str">
        <f>IF(A212&lt;&gt;"",IF(Tätigkeit!AC222=TRUE,INDEX(libcatidinst,MATCH(Tätigkeit!S222,libinst,0)),""),"")</f>
        <v/>
      </c>
      <c r="L212" s="26" t="str">
        <f>IF(A212&lt;&gt;"",IF(Tätigkeit!AC222=TRUE,INDEX(codeinst,MATCH(Tätigkeit!S222,libinst,0)),IF(Tätigkeit!S222&lt;&gt;"",Tätigkeit!S222,"")),"")</f>
        <v/>
      </c>
      <c r="M212" s="26" t="str">
        <f>IF(A212&lt;&gt;"",IF(Tätigkeit!T222&lt;&gt;"",Tätigkeit!T222,""),"")</f>
        <v/>
      </c>
      <c r="N212" s="26" t="str">
        <f>IF(A212&lt;&gt;"",IF(Tätigkeit!U222&lt;&gt;"",Tätigkeit!U222,""),"")</f>
        <v/>
      </c>
      <c r="O212" s="26" t="str">
        <f>IF(OR(A212="",ISBLANK(Tätigkeit!V222)),"",IF(NOT(ISNA(Tätigkeit!V222)),INDEX(codeschartkla,MATCH(Tätigkeit!V222,libschartkla,0)),Tätigkeit!V222))</f>
        <v/>
      </c>
      <c r="P212" s="26" t="str">
        <f>IF(OR(A212="",ISBLANK(Tätigkeit!W222)),"",Tätigkeit!W222)</f>
        <v/>
      </c>
    </row>
    <row r="213" spans="1:16" x14ac:dyDescent="0.2">
      <c r="A213" s="26" t="str">
        <f>IF(Tätigkeit!$A223&lt;&gt;"",IF(Tätigkeit!C223&lt;&gt;"",IF(Tätigkeit!C223="LOC.ID",CONCATENATE("LOC.",Tätigkeit!AM$12),Tätigkeit!C223),""),"")</f>
        <v/>
      </c>
      <c r="B213" s="65" t="str">
        <f>IF(A213&lt;&gt;"",Tätigkeit!J223,"")</f>
        <v/>
      </c>
      <c r="C213" s="26" t="str">
        <f>IF(A213&lt;&gt;"",IF(Tätigkeit!E223=TRUE,INDEX(codesex,MATCH(Tätigkeit!D223,libsex,0)),Tätigkeit!D223),"")</f>
        <v/>
      </c>
      <c r="D213" s="131" t="str">
        <f>IF(A213&lt;&gt;"",Tätigkeit!F223,"")</f>
        <v/>
      </c>
      <c r="E213" s="26" t="str">
        <f>IF(A213&lt;&gt;"",IF(Tätigkeit!H223=TRUE,INDEX(codenat,MATCH(Tätigkeit!G223,libnat,0)),Tätigkeit!G223),"")</f>
        <v/>
      </c>
      <c r="F213" s="26" t="str">
        <f>IF(A213&lt;&gt;"",Tätigkeit!I223,"")</f>
        <v/>
      </c>
      <c r="G213" s="26" t="str">
        <f>IF(A213&lt;&gt;"",IF(Tätigkeit!O223&lt;&gt;"",Tätigkeit!O223,""),"")</f>
        <v/>
      </c>
      <c r="H213" s="26" t="str">
        <f>IF(A213&lt;&gt;"",IF(Tätigkeit!Z223=TRUE,INDEX(codeperskat,MATCH(Tätigkeit!P223,libperskat,0)),IF(Tätigkeit!P223&lt;&gt;"",Tätigkeit!P223,"")),"")</f>
        <v/>
      </c>
      <c r="I213" s="26" t="str">
        <f>IF(A213&lt;&gt;"",IF(Tätigkeit!AA223=TRUE,INDEX(codeaav,MATCH(Tätigkeit!Q223,libaav,0)),IF(Tätigkeit!Q223&lt;&gt;"",Tätigkeit!Q223,"")),"")</f>
        <v/>
      </c>
      <c r="J213" s="26" t="str">
        <f>IF(A213&lt;&gt;"",IF(Tätigkeit!AB223=TRUE,INDEX(codedipqual,MATCH(Tätigkeit!R223,libdipqual,0)),IF(Tätigkeit!R223&lt;&gt;"",Tätigkeit!R223,"")),"")</f>
        <v/>
      </c>
      <c r="K213" s="26" t="str">
        <f>IF(A213&lt;&gt;"",IF(Tätigkeit!AC223=TRUE,INDEX(libcatidinst,MATCH(Tätigkeit!S223,libinst,0)),""),"")</f>
        <v/>
      </c>
      <c r="L213" s="26" t="str">
        <f>IF(A213&lt;&gt;"",IF(Tätigkeit!AC223=TRUE,INDEX(codeinst,MATCH(Tätigkeit!S223,libinst,0)),IF(Tätigkeit!S223&lt;&gt;"",Tätigkeit!S223,"")),"")</f>
        <v/>
      </c>
      <c r="M213" s="26" t="str">
        <f>IF(A213&lt;&gt;"",IF(Tätigkeit!T223&lt;&gt;"",Tätigkeit!T223,""),"")</f>
        <v/>
      </c>
      <c r="N213" s="26" t="str">
        <f>IF(A213&lt;&gt;"",IF(Tätigkeit!U223&lt;&gt;"",Tätigkeit!U223,""),"")</f>
        <v/>
      </c>
      <c r="O213" s="26" t="str">
        <f>IF(OR(A213="",ISBLANK(Tätigkeit!V223)),"",IF(NOT(ISNA(Tätigkeit!V223)),INDEX(codeschartkla,MATCH(Tätigkeit!V223,libschartkla,0)),Tätigkeit!V223))</f>
        <v/>
      </c>
      <c r="P213" s="26" t="str">
        <f>IF(OR(A213="",ISBLANK(Tätigkeit!W223)),"",Tätigkeit!W223)</f>
        <v/>
      </c>
    </row>
    <row r="214" spans="1:16" x14ac:dyDescent="0.2">
      <c r="A214" s="26" t="str">
        <f>IF(Tätigkeit!$A224&lt;&gt;"",IF(Tätigkeit!C224&lt;&gt;"",IF(Tätigkeit!C224="LOC.ID",CONCATENATE("LOC.",Tätigkeit!AM$12),Tätigkeit!C224),""),"")</f>
        <v/>
      </c>
      <c r="B214" s="65" t="str">
        <f>IF(A214&lt;&gt;"",Tätigkeit!J224,"")</f>
        <v/>
      </c>
      <c r="C214" s="26" t="str">
        <f>IF(A214&lt;&gt;"",IF(Tätigkeit!E224=TRUE,INDEX(codesex,MATCH(Tätigkeit!D224,libsex,0)),Tätigkeit!D224),"")</f>
        <v/>
      </c>
      <c r="D214" s="131" t="str">
        <f>IF(A214&lt;&gt;"",Tätigkeit!F224,"")</f>
        <v/>
      </c>
      <c r="E214" s="26" t="str">
        <f>IF(A214&lt;&gt;"",IF(Tätigkeit!H224=TRUE,INDEX(codenat,MATCH(Tätigkeit!G224,libnat,0)),Tätigkeit!G224),"")</f>
        <v/>
      </c>
      <c r="F214" s="26" t="str">
        <f>IF(A214&lt;&gt;"",Tätigkeit!I224,"")</f>
        <v/>
      </c>
      <c r="G214" s="26" t="str">
        <f>IF(A214&lt;&gt;"",IF(Tätigkeit!O224&lt;&gt;"",Tätigkeit!O224,""),"")</f>
        <v/>
      </c>
      <c r="H214" s="26" t="str">
        <f>IF(A214&lt;&gt;"",IF(Tätigkeit!Z224=TRUE,INDEX(codeperskat,MATCH(Tätigkeit!P224,libperskat,0)),IF(Tätigkeit!P224&lt;&gt;"",Tätigkeit!P224,"")),"")</f>
        <v/>
      </c>
      <c r="I214" s="26" t="str">
        <f>IF(A214&lt;&gt;"",IF(Tätigkeit!AA224=TRUE,INDEX(codeaav,MATCH(Tätigkeit!Q224,libaav,0)),IF(Tätigkeit!Q224&lt;&gt;"",Tätigkeit!Q224,"")),"")</f>
        <v/>
      </c>
      <c r="J214" s="26" t="str">
        <f>IF(A214&lt;&gt;"",IF(Tätigkeit!AB224=TRUE,INDEX(codedipqual,MATCH(Tätigkeit!R224,libdipqual,0)),IF(Tätigkeit!R224&lt;&gt;"",Tätigkeit!R224,"")),"")</f>
        <v/>
      </c>
      <c r="K214" s="26" t="str">
        <f>IF(A214&lt;&gt;"",IF(Tätigkeit!AC224=TRUE,INDEX(libcatidinst,MATCH(Tätigkeit!S224,libinst,0)),""),"")</f>
        <v/>
      </c>
      <c r="L214" s="26" t="str">
        <f>IF(A214&lt;&gt;"",IF(Tätigkeit!AC224=TRUE,INDEX(codeinst,MATCH(Tätigkeit!S224,libinst,0)),IF(Tätigkeit!S224&lt;&gt;"",Tätigkeit!S224,"")),"")</f>
        <v/>
      </c>
      <c r="M214" s="26" t="str">
        <f>IF(A214&lt;&gt;"",IF(Tätigkeit!T224&lt;&gt;"",Tätigkeit!T224,""),"")</f>
        <v/>
      </c>
      <c r="N214" s="26" t="str">
        <f>IF(A214&lt;&gt;"",IF(Tätigkeit!U224&lt;&gt;"",Tätigkeit!U224,""),"")</f>
        <v/>
      </c>
      <c r="O214" s="26" t="str">
        <f>IF(OR(A214="",ISBLANK(Tätigkeit!V224)),"",IF(NOT(ISNA(Tätigkeit!V224)),INDEX(codeschartkla,MATCH(Tätigkeit!V224,libschartkla,0)),Tätigkeit!V224))</f>
        <v/>
      </c>
      <c r="P214" s="26" t="str">
        <f>IF(OR(A214="",ISBLANK(Tätigkeit!W224)),"",Tätigkeit!W224)</f>
        <v/>
      </c>
    </row>
    <row r="215" spans="1:16" x14ac:dyDescent="0.2">
      <c r="A215" s="26" t="str">
        <f>IF(Tätigkeit!$A225&lt;&gt;"",IF(Tätigkeit!C225&lt;&gt;"",IF(Tätigkeit!C225="LOC.ID",CONCATENATE("LOC.",Tätigkeit!AM$12),Tätigkeit!C225),""),"")</f>
        <v/>
      </c>
      <c r="B215" s="65" t="str">
        <f>IF(A215&lt;&gt;"",Tätigkeit!J225,"")</f>
        <v/>
      </c>
      <c r="C215" s="26" t="str">
        <f>IF(A215&lt;&gt;"",IF(Tätigkeit!E225=TRUE,INDEX(codesex,MATCH(Tätigkeit!D225,libsex,0)),Tätigkeit!D225),"")</f>
        <v/>
      </c>
      <c r="D215" s="131" t="str">
        <f>IF(A215&lt;&gt;"",Tätigkeit!F225,"")</f>
        <v/>
      </c>
      <c r="E215" s="26" t="str">
        <f>IF(A215&lt;&gt;"",IF(Tätigkeit!H225=TRUE,INDEX(codenat,MATCH(Tätigkeit!G225,libnat,0)),Tätigkeit!G225),"")</f>
        <v/>
      </c>
      <c r="F215" s="26" t="str">
        <f>IF(A215&lt;&gt;"",Tätigkeit!I225,"")</f>
        <v/>
      </c>
      <c r="G215" s="26" t="str">
        <f>IF(A215&lt;&gt;"",IF(Tätigkeit!O225&lt;&gt;"",Tätigkeit!O225,""),"")</f>
        <v/>
      </c>
      <c r="H215" s="26" t="str">
        <f>IF(A215&lt;&gt;"",IF(Tätigkeit!Z225=TRUE,INDEX(codeperskat,MATCH(Tätigkeit!P225,libperskat,0)),IF(Tätigkeit!P225&lt;&gt;"",Tätigkeit!P225,"")),"")</f>
        <v/>
      </c>
      <c r="I215" s="26" t="str">
        <f>IF(A215&lt;&gt;"",IF(Tätigkeit!AA225=TRUE,INDEX(codeaav,MATCH(Tätigkeit!Q225,libaav,0)),IF(Tätigkeit!Q225&lt;&gt;"",Tätigkeit!Q225,"")),"")</f>
        <v/>
      </c>
      <c r="J215" s="26" t="str">
        <f>IF(A215&lt;&gt;"",IF(Tätigkeit!AB225=TRUE,INDEX(codedipqual,MATCH(Tätigkeit!R225,libdipqual,0)),IF(Tätigkeit!R225&lt;&gt;"",Tätigkeit!R225,"")),"")</f>
        <v/>
      </c>
      <c r="K215" s="26" t="str">
        <f>IF(A215&lt;&gt;"",IF(Tätigkeit!AC225=TRUE,INDEX(libcatidinst,MATCH(Tätigkeit!S225,libinst,0)),""),"")</f>
        <v/>
      </c>
      <c r="L215" s="26" t="str">
        <f>IF(A215&lt;&gt;"",IF(Tätigkeit!AC225=TRUE,INDEX(codeinst,MATCH(Tätigkeit!S225,libinst,0)),IF(Tätigkeit!S225&lt;&gt;"",Tätigkeit!S225,"")),"")</f>
        <v/>
      </c>
      <c r="M215" s="26" t="str">
        <f>IF(A215&lt;&gt;"",IF(Tätigkeit!T225&lt;&gt;"",Tätigkeit!T225,""),"")</f>
        <v/>
      </c>
      <c r="N215" s="26" t="str">
        <f>IF(A215&lt;&gt;"",IF(Tätigkeit!U225&lt;&gt;"",Tätigkeit!U225,""),"")</f>
        <v/>
      </c>
      <c r="O215" s="26" t="str">
        <f>IF(OR(A215="",ISBLANK(Tätigkeit!V225)),"",IF(NOT(ISNA(Tätigkeit!V225)),INDEX(codeschartkla,MATCH(Tätigkeit!V225,libschartkla,0)),Tätigkeit!V225))</f>
        <v/>
      </c>
      <c r="P215" s="26" t="str">
        <f>IF(OR(A215="",ISBLANK(Tätigkeit!W225)),"",Tätigkeit!W225)</f>
        <v/>
      </c>
    </row>
    <row r="216" spans="1:16" x14ac:dyDescent="0.2">
      <c r="A216" s="26" t="str">
        <f>IF(Tätigkeit!$A226&lt;&gt;"",IF(Tätigkeit!C226&lt;&gt;"",IF(Tätigkeit!C226="LOC.ID",CONCATENATE("LOC.",Tätigkeit!AM$12),Tätigkeit!C226),""),"")</f>
        <v/>
      </c>
      <c r="B216" s="65" t="str">
        <f>IF(A216&lt;&gt;"",Tätigkeit!J226,"")</f>
        <v/>
      </c>
      <c r="C216" s="26" t="str">
        <f>IF(A216&lt;&gt;"",IF(Tätigkeit!E226=TRUE,INDEX(codesex,MATCH(Tätigkeit!D226,libsex,0)),Tätigkeit!D226),"")</f>
        <v/>
      </c>
      <c r="D216" s="131" t="str">
        <f>IF(A216&lt;&gt;"",Tätigkeit!F226,"")</f>
        <v/>
      </c>
      <c r="E216" s="26" t="str">
        <f>IF(A216&lt;&gt;"",IF(Tätigkeit!H226=TRUE,INDEX(codenat,MATCH(Tätigkeit!G226,libnat,0)),Tätigkeit!G226),"")</f>
        <v/>
      </c>
      <c r="F216" s="26" t="str">
        <f>IF(A216&lt;&gt;"",Tätigkeit!I226,"")</f>
        <v/>
      </c>
      <c r="G216" s="26" t="str">
        <f>IF(A216&lt;&gt;"",IF(Tätigkeit!O226&lt;&gt;"",Tätigkeit!O226,""),"")</f>
        <v/>
      </c>
      <c r="H216" s="26" t="str">
        <f>IF(A216&lt;&gt;"",IF(Tätigkeit!Z226=TRUE,INDEX(codeperskat,MATCH(Tätigkeit!P226,libperskat,0)),IF(Tätigkeit!P226&lt;&gt;"",Tätigkeit!P226,"")),"")</f>
        <v/>
      </c>
      <c r="I216" s="26" t="str">
        <f>IF(A216&lt;&gt;"",IF(Tätigkeit!AA226=TRUE,INDEX(codeaav,MATCH(Tätigkeit!Q226,libaav,0)),IF(Tätigkeit!Q226&lt;&gt;"",Tätigkeit!Q226,"")),"")</f>
        <v/>
      </c>
      <c r="J216" s="26" t="str">
        <f>IF(A216&lt;&gt;"",IF(Tätigkeit!AB226=TRUE,INDEX(codedipqual,MATCH(Tätigkeit!R226,libdipqual,0)),IF(Tätigkeit!R226&lt;&gt;"",Tätigkeit!R226,"")),"")</f>
        <v/>
      </c>
      <c r="K216" s="26" t="str">
        <f>IF(A216&lt;&gt;"",IF(Tätigkeit!AC226=TRUE,INDEX(libcatidinst,MATCH(Tätigkeit!S226,libinst,0)),""),"")</f>
        <v/>
      </c>
      <c r="L216" s="26" t="str">
        <f>IF(A216&lt;&gt;"",IF(Tätigkeit!AC226=TRUE,INDEX(codeinst,MATCH(Tätigkeit!S226,libinst,0)),IF(Tätigkeit!S226&lt;&gt;"",Tätigkeit!S226,"")),"")</f>
        <v/>
      </c>
      <c r="M216" s="26" t="str">
        <f>IF(A216&lt;&gt;"",IF(Tätigkeit!T226&lt;&gt;"",Tätigkeit!T226,""),"")</f>
        <v/>
      </c>
      <c r="N216" s="26" t="str">
        <f>IF(A216&lt;&gt;"",IF(Tätigkeit!U226&lt;&gt;"",Tätigkeit!U226,""),"")</f>
        <v/>
      </c>
      <c r="O216" s="26" t="str">
        <f>IF(OR(A216="",ISBLANK(Tätigkeit!V226)),"",IF(NOT(ISNA(Tätigkeit!V226)),INDEX(codeschartkla,MATCH(Tätigkeit!V226,libschartkla,0)),Tätigkeit!V226))</f>
        <v/>
      </c>
      <c r="P216" s="26" t="str">
        <f>IF(OR(A216="",ISBLANK(Tätigkeit!W226)),"",Tätigkeit!W226)</f>
        <v/>
      </c>
    </row>
    <row r="217" spans="1:16" x14ac:dyDescent="0.2">
      <c r="A217" s="26" t="str">
        <f>IF(Tätigkeit!$A227&lt;&gt;"",IF(Tätigkeit!C227&lt;&gt;"",IF(Tätigkeit!C227="LOC.ID",CONCATENATE("LOC.",Tätigkeit!AM$12),Tätigkeit!C227),""),"")</f>
        <v/>
      </c>
      <c r="B217" s="65" t="str">
        <f>IF(A217&lt;&gt;"",Tätigkeit!J227,"")</f>
        <v/>
      </c>
      <c r="C217" s="26" t="str">
        <f>IF(A217&lt;&gt;"",IF(Tätigkeit!E227=TRUE,INDEX(codesex,MATCH(Tätigkeit!D227,libsex,0)),Tätigkeit!D227),"")</f>
        <v/>
      </c>
      <c r="D217" s="131" t="str">
        <f>IF(A217&lt;&gt;"",Tätigkeit!F227,"")</f>
        <v/>
      </c>
      <c r="E217" s="26" t="str">
        <f>IF(A217&lt;&gt;"",IF(Tätigkeit!H227=TRUE,INDEX(codenat,MATCH(Tätigkeit!G227,libnat,0)),Tätigkeit!G227),"")</f>
        <v/>
      </c>
      <c r="F217" s="26" t="str">
        <f>IF(A217&lt;&gt;"",Tätigkeit!I227,"")</f>
        <v/>
      </c>
      <c r="G217" s="26" t="str">
        <f>IF(A217&lt;&gt;"",IF(Tätigkeit!O227&lt;&gt;"",Tätigkeit!O227,""),"")</f>
        <v/>
      </c>
      <c r="H217" s="26" t="str">
        <f>IF(A217&lt;&gt;"",IF(Tätigkeit!Z227=TRUE,INDEX(codeperskat,MATCH(Tätigkeit!P227,libperskat,0)),IF(Tätigkeit!P227&lt;&gt;"",Tätigkeit!P227,"")),"")</f>
        <v/>
      </c>
      <c r="I217" s="26" t="str">
        <f>IF(A217&lt;&gt;"",IF(Tätigkeit!AA227=TRUE,INDEX(codeaav,MATCH(Tätigkeit!Q227,libaav,0)),IF(Tätigkeit!Q227&lt;&gt;"",Tätigkeit!Q227,"")),"")</f>
        <v/>
      </c>
      <c r="J217" s="26" t="str">
        <f>IF(A217&lt;&gt;"",IF(Tätigkeit!AB227=TRUE,INDEX(codedipqual,MATCH(Tätigkeit!R227,libdipqual,0)),IF(Tätigkeit!R227&lt;&gt;"",Tätigkeit!R227,"")),"")</f>
        <v/>
      </c>
      <c r="K217" s="26" t="str">
        <f>IF(A217&lt;&gt;"",IF(Tätigkeit!AC227=TRUE,INDEX(libcatidinst,MATCH(Tätigkeit!S227,libinst,0)),""),"")</f>
        <v/>
      </c>
      <c r="L217" s="26" t="str">
        <f>IF(A217&lt;&gt;"",IF(Tätigkeit!AC227=TRUE,INDEX(codeinst,MATCH(Tätigkeit!S227,libinst,0)),IF(Tätigkeit!S227&lt;&gt;"",Tätigkeit!S227,"")),"")</f>
        <v/>
      </c>
      <c r="M217" s="26" t="str">
        <f>IF(A217&lt;&gt;"",IF(Tätigkeit!T227&lt;&gt;"",Tätigkeit!T227,""),"")</f>
        <v/>
      </c>
      <c r="N217" s="26" t="str">
        <f>IF(A217&lt;&gt;"",IF(Tätigkeit!U227&lt;&gt;"",Tätigkeit!U227,""),"")</f>
        <v/>
      </c>
      <c r="O217" s="26" t="str">
        <f>IF(OR(A217="",ISBLANK(Tätigkeit!V227)),"",IF(NOT(ISNA(Tätigkeit!V227)),INDEX(codeschartkla,MATCH(Tätigkeit!V227,libschartkla,0)),Tätigkeit!V227))</f>
        <v/>
      </c>
      <c r="P217" s="26" t="str">
        <f>IF(OR(A217="",ISBLANK(Tätigkeit!W227)),"",Tätigkeit!W227)</f>
        <v/>
      </c>
    </row>
    <row r="218" spans="1:16" x14ac:dyDescent="0.2">
      <c r="A218" s="26" t="str">
        <f>IF(Tätigkeit!$A228&lt;&gt;"",IF(Tätigkeit!C228&lt;&gt;"",IF(Tätigkeit!C228="LOC.ID",CONCATENATE("LOC.",Tätigkeit!AM$12),Tätigkeit!C228),""),"")</f>
        <v/>
      </c>
      <c r="B218" s="65" t="str">
        <f>IF(A218&lt;&gt;"",Tätigkeit!J228,"")</f>
        <v/>
      </c>
      <c r="C218" s="26" t="str">
        <f>IF(A218&lt;&gt;"",IF(Tätigkeit!E228=TRUE,INDEX(codesex,MATCH(Tätigkeit!D228,libsex,0)),Tätigkeit!D228),"")</f>
        <v/>
      </c>
      <c r="D218" s="131" t="str">
        <f>IF(A218&lt;&gt;"",Tätigkeit!F228,"")</f>
        <v/>
      </c>
      <c r="E218" s="26" t="str">
        <f>IF(A218&lt;&gt;"",IF(Tätigkeit!H228=TRUE,INDEX(codenat,MATCH(Tätigkeit!G228,libnat,0)),Tätigkeit!G228),"")</f>
        <v/>
      </c>
      <c r="F218" s="26" t="str">
        <f>IF(A218&lt;&gt;"",Tätigkeit!I228,"")</f>
        <v/>
      </c>
      <c r="G218" s="26" t="str">
        <f>IF(A218&lt;&gt;"",IF(Tätigkeit!O228&lt;&gt;"",Tätigkeit!O228,""),"")</f>
        <v/>
      </c>
      <c r="H218" s="26" t="str">
        <f>IF(A218&lt;&gt;"",IF(Tätigkeit!Z228=TRUE,INDEX(codeperskat,MATCH(Tätigkeit!P228,libperskat,0)),IF(Tätigkeit!P228&lt;&gt;"",Tätigkeit!P228,"")),"")</f>
        <v/>
      </c>
      <c r="I218" s="26" t="str">
        <f>IF(A218&lt;&gt;"",IF(Tätigkeit!AA228=TRUE,INDEX(codeaav,MATCH(Tätigkeit!Q228,libaav,0)),IF(Tätigkeit!Q228&lt;&gt;"",Tätigkeit!Q228,"")),"")</f>
        <v/>
      </c>
      <c r="J218" s="26" t="str">
        <f>IF(A218&lt;&gt;"",IF(Tätigkeit!AB228=TRUE,INDEX(codedipqual,MATCH(Tätigkeit!R228,libdipqual,0)),IF(Tätigkeit!R228&lt;&gt;"",Tätigkeit!R228,"")),"")</f>
        <v/>
      </c>
      <c r="K218" s="26" t="str">
        <f>IF(A218&lt;&gt;"",IF(Tätigkeit!AC228=TRUE,INDEX(libcatidinst,MATCH(Tätigkeit!S228,libinst,0)),""),"")</f>
        <v/>
      </c>
      <c r="L218" s="26" t="str">
        <f>IF(A218&lt;&gt;"",IF(Tätigkeit!AC228=TRUE,INDEX(codeinst,MATCH(Tätigkeit!S228,libinst,0)),IF(Tätigkeit!S228&lt;&gt;"",Tätigkeit!S228,"")),"")</f>
        <v/>
      </c>
      <c r="M218" s="26" t="str">
        <f>IF(A218&lt;&gt;"",IF(Tätigkeit!T228&lt;&gt;"",Tätigkeit!T228,""),"")</f>
        <v/>
      </c>
      <c r="N218" s="26" t="str">
        <f>IF(A218&lt;&gt;"",IF(Tätigkeit!U228&lt;&gt;"",Tätigkeit!U228,""),"")</f>
        <v/>
      </c>
      <c r="O218" s="26" t="str">
        <f>IF(OR(A218="",ISBLANK(Tätigkeit!V228)),"",IF(NOT(ISNA(Tätigkeit!V228)),INDEX(codeschartkla,MATCH(Tätigkeit!V228,libschartkla,0)),Tätigkeit!V228))</f>
        <v/>
      </c>
      <c r="P218" s="26" t="str">
        <f>IF(OR(A218="",ISBLANK(Tätigkeit!W228)),"",Tätigkeit!W228)</f>
        <v/>
      </c>
    </row>
    <row r="219" spans="1:16" x14ac:dyDescent="0.2">
      <c r="A219" s="26" t="str">
        <f>IF(Tätigkeit!$A229&lt;&gt;"",IF(Tätigkeit!C229&lt;&gt;"",IF(Tätigkeit!C229="LOC.ID",CONCATENATE("LOC.",Tätigkeit!AM$12),Tätigkeit!C229),""),"")</f>
        <v/>
      </c>
      <c r="B219" s="65" t="str">
        <f>IF(A219&lt;&gt;"",Tätigkeit!J229,"")</f>
        <v/>
      </c>
      <c r="C219" s="26" t="str">
        <f>IF(A219&lt;&gt;"",IF(Tätigkeit!E229=TRUE,INDEX(codesex,MATCH(Tätigkeit!D229,libsex,0)),Tätigkeit!D229),"")</f>
        <v/>
      </c>
      <c r="D219" s="131" t="str">
        <f>IF(A219&lt;&gt;"",Tätigkeit!F229,"")</f>
        <v/>
      </c>
      <c r="E219" s="26" t="str">
        <f>IF(A219&lt;&gt;"",IF(Tätigkeit!H229=TRUE,INDEX(codenat,MATCH(Tätigkeit!G229,libnat,0)),Tätigkeit!G229),"")</f>
        <v/>
      </c>
      <c r="F219" s="26" t="str">
        <f>IF(A219&lt;&gt;"",Tätigkeit!I229,"")</f>
        <v/>
      </c>
      <c r="G219" s="26" t="str">
        <f>IF(A219&lt;&gt;"",IF(Tätigkeit!O229&lt;&gt;"",Tätigkeit!O229,""),"")</f>
        <v/>
      </c>
      <c r="H219" s="26" t="str">
        <f>IF(A219&lt;&gt;"",IF(Tätigkeit!Z229=TRUE,INDEX(codeperskat,MATCH(Tätigkeit!P229,libperskat,0)),IF(Tätigkeit!P229&lt;&gt;"",Tätigkeit!P229,"")),"")</f>
        <v/>
      </c>
      <c r="I219" s="26" t="str">
        <f>IF(A219&lt;&gt;"",IF(Tätigkeit!AA229=TRUE,INDEX(codeaav,MATCH(Tätigkeit!Q229,libaav,0)),IF(Tätigkeit!Q229&lt;&gt;"",Tätigkeit!Q229,"")),"")</f>
        <v/>
      </c>
      <c r="J219" s="26" t="str">
        <f>IF(A219&lt;&gt;"",IF(Tätigkeit!AB229=TRUE,INDEX(codedipqual,MATCH(Tätigkeit!R229,libdipqual,0)),IF(Tätigkeit!R229&lt;&gt;"",Tätigkeit!R229,"")),"")</f>
        <v/>
      </c>
      <c r="K219" s="26" t="str">
        <f>IF(A219&lt;&gt;"",IF(Tätigkeit!AC229=TRUE,INDEX(libcatidinst,MATCH(Tätigkeit!S229,libinst,0)),""),"")</f>
        <v/>
      </c>
      <c r="L219" s="26" t="str">
        <f>IF(A219&lt;&gt;"",IF(Tätigkeit!AC229=TRUE,INDEX(codeinst,MATCH(Tätigkeit!S229,libinst,0)),IF(Tätigkeit!S229&lt;&gt;"",Tätigkeit!S229,"")),"")</f>
        <v/>
      </c>
      <c r="M219" s="26" t="str">
        <f>IF(A219&lt;&gt;"",IF(Tätigkeit!T229&lt;&gt;"",Tätigkeit!T229,""),"")</f>
        <v/>
      </c>
      <c r="N219" s="26" t="str">
        <f>IF(A219&lt;&gt;"",IF(Tätigkeit!U229&lt;&gt;"",Tätigkeit!U229,""),"")</f>
        <v/>
      </c>
      <c r="O219" s="26" t="str">
        <f>IF(OR(A219="",ISBLANK(Tätigkeit!V229)),"",IF(NOT(ISNA(Tätigkeit!V229)),INDEX(codeschartkla,MATCH(Tätigkeit!V229,libschartkla,0)),Tätigkeit!V229))</f>
        <v/>
      </c>
      <c r="P219" s="26" t="str">
        <f>IF(OR(A219="",ISBLANK(Tätigkeit!W229)),"",Tätigkeit!W229)</f>
        <v/>
      </c>
    </row>
    <row r="220" spans="1:16" x14ac:dyDescent="0.2">
      <c r="A220" s="26" t="str">
        <f>IF(Tätigkeit!$A230&lt;&gt;"",IF(Tätigkeit!C230&lt;&gt;"",IF(Tätigkeit!C230="LOC.ID",CONCATENATE("LOC.",Tätigkeit!AM$12),Tätigkeit!C230),""),"")</f>
        <v/>
      </c>
      <c r="B220" s="65" t="str">
        <f>IF(A220&lt;&gt;"",Tätigkeit!J230,"")</f>
        <v/>
      </c>
      <c r="C220" s="26" t="str">
        <f>IF(A220&lt;&gt;"",IF(Tätigkeit!E230=TRUE,INDEX(codesex,MATCH(Tätigkeit!D230,libsex,0)),Tätigkeit!D230),"")</f>
        <v/>
      </c>
      <c r="D220" s="131" t="str">
        <f>IF(A220&lt;&gt;"",Tätigkeit!F230,"")</f>
        <v/>
      </c>
      <c r="E220" s="26" t="str">
        <f>IF(A220&lt;&gt;"",IF(Tätigkeit!H230=TRUE,INDEX(codenat,MATCH(Tätigkeit!G230,libnat,0)),Tätigkeit!G230),"")</f>
        <v/>
      </c>
      <c r="F220" s="26" t="str">
        <f>IF(A220&lt;&gt;"",Tätigkeit!I230,"")</f>
        <v/>
      </c>
      <c r="G220" s="26" t="str">
        <f>IF(A220&lt;&gt;"",IF(Tätigkeit!O230&lt;&gt;"",Tätigkeit!O230,""),"")</f>
        <v/>
      </c>
      <c r="H220" s="26" t="str">
        <f>IF(A220&lt;&gt;"",IF(Tätigkeit!Z230=TRUE,INDEX(codeperskat,MATCH(Tätigkeit!P230,libperskat,0)),IF(Tätigkeit!P230&lt;&gt;"",Tätigkeit!P230,"")),"")</f>
        <v/>
      </c>
      <c r="I220" s="26" t="str">
        <f>IF(A220&lt;&gt;"",IF(Tätigkeit!AA230=TRUE,INDEX(codeaav,MATCH(Tätigkeit!Q230,libaav,0)),IF(Tätigkeit!Q230&lt;&gt;"",Tätigkeit!Q230,"")),"")</f>
        <v/>
      </c>
      <c r="J220" s="26" t="str">
        <f>IF(A220&lt;&gt;"",IF(Tätigkeit!AB230=TRUE,INDEX(codedipqual,MATCH(Tätigkeit!R230,libdipqual,0)),IF(Tätigkeit!R230&lt;&gt;"",Tätigkeit!R230,"")),"")</f>
        <v/>
      </c>
      <c r="K220" s="26" t="str">
        <f>IF(A220&lt;&gt;"",IF(Tätigkeit!AC230=TRUE,INDEX(libcatidinst,MATCH(Tätigkeit!S230,libinst,0)),""),"")</f>
        <v/>
      </c>
      <c r="L220" s="26" t="str">
        <f>IF(A220&lt;&gt;"",IF(Tätigkeit!AC230=TRUE,INDEX(codeinst,MATCH(Tätigkeit!S230,libinst,0)),IF(Tätigkeit!S230&lt;&gt;"",Tätigkeit!S230,"")),"")</f>
        <v/>
      </c>
      <c r="M220" s="26" t="str">
        <f>IF(A220&lt;&gt;"",IF(Tätigkeit!T230&lt;&gt;"",Tätigkeit!T230,""),"")</f>
        <v/>
      </c>
      <c r="N220" s="26" t="str">
        <f>IF(A220&lt;&gt;"",IF(Tätigkeit!U230&lt;&gt;"",Tätigkeit!U230,""),"")</f>
        <v/>
      </c>
      <c r="O220" s="26" t="str">
        <f>IF(OR(A220="",ISBLANK(Tätigkeit!V230)),"",IF(NOT(ISNA(Tätigkeit!V230)),INDEX(codeschartkla,MATCH(Tätigkeit!V230,libschartkla,0)),Tätigkeit!V230))</f>
        <v/>
      </c>
      <c r="P220" s="26" t="str">
        <f>IF(OR(A220="",ISBLANK(Tätigkeit!W230)),"",Tätigkeit!W230)</f>
        <v/>
      </c>
    </row>
    <row r="221" spans="1:16" x14ac:dyDescent="0.2">
      <c r="A221" s="26" t="str">
        <f>IF(Tätigkeit!$A231&lt;&gt;"",IF(Tätigkeit!C231&lt;&gt;"",IF(Tätigkeit!C231="LOC.ID",CONCATENATE("LOC.",Tätigkeit!AM$12),Tätigkeit!C231),""),"")</f>
        <v/>
      </c>
      <c r="B221" s="65" t="str">
        <f>IF(A221&lt;&gt;"",Tätigkeit!J231,"")</f>
        <v/>
      </c>
      <c r="C221" s="26" t="str">
        <f>IF(A221&lt;&gt;"",IF(Tätigkeit!E231=TRUE,INDEX(codesex,MATCH(Tätigkeit!D231,libsex,0)),Tätigkeit!D231),"")</f>
        <v/>
      </c>
      <c r="D221" s="131" t="str">
        <f>IF(A221&lt;&gt;"",Tätigkeit!F231,"")</f>
        <v/>
      </c>
      <c r="E221" s="26" t="str">
        <f>IF(A221&lt;&gt;"",IF(Tätigkeit!H231=TRUE,INDEX(codenat,MATCH(Tätigkeit!G231,libnat,0)),Tätigkeit!G231),"")</f>
        <v/>
      </c>
      <c r="F221" s="26" t="str">
        <f>IF(A221&lt;&gt;"",Tätigkeit!I231,"")</f>
        <v/>
      </c>
      <c r="G221" s="26" t="str">
        <f>IF(A221&lt;&gt;"",IF(Tätigkeit!O231&lt;&gt;"",Tätigkeit!O231,""),"")</f>
        <v/>
      </c>
      <c r="H221" s="26" t="str">
        <f>IF(A221&lt;&gt;"",IF(Tätigkeit!Z231=TRUE,INDEX(codeperskat,MATCH(Tätigkeit!P231,libperskat,0)),IF(Tätigkeit!P231&lt;&gt;"",Tätigkeit!P231,"")),"")</f>
        <v/>
      </c>
      <c r="I221" s="26" t="str">
        <f>IF(A221&lt;&gt;"",IF(Tätigkeit!AA231=TRUE,INDEX(codeaav,MATCH(Tätigkeit!Q231,libaav,0)),IF(Tätigkeit!Q231&lt;&gt;"",Tätigkeit!Q231,"")),"")</f>
        <v/>
      </c>
      <c r="J221" s="26" t="str">
        <f>IF(A221&lt;&gt;"",IF(Tätigkeit!AB231=TRUE,INDEX(codedipqual,MATCH(Tätigkeit!R231,libdipqual,0)),IF(Tätigkeit!R231&lt;&gt;"",Tätigkeit!R231,"")),"")</f>
        <v/>
      </c>
      <c r="K221" s="26" t="str">
        <f>IF(A221&lt;&gt;"",IF(Tätigkeit!AC231=TRUE,INDEX(libcatidinst,MATCH(Tätigkeit!S231,libinst,0)),""),"")</f>
        <v/>
      </c>
      <c r="L221" s="26" t="str">
        <f>IF(A221&lt;&gt;"",IF(Tätigkeit!AC231=TRUE,INDEX(codeinst,MATCH(Tätigkeit!S231,libinst,0)),IF(Tätigkeit!S231&lt;&gt;"",Tätigkeit!S231,"")),"")</f>
        <v/>
      </c>
      <c r="M221" s="26" t="str">
        <f>IF(A221&lt;&gt;"",IF(Tätigkeit!T231&lt;&gt;"",Tätigkeit!T231,""),"")</f>
        <v/>
      </c>
      <c r="N221" s="26" t="str">
        <f>IF(A221&lt;&gt;"",IF(Tätigkeit!U231&lt;&gt;"",Tätigkeit!U231,""),"")</f>
        <v/>
      </c>
      <c r="O221" s="26" t="str">
        <f>IF(OR(A221="",ISBLANK(Tätigkeit!V231)),"",IF(NOT(ISNA(Tätigkeit!V231)),INDEX(codeschartkla,MATCH(Tätigkeit!V231,libschartkla,0)),Tätigkeit!V231))</f>
        <v/>
      </c>
      <c r="P221" s="26" t="str">
        <f>IF(OR(A221="",ISBLANK(Tätigkeit!W231)),"",Tätigkeit!W231)</f>
        <v/>
      </c>
    </row>
    <row r="222" spans="1:16" x14ac:dyDescent="0.2">
      <c r="A222" s="26" t="str">
        <f>IF(Tätigkeit!$A232&lt;&gt;"",IF(Tätigkeit!C232&lt;&gt;"",IF(Tätigkeit!C232="LOC.ID",CONCATENATE("LOC.",Tätigkeit!AM$12),Tätigkeit!C232),""),"")</f>
        <v/>
      </c>
      <c r="B222" s="65" t="str">
        <f>IF(A222&lt;&gt;"",Tätigkeit!J232,"")</f>
        <v/>
      </c>
      <c r="C222" s="26" t="str">
        <f>IF(A222&lt;&gt;"",IF(Tätigkeit!E232=TRUE,INDEX(codesex,MATCH(Tätigkeit!D232,libsex,0)),Tätigkeit!D232),"")</f>
        <v/>
      </c>
      <c r="D222" s="131" t="str">
        <f>IF(A222&lt;&gt;"",Tätigkeit!F232,"")</f>
        <v/>
      </c>
      <c r="E222" s="26" t="str">
        <f>IF(A222&lt;&gt;"",IF(Tätigkeit!H232=TRUE,INDEX(codenat,MATCH(Tätigkeit!G232,libnat,0)),Tätigkeit!G232),"")</f>
        <v/>
      </c>
      <c r="F222" s="26" t="str">
        <f>IF(A222&lt;&gt;"",Tätigkeit!I232,"")</f>
        <v/>
      </c>
      <c r="G222" s="26" t="str">
        <f>IF(A222&lt;&gt;"",IF(Tätigkeit!O232&lt;&gt;"",Tätigkeit!O232,""),"")</f>
        <v/>
      </c>
      <c r="H222" s="26" t="str">
        <f>IF(A222&lt;&gt;"",IF(Tätigkeit!Z232=TRUE,INDEX(codeperskat,MATCH(Tätigkeit!P232,libperskat,0)),IF(Tätigkeit!P232&lt;&gt;"",Tätigkeit!P232,"")),"")</f>
        <v/>
      </c>
      <c r="I222" s="26" t="str">
        <f>IF(A222&lt;&gt;"",IF(Tätigkeit!AA232=TRUE,INDEX(codeaav,MATCH(Tätigkeit!Q232,libaav,0)),IF(Tätigkeit!Q232&lt;&gt;"",Tätigkeit!Q232,"")),"")</f>
        <v/>
      </c>
      <c r="J222" s="26" t="str">
        <f>IF(A222&lt;&gt;"",IF(Tätigkeit!AB232=TRUE,INDEX(codedipqual,MATCH(Tätigkeit!R232,libdipqual,0)),IF(Tätigkeit!R232&lt;&gt;"",Tätigkeit!R232,"")),"")</f>
        <v/>
      </c>
      <c r="K222" s="26" t="str">
        <f>IF(A222&lt;&gt;"",IF(Tätigkeit!AC232=TRUE,INDEX(libcatidinst,MATCH(Tätigkeit!S232,libinst,0)),""),"")</f>
        <v/>
      </c>
      <c r="L222" s="26" t="str">
        <f>IF(A222&lt;&gt;"",IF(Tätigkeit!AC232=TRUE,INDEX(codeinst,MATCH(Tätigkeit!S232,libinst,0)),IF(Tätigkeit!S232&lt;&gt;"",Tätigkeit!S232,"")),"")</f>
        <v/>
      </c>
      <c r="M222" s="26" t="str">
        <f>IF(A222&lt;&gt;"",IF(Tätigkeit!T232&lt;&gt;"",Tätigkeit!T232,""),"")</f>
        <v/>
      </c>
      <c r="N222" s="26" t="str">
        <f>IF(A222&lt;&gt;"",IF(Tätigkeit!U232&lt;&gt;"",Tätigkeit!U232,""),"")</f>
        <v/>
      </c>
      <c r="O222" s="26" t="str">
        <f>IF(OR(A222="",ISBLANK(Tätigkeit!V232)),"",IF(NOT(ISNA(Tätigkeit!V232)),INDEX(codeschartkla,MATCH(Tätigkeit!V232,libschartkla,0)),Tätigkeit!V232))</f>
        <v/>
      </c>
      <c r="P222" s="26" t="str">
        <f>IF(OR(A222="",ISBLANK(Tätigkeit!W232)),"",Tätigkeit!W232)</f>
        <v/>
      </c>
    </row>
    <row r="223" spans="1:16" x14ac:dyDescent="0.2">
      <c r="A223" s="26" t="str">
        <f>IF(Tätigkeit!$A233&lt;&gt;"",IF(Tätigkeit!C233&lt;&gt;"",IF(Tätigkeit!C233="LOC.ID",CONCATENATE("LOC.",Tätigkeit!AM$12),Tätigkeit!C233),""),"")</f>
        <v/>
      </c>
      <c r="B223" s="65" t="str">
        <f>IF(A223&lt;&gt;"",Tätigkeit!J233,"")</f>
        <v/>
      </c>
      <c r="C223" s="26" t="str">
        <f>IF(A223&lt;&gt;"",IF(Tätigkeit!E233=TRUE,INDEX(codesex,MATCH(Tätigkeit!D233,libsex,0)),Tätigkeit!D233),"")</f>
        <v/>
      </c>
      <c r="D223" s="131" t="str">
        <f>IF(A223&lt;&gt;"",Tätigkeit!F233,"")</f>
        <v/>
      </c>
      <c r="E223" s="26" t="str">
        <f>IF(A223&lt;&gt;"",IF(Tätigkeit!H233=TRUE,INDEX(codenat,MATCH(Tätigkeit!G233,libnat,0)),Tätigkeit!G233),"")</f>
        <v/>
      </c>
      <c r="F223" s="26" t="str">
        <f>IF(A223&lt;&gt;"",Tätigkeit!I233,"")</f>
        <v/>
      </c>
      <c r="G223" s="26" t="str">
        <f>IF(A223&lt;&gt;"",IF(Tätigkeit!O233&lt;&gt;"",Tätigkeit!O233,""),"")</f>
        <v/>
      </c>
      <c r="H223" s="26" t="str">
        <f>IF(A223&lt;&gt;"",IF(Tätigkeit!Z233=TRUE,INDEX(codeperskat,MATCH(Tätigkeit!P233,libperskat,0)),IF(Tätigkeit!P233&lt;&gt;"",Tätigkeit!P233,"")),"")</f>
        <v/>
      </c>
      <c r="I223" s="26" t="str">
        <f>IF(A223&lt;&gt;"",IF(Tätigkeit!AA233=TRUE,INDEX(codeaav,MATCH(Tätigkeit!Q233,libaav,0)),IF(Tätigkeit!Q233&lt;&gt;"",Tätigkeit!Q233,"")),"")</f>
        <v/>
      </c>
      <c r="J223" s="26" t="str">
        <f>IF(A223&lt;&gt;"",IF(Tätigkeit!AB233=TRUE,INDEX(codedipqual,MATCH(Tätigkeit!R233,libdipqual,0)),IF(Tätigkeit!R233&lt;&gt;"",Tätigkeit!R233,"")),"")</f>
        <v/>
      </c>
      <c r="K223" s="26" t="str">
        <f>IF(A223&lt;&gt;"",IF(Tätigkeit!AC233=TRUE,INDEX(libcatidinst,MATCH(Tätigkeit!S233,libinst,0)),""),"")</f>
        <v/>
      </c>
      <c r="L223" s="26" t="str">
        <f>IF(A223&lt;&gt;"",IF(Tätigkeit!AC233=TRUE,INDEX(codeinst,MATCH(Tätigkeit!S233,libinst,0)),IF(Tätigkeit!S233&lt;&gt;"",Tätigkeit!S233,"")),"")</f>
        <v/>
      </c>
      <c r="M223" s="26" t="str">
        <f>IF(A223&lt;&gt;"",IF(Tätigkeit!T233&lt;&gt;"",Tätigkeit!T233,""),"")</f>
        <v/>
      </c>
      <c r="N223" s="26" t="str">
        <f>IF(A223&lt;&gt;"",IF(Tätigkeit!U233&lt;&gt;"",Tätigkeit!U233,""),"")</f>
        <v/>
      </c>
      <c r="O223" s="26" t="str">
        <f>IF(OR(A223="",ISBLANK(Tätigkeit!V233)),"",IF(NOT(ISNA(Tätigkeit!V233)),INDEX(codeschartkla,MATCH(Tätigkeit!V233,libschartkla,0)),Tätigkeit!V233))</f>
        <v/>
      </c>
      <c r="P223" s="26" t="str">
        <f>IF(OR(A223="",ISBLANK(Tätigkeit!W233)),"",Tätigkeit!W233)</f>
        <v/>
      </c>
    </row>
    <row r="224" spans="1:16" x14ac:dyDescent="0.2">
      <c r="A224" s="26" t="str">
        <f>IF(Tätigkeit!$A234&lt;&gt;"",IF(Tätigkeit!C234&lt;&gt;"",IF(Tätigkeit!C234="LOC.ID",CONCATENATE("LOC.",Tätigkeit!AM$12),Tätigkeit!C234),""),"")</f>
        <v/>
      </c>
      <c r="B224" s="65" t="str">
        <f>IF(A224&lt;&gt;"",Tätigkeit!J234,"")</f>
        <v/>
      </c>
      <c r="C224" s="26" t="str">
        <f>IF(A224&lt;&gt;"",IF(Tätigkeit!E234=TRUE,INDEX(codesex,MATCH(Tätigkeit!D234,libsex,0)),Tätigkeit!D234),"")</f>
        <v/>
      </c>
      <c r="D224" s="131" t="str">
        <f>IF(A224&lt;&gt;"",Tätigkeit!F234,"")</f>
        <v/>
      </c>
      <c r="E224" s="26" t="str">
        <f>IF(A224&lt;&gt;"",IF(Tätigkeit!H234=TRUE,INDEX(codenat,MATCH(Tätigkeit!G234,libnat,0)),Tätigkeit!G234),"")</f>
        <v/>
      </c>
      <c r="F224" s="26" t="str">
        <f>IF(A224&lt;&gt;"",Tätigkeit!I234,"")</f>
        <v/>
      </c>
      <c r="G224" s="26" t="str">
        <f>IF(A224&lt;&gt;"",IF(Tätigkeit!O234&lt;&gt;"",Tätigkeit!O234,""),"")</f>
        <v/>
      </c>
      <c r="H224" s="26" t="str">
        <f>IF(A224&lt;&gt;"",IF(Tätigkeit!Z234=TRUE,INDEX(codeperskat,MATCH(Tätigkeit!P234,libperskat,0)),IF(Tätigkeit!P234&lt;&gt;"",Tätigkeit!P234,"")),"")</f>
        <v/>
      </c>
      <c r="I224" s="26" t="str">
        <f>IF(A224&lt;&gt;"",IF(Tätigkeit!AA234=TRUE,INDEX(codeaav,MATCH(Tätigkeit!Q234,libaav,0)),IF(Tätigkeit!Q234&lt;&gt;"",Tätigkeit!Q234,"")),"")</f>
        <v/>
      </c>
      <c r="J224" s="26" t="str">
        <f>IF(A224&lt;&gt;"",IF(Tätigkeit!AB234=TRUE,INDEX(codedipqual,MATCH(Tätigkeit!R234,libdipqual,0)),IF(Tätigkeit!R234&lt;&gt;"",Tätigkeit!R234,"")),"")</f>
        <v/>
      </c>
      <c r="K224" s="26" t="str">
        <f>IF(A224&lt;&gt;"",IF(Tätigkeit!AC234=TRUE,INDEX(libcatidinst,MATCH(Tätigkeit!S234,libinst,0)),""),"")</f>
        <v/>
      </c>
      <c r="L224" s="26" t="str">
        <f>IF(A224&lt;&gt;"",IF(Tätigkeit!AC234=TRUE,INDEX(codeinst,MATCH(Tätigkeit!S234,libinst,0)),IF(Tätigkeit!S234&lt;&gt;"",Tätigkeit!S234,"")),"")</f>
        <v/>
      </c>
      <c r="M224" s="26" t="str">
        <f>IF(A224&lt;&gt;"",IF(Tätigkeit!T234&lt;&gt;"",Tätigkeit!T234,""),"")</f>
        <v/>
      </c>
      <c r="N224" s="26" t="str">
        <f>IF(A224&lt;&gt;"",IF(Tätigkeit!U234&lt;&gt;"",Tätigkeit!U234,""),"")</f>
        <v/>
      </c>
      <c r="O224" s="26" t="str">
        <f>IF(OR(A224="",ISBLANK(Tätigkeit!V234)),"",IF(NOT(ISNA(Tätigkeit!V234)),INDEX(codeschartkla,MATCH(Tätigkeit!V234,libschartkla,0)),Tätigkeit!V234))</f>
        <v/>
      </c>
      <c r="P224" s="26" t="str">
        <f>IF(OR(A224="",ISBLANK(Tätigkeit!W234)),"",Tätigkeit!W234)</f>
        <v/>
      </c>
    </row>
    <row r="225" spans="1:16" x14ac:dyDescent="0.2">
      <c r="A225" s="26" t="str">
        <f>IF(Tätigkeit!$A235&lt;&gt;"",IF(Tätigkeit!C235&lt;&gt;"",IF(Tätigkeit!C235="LOC.ID",CONCATENATE("LOC.",Tätigkeit!AM$12),Tätigkeit!C235),""),"")</f>
        <v/>
      </c>
      <c r="B225" s="65" t="str">
        <f>IF(A225&lt;&gt;"",Tätigkeit!J235,"")</f>
        <v/>
      </c>
      <c r="C225" s="26" t="str">
        <f>IF(A225&lt;&gt;"",IF(Tätigkeit!E235=TRUE,INDEX(codesex,MATCH(Tätigkeit!D235,libsex,0)),Tätigkeit!D235),"")</f>
        <v/>
      </c>
      <c r="D225" s="131" t="str">
        <f>IF(A225&lt;&gt;"",Tätigkeit!F235,"")</f>
        <v/>
      </c>
      <c r="E225" s="26" t="str">
        <f>IF(A225&lt;&gt;"",IF(Tätigkeit!H235=TRUE,INDEX(codenat,MATCH(Tätigkeit!G235,libnat,0)),Tätigkeit!G235),"")</f>
        <v/>
      </c>
      <c r="F225" s="26" t="str">
        <f>IF(A225&lt;&gt;"",Tätigkeit!I235,"")</f>
        <v/>
      </c>
      <c r="G225" s="26" t="str">
        <f>IF(A225&lt;&gt;"",IF(Tätigkeit!O235&lt;&gt;"",Tätigkeit!O235,""),"")</f>
        <v/>
      </c>
      <c r="H225" s="26" t="str">
        <f>IF(A225&lt;&gt;"",IF(Tätigkeit!Z235=TRUE,INDEX(codeperskat,MATCH(Tätigkeit!P235,libperskat,0)),IF(Tätigkeit!P235&lt;&gt;"",Tätigkeit!P235,"")),"")</f>
        <v/>
      </c>
      <c r="I225" s="26" t="str">
        <f>IF(A225&lt;&gt;"",IF(Tätigkeit!AA235=TRUE,INDEX(codeaav,MATCH(Tätigkeit!Q235,libaav,0)),IF(Tätigkeit!Q235&lt;&gt;"",Tätigkeit!Q235,"")),"")</f>
        <v/>
      </c>
      <c r="J225" s="26" t="str">
        <f>IF(A225&lt;&gt;"",IF(Tätigkeit!AB235=TRUE,INDEX(codedipqual,MATCH(Tätigkeit!R235,libdipqual,0)),IF(Tätigkeit!R235&lt;&gt;"",Tätigkeit!R235,"")),"")</f>
        <v/>
      </c>
      <c r="K225" s="26" t="str">
        <f>IF(A225&lt;&gt;"",IF(Tätigkeit!AC235=TRUE,INDEX(libcatidinst,MATCH(Tätigkeit!S235,libinst,0)),""),"")</f>
        <v/>
      </c>
      <c r="L225" s="26" t="str">
        <f>IF(A225&lt;&gt;"",IF(Tätigkeit!AC235=TRUE,INDEX(codeinst,MATCH(Tätigkeit!S235,libinst,0)),IF(Tätigkeit!S235&lt;&gt;"",Tätigkeit!S235,"")),"")</f>
        <v/>
      </c>
      <c r="M225" s="26" t="str">
        <f>IF(A225&lt;&gt;"",IF(Tätigkeit!T235&lt;&gt;"",Tätigkeit!T235,""),"")</f>
        <v/>
      </c>
      <c r="N225" s="26" t="str">
        <f>IF(A225&lt;&gt;"",IF(Tätigkeit!U235&lt;&gt;"",Tätigkeit!U235,""),"")</f>
        <v/>
      </c>
      <c r="O225" s="26" t="str">
        <f>IF(OR(A225="",ISBLANK(Tätigkeit!V235)),"",IF(NOT(ISNA(Tätigkeit!V235)),INDEX(codeschartkla,MATCH(Tätigkeit!V235,libschartkla,0)),Tätigkeit!V235))</f>
        <v/>
      </c>
      <c r="P225" s="26" t="str">
        <f>IF(OR(A225="",ISBLANK(Tätigkeit!W235)),"",Tätigkeit!W235)</f>
        <v/>
      </c>
    </row>
    <row r="226" spans="1:16" x14ac:dyDescent="0.2">
      <c r="A226" s="26" t="str">
        <f>IF(Tätigkeit!$A236&lt;&gt;"",IF(Tätigkeit!C236&lt;&gt;"",IF(Tätigkeit!C236="LOC.ID",CONCATENATE("LOC.",Tätigkeit!AM$12),Tätigkeit!C236),""),"")</f>
        <v/>
      </c>
      <c r="B226" s="65" t="str">
        <f>IF(A226&lt;&gt;"",Tätigkeit!J236,"")</f>
        <v/>
      </c>
      <c r="C226" s="26" t="str">
        <f>IF(A226&lt;&gt;"",IF(Tätigkeit!E236=TRUE,INDEX(codesex,MATCH(Tätigkeit!D236,libsex,0)),Tätigkeit!D236),"")</f>
        <v/>
      </c>
      <c r="D226" s="131" t="str">
        <f>IF(A226&lt;&gt;"",Tätigkeit!F236,"")</f>
        <v/>
      </c>
      <c r="E226" s="26" t="str">
        <f>IF(A226&lt;&gt;"",IF(Tätigkeit!H236=TRUE,INDEX(codenat,MATCH(Tätigkeit!G236,libnat,0)),Tätigkeit!G236),"")</f>
        <v/>
      </c>
      <c r="F226" s="26" t="str">
        <f>IF(A226&lt;&gt;"",Tätigkeit!I236,"")</f>
        <v/>
      </c>
      <c r="G226" s="26" t="str">
        <f>IF(A226&lt;&gt;"",IF(Tätigkeit!O236&lt;&gt;"",Tätigkeit!O236,""),"")</f>
        <v/>
      </c>
      <c r="H226" s="26" t="str">
        <f>IF(A226&lt;&gt;"",IF(Tätigkeit!Z236=TRUE,INDEX(codeperskat,MATCH(Tätigkeit!P236,libperskat,0)),IF(Tätigkeit!P236&lt;&gt;"",Tätigkeit!P236,"")),"")</f>
        <v/>
      </c>
      <c r="I226" s="26" t="str">
        <f>IF(A226&lt;&gt;"",IF(Tätigkeit!AA236=TRUE,INDEX(codeaav,MATCH(Tätigkeit!Q236,libaav,0)),IF(Tätigkeit!Q236&lt;&gt;"",Tätigkeit!Q236,"")),"")</f>
        <v/>
      </c>
      <c r="J226" s="26" t="str">
        <f>IF(A226&lt;&gt;"",IF(Tätigkeit!AB236=TRUE,INDEX(codedipqual,MATCH(Tätigkeit!R236,libdipqual,0)),IF(Tätigkeit!R236&lt;&gt;"",Tätigkeit!R236,"")),"")</f>
        <v/>
      </c>
      <c r="K226" s="26" t="str">
        <f>IF(A226&lt;&gt;"",IF(Tätigkeit!AC236=TRUE,INDEX(libcatidinst,MATCH(Tätigkeit!S236,libinst,0)),""),"")</f>
        <v/>
      </c>
      <c r="L226" s="26" t="str">
        <f>IF(A226&lt;&gt;"",IF(Tätigkeit!AC236=TRUE,INDEX(codeinst,MATCH(Tätigkeit!S236,libinst,0)),IF(Tätigkeit!S236&lt;&gt;"",Tätigkeit!S236,"")),"")</f>
        <v/>
      </c>
      <c r="M226" s="26" t="str">
        <f>IF(A226&lt;&gt;"",IF(Tätigkeit!T236&lt;&gt;"",Tätigkeit!T236,""),"")</f>
        <v/>
      </c>
      <c r="N226" s="26" t="str">
        <f>IF(A226&lt;&gt;"",IF(Tätigkeit!U236&lt;&gt;"",Tätigkeit!U236,""),"")</f>
        <v/>
      </c>
      <c r="O226" s="26" t="str">
        <f>IF(OR(A226="",ISBLANK(Tätigkeit!V236)),"",IF(NOT(ISNA(Tätigkeit!V236)),INDEX(codeschartkla,MATCH(Tätigkeit!V236,libschartkla,0)),Tätigkeit!V236))</f>
        <v/>
      </c>
      <c r="P226" s="26" t="str">
        <f>IF(OR(A226="",ISBLANK(Tätigkeit!W236)),"",Tätigkeit!W236)</f>
        <v/>
      </c>
    </row>
    <row r="227" spans="1:16" x14ac:dyDescent="0.2">
      <c r="A227" s="26" t="str">
        <f>IF(Tätigkeit!$A237&lt;&gt;"",IF(Tätigkeit!C237&lt;&gt;"",IF(Tätigkeit!C237="LOC.ID",CONCATENATE("LOC.",Tätigkeit!AM$12),Tätigkeit!C237),""),"")</f>
        <v/>
      </c>
      <c r="B227" s="65" t="str">
        <f>IF(A227&lt;&gt;"",Tätigkeit!J237,"")</f>
        <v/>
      </c>
      <c r="C227" s="26" t="str">
        <f>IF(A227&lt;&gt;"",IF(Tätigkeit!E237=TRUE,INDEX(codesex,MATCH(Tätigkeit!D237,libsex,0)),Tätigkeit!D237),"")</f>
        <v/>
      </c>
      <c r="D227" s="131" t="str">
        <f>IF(A227&lt;&gt;"",Tätigkeit!F237,"")</f>
        <v/>
      </c>
      <c r="E227" s="26" t="str">
        <f>IF(A227&lt;&gt;"",IF(Tätigkeit!H237=TRUE,INDEX(codenat,MATCH(Tätigkeit!G237,libnat,0)),Tätigkeit!G237),"")</f>
        <v/>
      </c>
      <c r="F227" s="26" t="str">
        <f>IF(A227&lt;&gt;"",Tätigkeit!I237,"")</f>
        <v/>
      </c>
      <c r="G227" s="26" t="str">
        <f>IF(A227&lt;&gt;"",IF(Tätigkeit!O237&lt;&gt;"",Tätigkeit!O237,""),"")</f>
        <v/>
      </c>
      <c r="H227" s="26" t="str">
        <f>IF(A227&lt;&gt;"",IF(Tätigkeit!Z237=TRUE,INDEX(codeperskat,MATCH(Tätigkeit!P237,libperskat,0)),IF(Tätigkeit!P237&lt;&gt;"",Tätigkeit!P237,"")),"")</f>
        <v/>
      </c>
      <c r="I227" s="26" t="str">
        <f>IF(A227&lt;&gt;"",IF(Tätigkeit!AA237=TRUE,INDEX(codeaav,MATCH(Tätigkeit!Q237,libaav,0)),IF(Tätigkeit!Q237&lt;&gt;"",Tätigkeit!Q237,"")),"")</f>
        <v/>
      </c>
      <c r="J227" s="26" t="str">
        <f>IF(A227&lt;&gt;"",IF(Tätigkeit!AB237=TRUE,INDEX(codedipqual,MATCH(Tätigkeit!R237,libdipqual,0)),IF(Tätigkeit!R237&lt;&gt;"",Tätigkeit!R237,"")),"")</f>
        <v/>
      </c>
      <c r="K227" s="26" t="str">
        <f>IF(A227&lt;&gt;"",IF(Tätigkeit!AC237=TRUE,INDEX(libcatidinst,MATCH(Tätigkeit!S237,libinst,0)),""),"")</f>
        <v/>
      </c>
      <c r="L227" s="26" t="str">
        <f>IF(A227&lt;&gt;"",IF(Tätigkeit!AC237=TRUE,INDEX(codeinst,MATCH(Tätigkeit!S237,libinst,0)),IF(Tätigkeit!S237&lt;&gt;"",Tätigkeit!S237,"")),"")</f>
        <v/>
      </c>
      <c r="M227" s="26" t="str">
        <f>IF(A227&lt;&gt;"",IF(Tätigkeit!T237&lt;&gt;"",Tätigkeit!T237,""),"")</f>
        <v/>
      </c>
      <c r="N227" s="26" t="str">
        <f>IF(A227&lt;&gt;"",IF(Tätigkeit!U237&lt;&gt;"",Tätigkeit!U237,""),"")</f>
        <v/>
      </c>
      <c r="O227" s="26" t="str">
        <f>IF(OR(A227="",ISBLANK(Tätigkeit!V237)),"",IF(NOT(ISNA(Tätigkeit!V237)),INDEX(codeschartkla,MATCH(Tätigkeit!V237,libschartkla,0)),Tätigkeit!V237))</f>
        <v/>
      </c>
      <c r="P227" s="26" t="str">
        <f>IF(OR(A227="",ISBLANK(Tätigkeit!W237)),"",Tätigkeit!W237)</f>
        <v/>
      </c>
    </row>
    <row r="228" spans="1:16" x14ac:dyDescent="0.2">
      <c r="A228" s="26" t="str">
        <f>IF(Tätigkeit!$A238&lt;&gt;"",IF(Tätigkeit!C238&lt;&gt;"",IF(Tätigkeit!C238="LOC.ID",CONCATENATE("LOC.",Tätigkeit!AM$12),Tätigkeit!C238),""),"")</f>
        <v/>
      </c>
      <c r="B228" s="65" t="str">
        <f>IF(A228&lt;&gt;"",Tätigkeit!J238,"")</f>
        <v/>
      </c>
      <c r="C228" s="26" t="str">
        <f>IF(A228&lt;&gt;"",IF(Tätigkeit!E238=TRUE,INDEX(codesex,MATCH(Tätigkeit!D238,libsex,0)),Tätigkeit!D238),"")</f>
        <v/>
      </c>
      <c r="D228" s="131" t="str">
        <f>IF(A228&lt;&gt;"",Tätigkeit!F238,"")</f>
        <v/>
      </c>
      <c r="E228" s="26" t="str">
        <f>IF(A228&lt;&gt;"",IF(Tätigkeit!H238=TRUE,INDEX(codenat,MATCH(Tätigkeit!G238,libnat,0)),Tätigkeit!G238),"")</f>
        <v/>
      </c>
      <c r="F228" s="26" t="str">
        <f>IF(A228&lt;&gt;"",Tätigkeit!I238,"")</f>
        <v/>
      </c>
      <c r="G228" s="26" t="str">
        <f>IF(A228&lt;&gt;"",IF(Tätigkeit!O238&lt;&gt;"",Tätigkeit!O238,""),"")</f>
        <v/>
      </c>
      <c r="H228" s="26" t="str">
        <f>IF(A228&lt;&gt;"",IF(Tätigkeit!Z238=TRUE,INDEX(codeperskat,MATCH(Tätigkeit!P238,libperskat,0)),IF(Tätigkeit!P238&lt;&gt;"",Tätigkeit!P238,"")),"")</f>
        <v/>
      </c>
      <c r="I228" s="26" t="str">
        <f>IF(A228&lt;&gt;"",IF(Tätigkeit!AA238=TRUE,INDEX(codeaav,MATCH(Tätigkeit!Q238,libaav,0)),IF(Tätigkeit!Q238&lt;&gt;"",Tätigkeit!Q238,"")),"")</f>
        <v/>
      </c>
      <c r="J228" s="26" t="str">
        <f>IF(A228&lt;&gt;"",IF(Tätigkeit!AB238=TRUE,INDEX(codedipqual,MATCH(Tätigkeit!R238,libdipqual,0)),IF(Tätigkeit!R238&lt;&gt;"",Tätigkeit!R238,"")),"")</f>
        <v/>
      </c>
      <c r="K228" s="26" t="str">
        <f>IF(A228&lt;&gt;"",IF(Tätigkeit!AC238=TRUE,INDEX(libcatidinst,MATCH(Tätigkeit!S238,libinst,0)),""),"")</f>
        <v/>
      </c>
      <c r="L228" s="26" t="str">
        <f>IF(A228&lt;&gt;"",IF(Tätigkeit!AC238=TRUE,INDEX(codeinst,MATCH(Tätigkeit!S238,libinst,0)),IF(Tätigkeit!S238&lt;&gt;"",Tätigkeit!S238,"")),"")</f>
        <v/>
      </c>
      <c r="M228" s="26" t="str">
        <f>IF(A228&lt;&gt;"",IF(Tätigkeit!T238&lt;&gt;"",Tätigkeit!T238,""),"")</f>
        <v/>
      </c>
      <c r="N228" s="26" t="str">
        <f>IF(A228&lt;&gt;"",IF(Tätigkeit!U238&lt;&gt;"",Tätigkeit!U238,""),"")</f>
        <v/>
      </c>
      <c r="O228" s="26" t="str">
        <f>IF(OR(A228="",ISBLANK(Tätigkeit!V238)),"",IF(NOT(ISNA(Tätigkeit!V238)),INDEX(codeschartkla,MATCH(Tätigkeit!V238,libschartkla,0)),Tätigkeit!V238))</f>
        <v/>
      </c>
      <c r="P228" s="26" t="str">
        <f>IF(OR(A228="",ISBLANK(Tätigkeit!W238)),"",Tätigkeit!W238)</f>
        <v/>
      </c>
    </row>
    <row r="229" spans="1:16" x14ac:dyDescent="0.2">
      <c r="A229" s="26" t="str">
        <f>IF(Tätigkeit!$A239&lt;&gt;"",IF(Tätigkeit!C239&lt;&gt;"",IF(Tätigkeit!C239="LOC.ID",CONCATENATE("LOC.",Tätigkeit!AM$12),Tätigkeit!C239),""),"")</f>
        <v/>
      </c>
      <c r="B229" s="65" t="str">
        <f>IF(A229&lt;&gt;"",Tätigkeit!J239,"")</f>
        <v/>
      </c>
      <c r="C229" s="26" t="str">
        <f>IF(A229&lt;&gt;"",IF(Tätigkeit!E239=TRUE,INDEX(codesex,MATCH(Tätigkeit!D239,libsex,0)),Tätigkeit!D239),"")</f>
        <v/>
      </c>
      <c r="D229" s="131" t="str">
        <f>IF(A229&lt;&gt;"",Tätigkeit!F239,"")</f>
        <v/>
      </c>
      <c r="E229" s="26" t="str">
        <f>IF(A229&lt;&gt;"",IF(Tätigkeit!H239=TRUE,INDEX(codenat,MATCH(Tätigkeit!G239,libnat,0)),Tätigkeit!G239),"")</f>
        <v/>
      </c>
      <c r="F229" s="26" t="str">
        <f>IF(A229&lt;&gt;"",Tätigkeit!I239,"")</f>
        <v/>
      </c>
      <c r="G229" s="26" t="str">
        <f>IF(A229&lt;&gt;"",IF(Tätigkeit!O239&lt;&gt;"",Tätigkeit!O239,""),"")</f>
        <v/>
      </c>
      <c r="H229" s="26" t="str">
        <f>IF(A229&lt;&gt;"",IF(Tätigkeit!Z239=TRUE,INDEX(codeperskat,MATCH(Tätigkeit!P239,libperskat,0)),IF(Tätigkeit!P239&lt;&gt;"",Tätigkeit!P239,"")),"")</f>
        <v/>
      </c>
      <c r="I229" s="26" t="str">
        <f>IF(A229&lt;&gt;"",IF(Tätigkeit!AA239=TRUE,INDEX(codeaav,MATCH(Tätigkeit!Q239,libaav,0)),IF(Tätigkeit!Q239&lt;&gt;"",Tätigkeit!Q239,"")),"")</f>
        <v/>
      </c>
      <c r="J229" s="26" t="str">
        <f>IF(A229&lt;&gt;"",IF(Tätigkeit!AB239=TRUE,INDEX(codedipqual,MATCH(Tätigkeit!R239,libdipqual,0)),IF(Tätigkeit!R239&lt;&gt;"",Tätigkeit!R239,"")),"")</f>
        <v/>
      </c>
      <c r="K229" s="26" t="str">
        <f>IF(A229&lt;&gt;"",IF(Tätigkeit!AC239=TRUE,INDEX(libcatidinst,MATCH(Tätigkeit!S239,libinst,0)),""),"")</f>
        <v/>
      </c>
      <c r="L229" s="26" t="str">
        <f>IF(A229&lt;&gt;"",IF(Tätigkeit!AC239=TRUE,INDEX(codeinst,MATCH(Tätigkeit!S239,libinst,0)),IF(Tätigkeit!S239&lt;&gt;"",Tätigkeit!S239,"")),"")</f>
        <v/>
      </c>
      <c r="M229" s="26" t="str">
        <f>IF(A229&lt;&gt;"",IF(Tätigkeit!T239&lt;&gt;"",Tätigkeit!T239,""),"")</f>
        <v/>
      </c>
      <c r="N229" s="26" t="str">
        <f>IF(A229&lt;&gt;"",IF(Tätigkeit!U239&lt;&gt;"",Tätigkeit!U239,""),"")</f>
        <v/>
      </c>
      <c r="O229" s="26" t="str">
        <f>IF(OR(A229="",ISBLANK(Tätigkeit!V239)),"",IF(NOT(ISNA(Tätigkeit!V239)),INDEX(codeschartkla,MATCH(Tätigkeit!V239,libschartkla,0)),Tätigkeit!V239))</f>
        <v/>
      </c>
      <c r="P229" s="26" t="str">
        <f>IF(OR(A229="",ISBLANK(Tätigkeit!W239)),"",Tätigkeit!W239)</f>
        <v/>
      </c>
    </row>
    <row r="230" spans="1:16" x14ac:dyDescent="0.2">
      <c r="A230" s="26" t="str">
        <f>IF(Tätigkeit!$A240&lt;&gt;"",IF(Tätigkeit!C240&lt;&gt;"",IF(Tätigkeit!C240="LOC.ID",CONCATENATE("LOC.",Tätigkeit!AM$12),Tätigkeit!C240),""),"")</f>
        <v/>
      </c>
      <c r="B230" s="65" t="str">
        <f>IF(A230&lt;&gt;"",Tätigkeit!J240,"")</f>
        <v/>
      </c>
      <c r="C230" s="26" t="str">
        <f>IF(A230&lt;&gt;"",IF(Tätigkeit!E240=TRUE,INDEX(codesex,MATCH(Tätigkeit!D240,libsex,0)),Tätigkeit!D240),"")</f>
        <v/>
      </c>
      <c r="D230" s="131" t="str">
        <f>IF(A230&lt;&gt;"",Tätigkeit!F240,"")</f>
        <v/>
      </c>
      <c r="E230" s="26" t="str">
        <f>IF(A230&lt;&gt;"",IF(Tätigkeit!H240=TRUE,INDEX(codenat,MATCH(Tätigkeit!G240,libnat,0)),Tätigkeit!G240),"")</f>
        <v/>
      </c>
      <c r="F230" s="26" t="str">
        <f>IF(A230&lt;&gt;"",Tätigkeit!I240,"")</f>
        <v/>
      </c>
      <c r="G230" s="26" t="str">
        <f>IF(A230&lt;&gt;"",IF(Tätigkeit!O240&lt;&gt;"",Tätigkeit!O240,""),"")</f>
        <v/>
      </c>
      <c r="H230" s="26" t="str">
        <f>IF(A230&lt;&gt;"",IF(Tätigkeit!Z240=TRUE,INDEX(codeperskat,MATCH(Tätigkeit!P240,libperskat,0)),IF(Tätigkeit!P240&lt;&gt;"",Tätigkeit!P240,"")),"")</f>
        <v/>
      </c>
      <c r="I230" s="26" t="str">
        <f>IF(A230&lt;&gt;"",IF(Tätigkeit!AA240=TRUE,INDEX(codeaav,MATCH(Tätigkeit!Q240,libaav,0)),IF(Tätigkeit!Q240&lt;&gt;"",Tätigkeit!Q240,"")),"")</f>
        <v/>
      </c>
      <c r="J230" s="26" t="str">
        <f>IF(A230&lt;&gt;"",IF(Tätigkeit!AB240=TRUE,INDEX(codedipqual,MATCH(Tätigkeit!R240,libdipqual,0)),IF(Tätigkeit!R240&lt;&gt;"",Tätigkeit!R240,"")),"")</f>
        <v/>
      </c>
      <c r="K230" s="26" t="str">
        <f>IF(A230&lt;&gt;"",IF(Tätigkeit!AC240=TRUE,INDEX(libcatidinst,MATCH(Tätigkeit!S240,libinst,0)),""),"")</f>
        <v/>
      </c>
      <c r="L230" s="26" t="str">
        <f>IF(A230&lt;&gt;"",IF(Tätigkeit!AC240=TRUE,INDEX(codeinst,MATCH(Tätigkeit!S240,libinst,0)),IF(Tätigkeit!S240&lt;&gt;"",Tätigkeit!S240,"")),"")</f>
        <v/>
      </c>
      <c r="M230" s="26" t="str">
        <f>IF(A230&lt;&gt;"",IF(Tätigkeit!T240&lt;&gt;"",Tätigkeit!T240,""),"")</f>
        <v/>
      </c>
      <c r="N230" s="26" t="str">
        <f>IF(A230&lt;&gt;"",IF(Tätigkeit!U240&lt;&gt;"",Tätigkeit!U240,""),"")</f>
        <v/>
      </c>
      <c r="O230" s="26" t="str">
        <f>IF(OR(A230="",ISBLANK(Tätigkeit!V240)),"",IF(NOT(ISNA(Tätigkeit!V240)),INDEX(codeschartkla,MATCH(Tätigkeit!V240,libschartkla,0)),Tätigkeit!V240))</f>
        <v/>
      </c>
      <c r="P230" s="26" t="str">
        <f>IF(OR(A230="",ISBLANK(Tätigkeit!W240)),"",Tätigkeit!W240)</f>
        <v/>
      </c>
    </row>
    <row r="231" spans="1:16" x14ac:dyDescent="0.2">
      <c r="A231" s="26" t="str">
        <f>IF(Tätigkeit!$A241&lt;&gt;"",IF(Tätigkeit!C241&lt;&gt;"",IF(Tätigkeit!C241="LOC.ID",CONCATENATE("LOC.",Tätigkeit!AM$12),Tätigkeit!C241),""),"")</f>
        <v/>
      </c>
      <c r="B231" s="65" t="str">
        <f>IF(A231&lt;&gt;"",Tätigkeit!J241,"")</f>
        <v/>
      </c>
      <c r="C231" s="26" t="str">
        <f>IF(A231&lt;&gt;"",IF(Tätigkeit!E241=TRUE,INDEX(codesex,MATCH(Tätigkeit!D241,libsex,0)),Tätigkeit!D241),"")</f>
        <v/>
      </c>
      <c r="D231" s="131" t="str">
        <f>IF(A231&lt;&gt;"",Tätigkeit!F241,"")</f>
        <v/>
      </c>
      <c r="E231" s="26" t="str">
        <f>IF(A231&lt;&gt;"",IF(Tätigkeit!H241=TRUE,INDEX(codenat,MATCH(Tätigkeit!G241,libnat,0)),Tätigkeit!G241),"")</f>
        <v/>
      </c>
      <c r="F231" s="26" t="str">
        <f>IF(A231&lt;&gt;"",Tätigkeit!I241,"")</f>
        <v/>
      </c>
      <c r="G231" s="26" t="str">
        <f>IF(A231&lt;&gt;"",IF(Tätigkeit!O241&lt;&gt;"",Tätigkeit!O241,""),"")</f>
        <v/>
      </c>
      <c r="H231" s="26" t="str">
        <f>IF(A231&lt;&gt;"",IF(Tätigkeit!Z241=TRUE,INDEX(codeperskat,MATCH(Tätigkeit!P241,libperskat,0)),IF(Tätigkeit!P241&lt;&gt;"",Tätigkeit!P241,"")),"")</f>
        <v/>
      </c>
      <c r="I231" s="26" t="str">
        <f>IF(A231&lt;&gt;"",IF(Tätigkeit!AA241=TRUE,INDEX(codeaav,MATCH(Tätigkeit!Q241,libaav,0)),IF(Tätigkeit!Q241&lt;&gt;"",Tätigkeit!Q241,"")),"")</f>
        <v/>
      </c>
      <c r="J231" s="26" t="str">
        <f>IF(A231&lt;&gt;"",IF(Tätigkeit!AB241=TRUE,INDEX(codedipqual,MATCH(Tätigkeit!R241,libdipqual,0)),IF(Tätigkeit!R241&lt;&gt;"",Tätigkeit!R241,"")),"")</f>
        <v/>
      </c>
      <c r="K231" s="26" t="str">
        <f>IF(A231&lt;&gt;"",IF(Tätigkeit!AC241=TRUE,INDEX(libcatidinst,MATCH(Tätigkeit!S241,libinst,0)),""),"")</f>
        <v/>
      </c>
      <c r="L231" s="26" t="str">
        <f>IF(A231&lt;&gt;"",IF(Tätigkeit!AC241=TRUE,INDEX(codeinst,MATCH(Tätigkeit!S241,libinst,0)),IF(Tätigkeit!S241&lt;&gt;"",Tätigkeit!S241,"")),"")</f>
        <v/>
      </c>
      <c r="M231" s="26" t="str">
        <f>IF(A231&lt;&gt;"",IF(Tätigkeit!T241&lt;&gt;"",Tätigkeit!T241,""),"")</f>
        <v/>
      </c>
      <c r="N231" s="26" t="str">
        <f>IF(A231&lt;&gt;"",IF(Tätigkeit!U241&lt;&gt;"",Tätigkeit!U241,""),"")</f>
        <v/>
      </c>
      <c r="O231" s="26" t="str">
        <f>IF(OR(A231="",ISBLANK(Tätigkeit!V241)),"",IF(NOT(ISNA(Tätigkeit!V241)),INDEX(codeschartkla,MATCH(Tätigkeit!V241,libschartkla,0)),Tätigkeit!V241))</f>
        <v/>
      </c>
      <c r="P231" s="26" t="str">
        <f>IF(OR(A231="",ISBLANK(Tätigkeit!W241)),"",Tätigkeit!W241)</f>
        <v/>
      </c>
    </row>
    <row r="232" spans="1:16" x14ac:dyDescent="0.2">
      <c r="A232" s="26" t="str">
        <f>IF(Tätigkeit!$A242&lt;&gt;"",IF(Tätigkeit!C242&lt;&gt;"",IF(Tätigkeit!C242="LOC.ID",CONCATENATE("LOC.",Tätigkeit!AM$12),Tätigkeit!C242),""),"")</f>
        <v/>
      </c>
      <c r="B232" s="65" t="str">
        <f>IF(A232&lt;&gt;"",Tätigkeit!J242,"")</f>
        <v/>
      </c>
      <c r="C232" s="26" t="str">
        <f>IF(A232&lt;&gt;"",IF(Tätigkeit!E242=TRUE,INDEX(codesex,MATCH(Tätigkeit!D242,libsex,0)),Tätigkeit!D242),"")</f>
        <v/>
      </c>
      <c r="D232" s="131" t="str">
        <f>IF(A232&lt;&gt;"",Tätigkeit!F242,"")</f>
        <v/>
      </c>
      <c r="E232" s="26" t="str">
        <f>IF(A232&lt;&gt;"",IF(Tätigkeit!H242=TRUE,INDEX(codenat,MATCH(Tätigkeit!G242,libnat,0)),Tätigkeit!G242),"")</f>
        <v/>
      </c>
      <c r="F232" s="26" t="str">
        <f>IF(A232&lt;&gt;"",Tätigkeit!I242,"")</f>
        <v/>
      </c>
      <c r="G232" s="26" t="str">
        <f>IF(A232&lt;&gt;"",IF(Tätigkeit!O242&lt;&gt;"",Tätigkeit!O242,""),"")</f>
        <v/>
      </c>
      <c r="H232" s="26" t="str">
        <f>IF(A232&lt;&gt;"",IF(Tätigkeit!Z242=TRUE,INDEX(codeperskat,MATCH(Tätigkeit!P242,libperskat,0)),IF(Tätigkeit!P242&lt;&gt;"",Tätigkeit!P242,"")),"")</f>
        <v/>
      </c>
      <c r="I232" s="26" t="str">
        <f>IF(A232&lt;&gt;"",IF(Tätigkeit!AA242=TRUE,INDEX(codeaav,MATCH(Tätigkeit!Q242,libaav,0)),IF(Tätigkeit!Q242&lt;&gt;"",Tätigkeit!Q242,"")),"")</f>
        <v/>
      </c>
      <c r="J232" s="26" t="str">
        <f>IF(A232&lt;&gt;"",IF(Tätigkeit!AB242=TRUE,INDEX(codedipqual,MATCH(Tätigkeit!R242,libdipqual,0)),IF(Tätigkeit!R242&lt;&gt;"",Tätigkeit!R242,"")),"")</f>
        <v/>
      </c>
      <c r="K232" s="26" t="str">
        <f>IF(A232&lt;&gt;"",IF(Tätigkeit!AC242=TRUE,INDEX(libcatidinst,MATCH(Tätigkeit!S242,libinst,0)),""),"")</f>
        <v/>
      </c>
      <c r="L232" s="26" t="str">
        <f>IF(A232&lt;&gt;"",IF(Tätigkeit!AC242=TRUE,INDEX(codeinst,MATCH(Tätigkeit!S242,libinst,0)),IF(Tätigkeit!S242&lt;&gt;"",Tätigkeit!S242,"")),"")</f>
        <v/>
      </c>
      <c r="M232" s="26" t="str">
        <f>IF(A232&lt;&gt;"",IF(Tätigkeit!T242&lt;&gt;"",Tätigkeit!T242,""),"")</f>
        <v/>
      </c>
      <c r="N232" s="26" t="str">
        <f>IF(A232&lt;&gt;"",IF(Tätigkeit!U242&lt;&gt;"",Tätigkeit!U242,""),"")</f>
        <v/>
      </c>
      <c r="O232" s="26" t="str">
        <f>IF(OR(A232="",ISBLANK(Tätigkeit!V242)),"",IF(NOT(ISNA(Tätigkeit!V242)),INDEX(codeschartkla,MATCH(Tätigkeit!V242,libschartkla,0)),Tätigkeit!V242))</f>
        <v/>
      </c>
      <c r="P232" s="26" t="str">
        <f>IF(OR(A232="",ISBLANK(Tätigkeit!W242)),"",Tätigkeit!W242)</f>
        <v/>
      </c>
    </row>
    <row r="233" spans="1:16" x14ac:dyDescent="0.2">
      <c r="A233" s="26" t="str">
        <f>IF(Tätigkeit!$A243&lt;&gt;"",IF(Tätigkeit!C243&lt;&gt;"",IF(Tätigkeit!C243="LOC.ID",CONCATENATE("LOC.",Tätigkeit!AM$12),Tätigkeit!C243),""),"")</f>
        <v/>
      </c>
      <c r="B233" s="65" t="str">
        <f>IF(A233&lt;&gt;"",Tätigkeit!J243,"")</f>
        <v/>
      </c>
      <c r="C233" s="26" t="str">
        <f>IF(A233&lt;&gt;"",IF(Tätigkeit!E243=TRUE,INDEX(codesex,MATCH(Tätigkeit!D243,libsex,0)),Tätigkeit!D243),"")</f>
        <v/>
      </c>
      <c r="D233" s="131" t="str">
        <f>IF(A233&lt;&gt;"",Tätigkeit!F243,"")</f>
        <v/>
      </c>
      <c r="E233" s="26" t="str">
        <f>IF(A233&lt;&gt;"",IF(Tätigkeit!H243=TRUE,INDEX(codenat,MATCH(Tätigkeit!G243,libnat,0)),Tätigkeit!G243),"")</f>
        <v/>
      </c>
      <c r="F233" s="26" t="str">
        <f>IF(A233&lt;&gt;"",Tätigkeit!I243,"")</f>
        <v/>
      </c>
      <c r="G233" s="26" t="str">
        <f>IF(A233&lt;&gt;"",IF(Tätigkeit!O243&lt;&gt;"",Tätigkeit!O243,""),"")</f>
        <v/>
      </c>
      <c r="H233" s="26" t="str">
        <f>IF(A233&lt;&gt;"",IF(Tätigkeit!Z243=TRUE,INDEX(codeperskat,MATCH(Tätigkeit!P243,libperskat,0)),IF(Tätigkeit!P243&lt;&gt;"",Tätigkeit!P243,"")),"")</f>
        <v/>
      </c>
      <c r="I233" s="26" t="str">
        <f>IF(A233&lt;&gt;"",IF(Tätigkeit!AA243=TRUE,INDEX(codeaav,MATCH(Tätigkeit!Q243,libaav,0)),IF(Tätigkeit!Q243&lt;&gt;"",Tätigkeit!Q243,"")),"")</f>
        <v/>
      </c>
      <c r="J233" s="26" t="str">
        <f>IF(A233&lt;&gt;"",IF(Tätigkeit!AB243=TRUE,INDEX(codedipqual,MATCH(Tätigkeit!R243,libdipqual,0)),IF(Tätigkeit!R243&lt;&gt;"",Tätigkeit!R243,"")),"")</f>
        <v/>
      </c>
      <c r="K233" s="26" t="str">
        <f>IF(A233&lt;&gt;"",IF(Tätigkeit!AC243=TRUE,INDEX(libcatidinst,MATCH(Tätigkeit!S243,libinst,0)),""),"")</f>
        <v/>
      </c>
      <c r="L233" s="26" t="str">
        <f>IF(A233&lt;&gt;"",IF(Tätigkeit!AC243=TRUE,INDEX(codeinst,MATCH(Tätigkeit!S243,libinst,0)),IF(Tätigkeit!S243&lt;&gt;"",Tätigkeit!S243,"")),"")</f>
        <v/>
      </c>
      <c r="M233" s="26" t="str">
        <f>IF(A233&lt;&gt;"",IF(Tätigkeit!T243&lt;&gt;"",Tätigkeit!T243,""),"")</f>
        <v/>
      </c>
      <c r="N233" s="26" t="str">
        <f>IF(A233&lt;&gt;"",IF(Tätigkeit!U243&lt;&gt;"",Tätigkeit!U243,""),"")</f>
        <v/>
      </c>
      <c r="O233" s="26" t="str">
        <f>IF(OR(A233="",ISBLANK(Tätigkeit!V243)),"",IF(NOT(ISNA(Tätigkeit!V243)),INDEX(codeschartkla,MATCH(Tätigkeit!V243,libschartkla,0)),Tätigkeit!V243))</f>
        <v/>
      </c>
      <c r="P233" s="26" t="str">
        <f>IF(OR(A233="",ISBLANK(Tätigkeit!W243)),"",Tätigkeit!W243)</f>
        <v/>
      </c>
    </row>
    <row r="234" spans="1:16" x14ac:dyDescent="0.2">
      <c r="A234" s="26" t="str">
        <f>IF(Tätigkeit!$A244&lt;&gt;"",IF(Tätigkeit!C244&lt;&gt;"",IF(Tätigkeit!C244="LOC.ID",CONCATENATE("LOC.",Tätigkeit!AM$12),Tätigkeit!C244),""),"")</f>
        <v/>
      </c>
      <c r="B234" s="65" t="str">
        <f>IF(A234&lt;&gt;"",Tätigkeit!J244,"")</f>
        <v/>
      </c>
      <c r="C234" s="26" t="str">
        <f>IF(A234&lt;&gt;"",IF(Tätigkeit!E244=TRUE,INDEX(codesex,MATCH(Tätigkeit!D244,libsex,0)),Tätigkeit!D244),"")</f>
        <v/>
      </c>
      <c r="D234" s="131" t="str">
        <f>IF(A234&lt;&gt;"",Tätigkeit!F244,"")</f>
        <v/>
      </c>
      <c r="E234" s="26" t="str">
        <f>IF(A234&lt;&gt;"",IF(Tätigkeit!H244=TRUE,INDEX(codenat,MATCH(Tätigkeit!G244,libnat,0)),Tätigkeit!G244),"")</f>
        <v/>
      </c>
      <c r="F234" s="26" t="str">
        <f>IF(A234&lt;&gt;"",Tätigkeit!I244,"")</f>
        <v/>
      </c>
      <c r="G234" s="26" t="str">
        <f>IF(A234&lt;&gt;"",IF(Tätigkeit!O244&lt;&gt;"",Tätigkeit!O244,""),"")</f>
        <v/>
      </c>
      <c r="H234" s="26" t="str">
        <f>IF(A234&lt;&gt;"",IF(Tätigkeit!Z244=TRUE,INDEX(codeperskat,MATCH(Tätigkeit!P244,libperskat,0)),IF(Tätigkeit!P244&lt;&gt;"",Tätigkeit!P244,"")),"")</f>
        <v/>
      </c>
      <c r="I234" s="26" t="str">
        <f>IF(A234&lt;&gt;"",IF(Tätigkeit!AA244=TRUE,INDEX(codeaav,MATCH(Tätigkeit!Q244,libaav,0)),IF(Tätigkeit!Q244&lt;&gt;"",Tätigkeit!Q244,"")),"")</f>
        <v/>
      </c>
      <c r="J234" s="26" t="str">
        <f>IF(A234&lt;&gt;"",IF(Tätigkeit!AB244=TRUE,INDEX(codedipqual,MATCH(Tätigkeit!R244,libdipqual,0)),IF(Tätigkeit!R244&lt;&gt;"",Tätigkeit!R244,"")),"")</f>
        <v/>
      </c>
      <c r="K234" s="26" t="str">
        <f>IF(A234&lt;&gt;"",IF(Tätigkeit!AC244=TRUE,INDEX(libcatidinst,MATCH(Tätigkeit!S244,libinst,0)),""),"")</f>
        <v/>
      </c>
      <c r="L234" s="26" t="str">
        <f>IF(A234&lt;&gt;"",IF(Tätigkeit!AC244=TRUE,INDEX(codeinst,MATCH(Tätigkeit!S244,libinst,0)),IF(Tätigkeit!S244&lt;&gt;"",Tätigkeit!S244,"")),"")</f>
        <v/>
      </c>
      <c r="M234" s="26" t="str">
        <f>IF(A234&lt;&gt;"",IF(Tätigkeit!T244&lt;&gt;"",Tätigkeit!T244,""),"")</f>
        <v/>
      </c>
      <c r="N234" s="26" t="str">
        <f>IF(A234&lt;&gt;"",IF(Tätigkeit!U244&lt;&gt;"",Tätigkeit!U244,""),"")</f>
        <v/>
      </c>
      <c r="O234" s="26" t="str">
        <f>IF(OR(A234="",ISBLANK(Tätigkeit!V244)),"",IF(NOT(ISNA(Tätigkeit!V244)),INDEX(codeschartkla,MATCH(Tätigkeit!V244,libschartkla,0)),Tätigkeit!V244))</f>
        <v/>
      </c>
      <c r="P234" s="26" t="str">
        <f>IF(OR(A234="",ISBLANK(Tätigkeit!W244)),"",Tätigkeit!W244)</f>
        <v/>
      </c>
    </row>
    <row r="235" spans="1:16" x14ac:dyDescent="0.2">
      <c r="A235" s="26" t="str">
        <f>IF(Tätigkeit!$A245&lt;&gt;"",IF(Tätigkeit!C245&lt;&gt;"",IF(Tätigkeit!C245="LOC.ID",CONCATENATE("LOC.",Tätigkeit!AM$12),Tätigkeit!C245),""),"")</f>
        <v/>
      </c>
      <c r="B235" s="65" t="str">
        <f>IF(A235&lt;&gt;"",Tätigkeit!J245,"")</f>
        <v/>
      </c>
      <c r="C235" s="26" t="str">
        <f>IF(A235&lt;&gt;"",IF(Tätigkeit!E245=TRUE,INDEX(codesex,MATCH(Tätigkeit!D245,libsex,0)),Tätigkeit!D245),"")</f>
        <v/>
      </c>
      <c r="D235" s="131" t="str">
        <f>IF(A235&lt;&gt;"",Tätigkeit!F245,"")</f>
        <v/>
      </c>
      <c r="E235" s="26" t="str">
        <f>IF(A235&lt;&gt;"",IF(Tätigkeit!H245=TRUE,INDEX(codenat,MATCH(Tätigkeit!G245,libnat,0)),Tätigkeit!G245),"")</f>
        <v/>
      </c>
      <c r="F235" s="26" t="str">
        <f>IF(A235&lt;&gt;"",Tätigkeit!I245,"")</f>
        <v/>
      </c>
      <c r="G235" s="26" t="str">
        <f>IF(A235&lt;&gt;"",IF(Tätigkeit!O245&lt;&gt;"",Tätigkeit!O245,""),"")</f>
        <v/>
      </c>
      <c r="H235" s="26" t="str">
        <f>IF(A235&lt;&gt;"",IF(Tätigkeit!Z245=TRUE,INDEX(codeperskat,MATCH(Tätigkeit!P245,libperskat,0)),IF(Tätigkeit!P245&lt;&gt;"",Tätigkeit!P245,"")),"")</f>
        <v/>
      </c>
      <c r="I235" s="26" t="str">
        <f>IF(A235&lt;&gt;"",IF(Tätigkeit!AA245=TRUE,INDEX(codeaav,MATCH(Tätigkeit!Q245,libaav,0)),IF(Tätigkeit!Q245&lt;&gt;"",Tätigkeit!Q245,"")),"")</f>
        <v/>
      </c>
      <c r="J235" s="26" t="str">
        <f>IF(A235&lt;&gt;"",IF(Tätigkeit!AB245=TRUE,INDEX(codedipqual,MATCH(Tätigkeit!R245,libdipqual,0)),IF(Tätigkeit!R245&lt;&gt;"",Tätigkeit!R245,"")),"")</f>
        <v/>
      </c>
      <c r="K235" s="26" t="str">
        <f>IF(A235&lt;&gt;"",IF(Tätigkeit!AC245=TRUE,INDEX(libcatidinst,MATCH(Tätigkeit!S245,libinst,0)),""),"")</f>
        <v/>
      </c>
      <c r="L235" s="26" t="str">
        <f>IF(A235&lt;&gt;"",IF(Tätigkeit!AC245=TRUE,INDEX(codeinst,MATCH(Tätigkeit!S245,libinst,0)),IF(Tätigkeit!S245&lt;&gt;"",Tätigkeit!S245,"")),"")</f>
        <v/>
      </c>
      <c r="M235" s="26" t="str">
        <f>IF(A235&lt;&gt;"",IF(Tätigkeit!T245&lt;&gt;"",Tätigkeit!T245,""),"")</f>
        <v/>
      </c>
      <c r="N235" s="26" t="str">
        <f>IF(A235&lt;&gt;"",IF(Tätigkeit!U245&lt;&gt;"",Tätigkeit!U245,""),"")</f>
        <v/>
      </c>
      <c r="O235" s="26" t="str">
        <f>IF(OR(A235="",ISBLANK(Tätigkeit!V245)),"",IF(NOT(ISNA(Tätigkeit!V245)),INDEX(codeschartkla,MATCH(Tätigkeit!V245,libschartkla,0)),Tätigkeit!V245))</f>
        <v/>
      </c>
      <c r="P235" s="26" t="str">
        <f>IF(OR(A235="",ISBLANK(Tätigkeit!W245)),"",Tätigkeit!W245)</f>
        <v/>
      </c>
    </row>
    <row r="236" spans="1:16" x14ac:dyDescent="0.2">
      <c r="A236" s="26" t="str">
        <f>IF(Tätigkeit!$A246&lt;&gt;"",IF(Tätigkeit!C246&lt;&gt;"",IF(Tätigkeit!C246="LOC.ID",CONCATENATE("LOC.",Tätigkeit!AM$12),Tätigkeit!C246),""),"")</f>
        <v/>
      </c>
      <c r="B236" s="65" t="str">
        <f>IF(A236&lt;&gt;"",Tätigkeit!J246,"")</f>
        <v/>
      </c>
      <c r="C236" s="26" t="str">
        <f>IF(A236&lt;&gt;"",IF(Tätigkeit!E246=TRUE,INDEX(codesex,MATCH(Tätigkeit!D246,libsex,0)),Tätigkeit!D246),"")</f>
        <v/>
      </c>
      <c r="D236" s="131" t="str">
        <f>IF(A236&lt;&gt;"",Tätigkeit!F246,"")</f>
        <v/>
      </c>
      <c r="E236" s="26" t="str">
        <f>IF(A236&lt;&gt;"",IF(Tätigkeit!H246=TRUE,INDEX(codenat,MATCH(Tätigkeit!G246,libnat,0)),Tätigkeit!G246),"")</f>
        <v/>
      </c>
      <c r="F236" s="26" t="str">
        <f>IF(A236&lt;&gt;"",Tätigkeit!I246,"")</f>
        <v/>
      </c>
      <c r="G236" s="26" t="str">
        <f>IF(A236&lt;&gt;"",IF(Tätigkeit!O246&lt;&gt;"",Tätigkeit!O246,""),"")</f>
        <v/>
      </c>
      <c r="H236" s="26" t="str">
        <f>IF(A236&lt;&gt;"",IF(Tätigkeit!Z246=TRUE,INDEX(codeperskat,MATCH(Tätigkeit!P246,libperskat,0)),IF(Tätigkeit!P246&lt;&gt;"",Tätigkeit!P246,"")),"")</f>
        <v/>
      </c>
      <c r="I236" s="26" t="str">
        <f>IF(A236&lt;&gt;"",IF(Tätigkeit!AA246=TRUE,INDEX(codeaav,MATCH(Tätigkeit!Q246,libaav,0)),IF(Tätigkeit!Q246&lt;&gt;"",Tätigkeit!Q246,"")),"")</f>
        <v/>
      </c>
      <c r="J236" s="26" t="str">
        <f>IF(A236&lt;&gt;"",IF(Tätigkeit!AB246=TRUE,INDEX(codedipqual,MATCH(Tätigkeit!R246,libdipqual,0)),IF(Tätigkeit!R246&lt;&gt;"",Tätigkeit!R246,"")),"")</f>
        <v/>
      </c>
      <c r="K236" s="26" t="str">
        <f>IF(A236&lt;&gt;"",IF(Tätigkeit!AC246=TRUE,INDEX(libcatidinst,MATCH(Tätigkeit!S246,libinst,0)),""),"")</f>
        <v/>
      </c>
      <c r="L236" s="26" t="str">
        <f>IF(A236&lt;&gt;"",IF(Tätigkeit!AC246=TRUE,INDEX(codeinst,MATCH(Tätigkeit!S246,libinst,0)),IF(Tätigkeit!S246&lt;&gt;"",Tätigkeit!S246,"")),"")</f>
        <v/>
      </c>
      <c r="M236" s="26" t="str">
        <f>IF(A236&lt;&gt;"",IF(Tätigkeit!T246&lt;&gt;"",Tätigkeit!T246,""),"")</f>
        <v/>
      </c>
      <c r="N236" s="26" t="str">
        <f>IF(A236&lt;&gt;"",IF(Tätigkeit!U246&lt;&gt;"",Tätigkeit!U246,""),"")</f>
        <v/>
      </c>
      <c r="O236" s="26" t="str">
        <f>IF(OR(A236="",ISBLANK(Tätigkeit!V246)),"",IF(NOT(ISNA(Tätigkeit!V246)),INDEX(codeschartkla,MATCH(Tätigkeit!V246,libschartkla,0)),Tätigkeit!V246))</f>
        <v/>
      </c>
      <c r="P236" s="26" t="str">
        <f>IF(OR(A236="",ISBLANK(Tätigkeit!W246)),"",Tätigkeit!W246)</f>
        <v/>
      </c>
    </row>
    <row r="237" spans="1:16" x14ac:dyDescent="0.2">
      <c r="A237" s="26" t="str">
        <f>IF(Tätigkeit!$A247&lt;&gt;"",IF(Tätigkeit!C247&lt;&gt;"",IF(Tätigkeit!C247="LOC.ID",CONCATENATE("LOC.",Tätigkeit!AM$12),Tätigkeit!C247),""),"")</f>
        <v/>
      </c>
      <c r="B237" s="65" t="str">
        <f>IF(A237&lt;&gt;"",Tätigkeit!J247,"")</f>
        <v/>
      </c>
      <c r="C237" s="26" t="str">
        <f>IF(A237&lt;&gt;"",IF(Tätigkeit!E247=TRUE,INDEX(codesex,MATCH(Tätigkeit!D247,libsex,0)),Tätigkeit!D247),"")</f>
        <v/>
      </c>
      <c r="D237" s="131" t="str">
        <f>IF(A237&lt;&gt;"",Tätigkeit!F247,"")</f>
        <v/>
      </c>
      <c r="E237" s="26" t="str">
        <f>IF(A237&lt;&gt;"",IF(Tätigkeit!H247=TRUE,INDEX(codenat,MATCH(Tätigkeit!G247,libnat,0)),Tätigkeit!G247),"")</f>
        <v/>
      </c>
      <c r="F237" s="26" t="str">
        <f>IF(A237&lt;&gt;"",Tätigkeit!I247,"")</f>
        <v/>
      </c>
      <c r="G237" s="26" t="str">
        <f>IF(A237&lt;&gt;"",IF(Tätigkeit!O247&lt;&gt;"",Tätigkeit!O247,""),"")</f>
        <v/>
      </c>
      <c r="H237" s="26" t="str">
        <f>IF(A237&lt;&gt;"",IF(Tätigkeit!Z247=TRUE,INDEX(codeperskat,MATCH(Tätigkeit!P247,libperskat,0)),IF(Tätigkeit!P247&lt;&gt;"",Tätigkeit!P247,"")),"")</f>
        <v/>
      </c>
      <c r="I237" s="26" t="str">
        <f>IF(A237&lt;&gt;"",IF(Tätigkeit!AA247=TRUE,INDEX(codeaav,MATCH(Tätigkeit!Q247,libaav,0)),IF(Tätigkeit!Q247&lt;&gt;"",Tätigkeit!Q247,"")),"")</f>
        <v/>
      </c>
      <c r="J237" s="26" t="str">
        <f>IF(A237&lt;&gt;"",IF(Tätigkeit!AB247=TRUE,INDEX(codedipqual,MATCH(Tätigkeit!R247,libdipqual,0)),IF(Tätigkeit!R247&lt;&gt;"",Tätigkeit!R247,"")),"")</f>
        <v/>
      </c>
      <c r="K237" s="26" t="str">
        <f>IF(A237&lt;&gt;"",IF(Tätigkeit!AC247=TRUE,INDEX(libcatidinst,MATCH(Tätigkeit!S247,libinst,0)),""),"")</f>
        <v/>
      </c>
      <c r="L237" s="26" t="str">
        <f>IF(A237&lt;&gt;"",IF(Tätigkeit!AC247=TRUE,INDEX(codeinst,MATCH(Tätigkeit!S247,libinst,0)),IF(Tätigkeit!S247&lt;&gt;"",Tätigkeit!S247,"")),"")</f>
        <v/>
      </c>
      <c r="M237" s="26" t="str">
        <f>IF(A237&lt;&gt;"",IF(Tätigkeit!T247&lt;&gt;"",Tätigkeit!T247,""),"")</f>
        <v/>
      </c>
      <c r="N237" s="26" t="str">
        <f>IF(A237&lt;&gt;"",IF(Tätigkeit!U247&lt;&gt;"",Tätigkeit!U247,""),"")</f>
        <v/>
      </c>
      <c r="O237" s="26" t="str">
        <f>IF(OR(A237="",ISBLANK(Tätigkeit!V247)),"",IF(NOT(ISNA(Tätigkeit!V247)),INDEX(codeschartkla,MATCH(Tätigkeit!V247,libschartkla,0)),Tätigkeit!V247))</f>
        <v/>
      </c>
      <c r="P237" s="26" t="str">
        <f>IF(OR(A237="",ISBLANK(Tätigkeit!W247)),"",Tätigkeit!W247)</f>
        <v/>
      </c>
    </row>
    <row r="238" spans="1:16" x14ac:dyDescent="0.2">
      <c r="A238" s="26" t="str">
        <f>IF(Tätigkeit!$A248&lt;&gt;"",IF(Tätigkeit!C248&lt;&gt;"",IF(Tätigkeit!C248="LOC.ID",CONCATENATE("LOC.",Tätigkeit!AM$12),Tätigkeit!C248),""),"")</f>
        <v/>
      </c>
      <c r="B238" s="65" t="str">
        <f>IF(A238&lt;&gt;"",Tätigkeit!J248,"")</f>
        <v/>
      </c>
      <c r="C238" s="26" t="str">
        <f>IF(A238&lt;&gt;"",IF(Tätigkeit!E248=TRUE,INDEX(codesex,MATCH(Tätigkeit!D248,libsex,0)),Tätigkeit!D248),"")</f>
        <v/>
      </c>
      <c r="D238" s="131" t="str">
        <f>IF(A238&lt;&gt;"",Tätigkeit!F248,"")</f>
        <v/>
      </c>
      <c r="E238" s="26" t="str">
        <f>IF(A238&lt;&gt;"",IF(Tätigkeit!H248=TRUE,INDEX(codenat,MATCH(Tätigkeit!G248,libnat,0)),Tätigkeit!G248),"")</f>
        <v/>
      </c>
      <c r="F238" s="26" t="str">
        <f>IF(A238&lt;&gt;"",Tätigkeit!I248,"")</f>
        <v/>
      </c>
      <c r="G238" s="26" t="str">
        <f>IF(A238&lt;&gt;"",IF(Tätigkeit!O248&lt;&gt;"",Tätigkeit!O248,""),"")</f>
        <v/>
      </c>
      <c r="H238" s="26" t="str">
        <f>IF(A238&lt;&gt;"",IF(Tätigkeit!Z248=TRUE,INDEX(codeperskat,MATCH(Tätigkeit!P248,libperskat,0)),IF(Tätigkeit!P248&lt;&gt;"",Tätigkeit!P248,"")),"")</f>
        <v/>
      </c>
      <c r="I238" s="26" t="str">
        <f>IF(A238&lt;&gt;"",IF(Tätigkeit!AA248=TRUE,INDEX(codeaav,MATCH(Tätigkeit!Q248,libaav,0)),IF(Tätigkeit!Q248&lt;&gt;"",Tätigkeit!Q248,"")),"")</f>
        <v/>
      </c>
      <c r="J238" s="26" t="str">
        <f>IF(A238&lt;&gt;"",IF(Tätigkeit!AB248=TRUE,INDEX(codedipqual,MATCH(Tätigkeit!R248,libdipqual,0)),IF(Tätigkeit!R248&lt;&gt;"",Tätigkeit!R248,"")),"")</f>
        <v/>
      </c>
      <c r="K238" s="26" t="str">
        <f>IF(A238&lt;&gt;"",IF(Tätigkeit!AC248=TRUE,INDEX(libcatidinst,MATCH(Tätigkeit!S248,libinst,0)),""),"")</f>
        <v/>
      </c>
      <c r="L238" s="26" t="str">
        <f>IF(A238&lt;&gt;"",IF(Tätigkeit!AC248=TRUE,INDEX(codeinst,MATCH(Tätigkeit!S248,libinst,0)),IF(Tätigkeit!S248&lt;&gt;"",Tätigkeit!S248,"")),"")</f>
        <v/>
      </c>
      <c r="M238" s="26" t="str">
        <f>IF(A238&lt;&gt;"",IF(Tätigkeit!T248&lt;&gt;"",Tätigkeit!T248,""),"")</f>
        <v/>
      </c>
      <c r="N238" s="26" t="str">
        <f>IF(A238&lt;&gt;"",IF(Tätigkeit!U248&lt;&gt;"",Tätigkeit!U248,""),"")</f>
        <v/>
      </c>
      <c r="O238" s="26" t="str">
        <f>IF(OR(A238="",ISBLANK(Tätigkeit!V248)),"",IF(NOT(ISNA(Tätigkeit!V248)),INDEX(codeschartkla,MATCH(Tätigkeit!V248,libschartkla,0)),Tätigkeit!V248))</f>
        <v/>
      </c>
      <c r="P238" s="26" t="str">
        <f>IF(OR(A238="",ISBLANK(Tätigkeit!W248)),"",Tätigkeit!W248)</f>
        <v/>
      </c>
    </row>
    <row r="239" spans="1:16" x14ac:dyDescent="0.2">
      <c r="A239" s="26" t="str">
        <f>IF(Tätigkeit!$A249&lt;&gt;"",IF(Tätigkeit!C249&lt;&gt;"",IF(Tätigkeit!C249="LOC.ID",CONCATENATE("LOC.",Tätigkeit!AM$12),Tätigkeit!C249),""),"")</f>
        <v/>
      </c>
      <c r="B239" s="65" t="str">
        <f>IF(A239&lt;&gt;"",Tätigkeit!J249,"")</f>
        <v/>
      </c>
      <c r="C239" s="26" t="str">
        <f>IF(A239&lt;&gt;"",IF(Tätigkeit!E249=TRUE,INDEX(codesex,MATCH(Tätigkeit!D249,libsex,0)),Tätigkeit!D249),"")</f>
        <v/>
      </c>
      <c r="D239" s="131" t="str">
        <f>IF(A239&lt;&gt;"",Tätigkeit!F249,"")</f>
        <v/>
      </c>
      <c r="E239" s="26" t="str">
        <f>IF(A239&lt;&gt;"",IF(Tätigkeit!H249=TRUE,INDEX(codenat,MATCH(Tätigkeit!G249,libnat,0)),Tätigkeit!G249),"")</f>
        <v/>
      </c>
      <c r="F239" s="26" t="str">
        <f>IF(A239&lt;&gt;"",Tätigkeit!I249,"")</f>
        <v/>
      </c>
      <c r="G239" s="26" t="str">
        <f>IF(A239&lt;&gt;"",IF(Tätigkeit!O249&lt;&gt;"",Tätigkeit!O249,""),"")</f>
        <v/>
      </c>
      <c r="H239" s="26" t="str">
        <f>IF(A239&lt;&gt;"",IF(Tätigkeit!Z249=TRUE,INDEX(codeperskat,MATCH(Tätigkeit!P249,libperskat,0)),IF(Tätigkeit!P249&lt;&gt;"",Tätigkeit!P249,"")),"")</f>
        <v/>
      </c>
      <c r="I239" s="26" t="str">
        <f>IF(A239&lt;&gt;"",IF(Tätigkeit!AA249=TRUE,INDEX(codeaav,MATCH(Tätigkeit!Q249,libaav,0)),IF(Tätigkeit!Q249&lt;&gt;"",Tätigkeit!Q249,"")),"")</f>
        <v/>
      </c>
      <c r="J239" s="26" t="str">
        <f>IF(A239&lt;&gt;"",IF(Tätigkeit!AB249=TRUE,INDEX(codedipqual,MATCH(Tätigkeit!R249,libdipqual,0)),IF(Tätigkeit!R249&lt;&gt;"",Tätigkeit!R249,"")),"")</f>
        <v/>
      </c>
      <c r="K239" s="26" t="str">
        <f>IF(A239&lt;&gt;"",IF(Tätigkeit!AC249=TRUE,INDEX(libcatidinst,MATCH(Tätigkeit!S249,libinst,0)),""),"")</f>
        <v/>
      </c>
      <c r="L239" s="26" t="str">
        <f>IF(A239&lt;&gt;"",IF(Tätigkeit!AC249=TRUE,INDEX(codeinst,MATCH(Tätigkeit!S249,libinst,0)),IF(Tätigkeit!S249&lt;&gt;"",Tätigkeit!S249,"")),"")</f>
        <v/>
      </c>
      <c r="M239" s="26" t="str">
        <f>IF(A239&lt;&gt;"",IF(Tätigkeit!T249&lt;&gt;"",Tätigkeit!T249,""),"")</f>
        <v/>
      </c>
      <c r="N239" s="26" t="str">
        <f>IF(A239&lt;&gt;"",IF(Tätigkeit!U249&lt;&gt;"",Tätigkeit!U249,""),"")</f>
        <v/>
      </c>
      <c r="O239" s="26" t="str">
        <f>IF(OR(A239="",ISBLANK(Tätigkeit!V249)),"",IF(NOT(ISNA(Tätigkeit!V249)),INDEX(codeschartkla,MATCH(Tätigkeit!V249,libschartkla,0)),Tätigkeit!V249))</f>
        <v/>
      </c>
      <c r="P239" s="26" t="str">
        <f>IF(OR(A239="",ISBLANK(Tätigkeit!W249)),"",Tätigkeit!W249)</f>
        <v/>
      </c>
    </row>
    <row r="240" spans="1:16" x14ac:dyDescent="0.2">
      <c r="A240" s="26" t="str">
        <f>IF(Tätigkeit!$A250&lt;&gt;"",IF(Tätigkeit!C250&lt;&gt;"",IF(Tätigkeit!C250="LOC.ID",CONCATENATE("LOC.",Tätigkeit!AM$12),Tätigkeit!C250),""),"")</f>
        <v/>
      </c>
      <c r="B240" s="65" t="str">
        <f>IF(A240&lt;&gt;"",Tätigkeit!J250,"")</f>
        <v/>
      </c>
      <c r="C240" s="26" t="str">
        <f>IF(A240&lt;&gt;"",IF(Tätigkeit!E250=TRUE,INDEX(codesex,MATCH(Tätigkeit!D250,libsex,0)),Tätigkeit!D250),"")</f>
        <v/>
      </c>
      <c r="D240" s="131" t="str">
        <f>IF(A240&lt;&gt;"",Tätigkeit!F250,"")</f>
        <v/>
      </c>
      <c r="E240" s="26" t="str">
        <f>IF(A240&lt;&gt;"",IF(Tätigkeit!H250=TRUE,INDEX(codenat,MATCH(Tätigkeit!G250,libnat,0)),Tätigkeit!G250),"")</f>
        <v/>
      </c>
      <c r="F240" s="26" t="str">
        <f>IF(A240&lt;&gt;"",Tätigkeit!I250,"")</f>
        <v/>
      </c>
      <c r="G240" s="26" t="str">
        <f>IF(A240&lt;&gt;"",IF(Tätigkeit!O250&lt;&gt;"",Tätigkeit!O250,""),"")</f>
        <v/>
      </c>
      <c r="H240" s="26" t="str">
        <f>IF(A240&lt;&gt;"",IF(Tätigkeit!Z250=TRUE,INDEX(codeperskat,MATCH(Tätigkeit!P250,libperskat,0)),IF(Tätigkeit!P250&lt;&gt;"",Tätigkeit!P250,"")),"")</f>
        <v/>
      </c>
      <c r="I240" s="26" t="str">
        <f>IF(A240&lt;&gt;"",IF(Tätigkeit!AA250=TRUE,INDEX(codeaav,MATCH(Tätigkeit!Q250,libaav,0)),IF(Tätigkeit!Q250&lt;&gt;"",Tätigkeit!Q250,"")),"")</f>
        <v/>
      </c>
      <c r="J240" s="26" t="str">
        <f>IF(A240&lt;&gt;"",IF(Tätigkeit!AB250=TRUE,INDEX(codedipqual,MATCH(Tätigkeit!R250,libdipqual,0)),IF(Tätigkeit!R250&lt;&gt;"",Tätigkeit!R250,"")),"")</f>
        <v/>
      </c>
      <c r="K240" s="26" t="str">
        <f>IF(A240&lt;&gt;"",IF(Tätigkeit!AC250=TRUE,INDEX(libcatidinst,MATCH(Tätigkeit!S250,libinst,0)),""),"")</f>
        <v/>
      </c>
      <c r="L240" s="26" t="str">
        <f>IF(A240&lt;&gt;"",IF(Tätigkeit!AC250=TRUE,INDEX(codeinst,MATCH(Tätigkeit!S250,libinst,0)),IF(Tätigkeit!S250&lt;&gt;"",Tätigkeit!S250,"")),"")</f>
        <v/>
      </c>
      <c r="M240" s="26" t="str">
        <f>IF(A240&lt;&gt;"",IF(Tätigkeit!T250&lt;&gt;"",Tätigkeit!T250,""),"")</f>
        <v/>
      </c>
      <c r="N240" s="26" t="str">
        <f>IF(A240&lt;&gt;"",IF(Tätigkeit!U250&lt;&gt;"",Tätigkeit!U250,""),"")</f>
        <v/>
      </c>
      <c r="O240" s="26" t="str">
        <f>IF(OR(A240="",ISBLANK(Tätigkeit!V250)),"",IF(NOT(ISNA(Tätigkeit!V250)),INDEX(codeschartkla,MATCH(Tätigkeit!V250,libschartkla,0)),Tätigkeit!V250))</f>
        <v/>
      </c>
      <c r="P240" s="26" t="str">
        <f>IF(OR(A240="",ISBLANK(Tätigkeit!W250)),"",Tätigkeit!W250)</f>
        <v/>
      </c>
    </row>
    <row r="241" spans="1:16" x14ac:dyDescent="0.2">
      <c r="A241" s="26" t="str">
        <f>IF(Tätigkeit!$A251&lt;&gt;"",IF(Tätigkeit!C251&lt;&gt;"",IF(Tätigkeit!C251="LOC.ID",CONCATENATE("LOC.",Tätigkeit!AM$12),Tätigkeit!C251),""),"")</f>
        <v/>
      </c>
      <c r="B241" s="65" t="str">
        <f>IF(A241&lt;&gt;"",Tätigkeit!J251,"")</f>
        <v/>
      </c>
      <c r="C241" s="26" t="str">
        <f>IF(A241&lt;&gt;"",IF(Tätigkeit!E251=TRUE,INDEX(codesex,MATCH(Tätigkeit!D251,libsex,0)),Tätigkeit!D251),"")</f>
        <v/>
      </c>
      <c r="D241" s="131" t="str">
        <f>IF(A241&lt;&gt;"",Tätigkeit!F251,"")</f>
        <v/>
      </c>
      <c r="E241" s="26" t="str">
        <f>IF(A241&lt;&gt;"",IF(Tätigkeit!H251=TRUE,INDEX(codenat,MATCH(Tätigkeit!G251,libnat,0)),Tätigkeit!G251),"")</f>
        <v/>
      </c>
      <c r="F241" s="26" t="str">
        <f>IF(A241&lt;&gt;"",Tätigkeit!I251,"")</f>
        <v/>
      </c>
      <c r="G241" s="26" t="str">
        <f>IF(A241&lt;&gt;"",IF(Tätigkeit!O251&lt;&gt;"",Tätigkeit!O251,""),"")</f>
        <v/>
      </c>
      <c r="H241" s="26" t="str">
        <f>IF(A241&lt;&gt;"",IF(Tätigkeit!Z251=TRUE,INDEX(codeperskat,MATCH(Tätigkeit!P251,libperskat,0)),IF(Tätigkeit!P251&lt;&gt;"",Tätigkeit!P251,"")),"")</f>
        <v/>
      </c>
      <c r="I241" s="26" t="str">
        <f>IF(A241&lt;&gt;"",IF(Tätigkeit!AA251=TRUE,INDEX(codeaav,MATCH(Tätigkeit!Q251,libaav,0)),IF(Tätigkeit!Q251&lt;&gt;"",Tätigkeit!Q251,"")),"")</f>
        <v/>
      </c>
      <c r="J241" s="26" t="str">
        <f>IF(A241&lt;&gt;"",IF(Tätigkeit!AB251=TRUE,INDEX(codedipqual,MATCH(Tätigkeit!R251,libdipqual,0)),IF(Tätigkeit!R251&lt;&gt;"",Tätigkeit!R251,"")),"")</f>
        <v/>
      </c>
      <c r="K241" s="26" t="str">
        <f>IF(A241&lt;&gt;"",IF(Tätigkeit!AC251=TRUE,INDEX(libcatidinst,MATCH(Tätigkeit!S251,libinst,0)),""),"")</f>
        <v/>
      </c>
      <c r="L241" s="26" t="str">
        <f>IF(A241&lt;&gt;"",IF(Tätigkeit!AC251=TRUE,INDEX(codeinst,MATCH(Tätigkeit!S251,libinst,0)),IF(Tätigkeit!S251&lt;&gt;"",Tätigkeit!S251,"")),"")</f>
        <v/>
      </c>
      <c r="M241" s="26" t="str">
        <f>IF(A241&lt;&gt;"",IF(Tätigkeit!T251&lt;&gt;"",Tätigkeit!T251,""),"")</f>
        <v/>
      </c>
      <c r="N241" s="26" t="str">
        <f>IF(A241&lt;&gt;"",IF(Tätigkeit!U251&lt;&gt;"",Tätigkeit!U251,""),"")</f>
        <v/>
      </c>
      <c r="O241" s="26" t="str">
        <f>IF(OR(A241="",ISBLANK(Tätigkeit!V251)),"",IF(NOT(ISNA(Tätigkeit!V251)),INDEX(codeschartkla,MATCH(Tätigkeit!V251,libschartkla,0)),Tätigkeit!V251))</f>
        <v/>
      </c>
      <c r="P241" s="26" t="str">
        <f>IF(OR(A241="",ISBLANK(Tätigkeit!W251)),"",Tätigkeit!W251)</f>
        <v/>
      </c>
    </row>
    <row r="242" spans="1:16" x14ac:dyDescent="0.2">
      <c r="A242" s="26" t="str">
        <f>IF(Tätigkeit!$A252&lt;&gt;"",IF(Tätigkeit!C252&lt;&gt;"",IF(Tätigkeit!C252="LOC.ID",CONCATENATE("LOC.",Tätigkeit!AM$12),Tätigkeit!C252),""),"")</f>
        <v/>
      </c>
      <c r="B242" s="65" t="str">
        <f>IF(A242&lt;&gt;"",Tätigkeit!J252,"")</f>
        <v/>
      </c>
      <c r="C242" s="26" t="str">
        <f>IF(A242&lt;&gt;"",IF(Tätigkeit!E252=TRUE,INDEX(codesex,MATCH(Tätigkeit!D252,libsex,0)),Tätigkeit!D252),"")</f>
        <v/>
      </c>
      <c r="D242" s="131" t="str">
        <f>IF(A242&lt;&gt;"",Tätigkeit!F252,"")</f>
        <v/>
      </c>
      <c r="E242" s="26" t="str">
        <f>IF(A242&lt;&gt;"",IF(Tätigkeit!H252=TRUE,INDEX(codenat,MATCH(Tätigkeit!G252,libnat,0)),Tätigkeit!G252),"")</f>
        <v/>
      </c>
      <c r="F242" s="26" t="str">
        <f>IF(A242&lt;&gt;"",Tätigkeit!I252,"")</f>
        <v/>
      </c>
      <c r="G242" s="26" t="str">
        <f>IF(A242&lt;&gt;"",IF(Tätigkeit!O252&lt;&gt;"",Tätigkeit!O252,""),"")</f>
        <v/>
      </c>
      <c r="H242" s="26" t="str">
        <f>IF(A242&lt;&gt;"",IF(Tätigkeit!Z252=TRUE,INDEX(codeperskat,MATCH(Tätigkeit!P252,libperskat,0)),IF(Tätigkeit!P252&lt;&gt;"",Tätigkeit!P252,"")),"")</f>
        <v/>
      </c>
      <c r="I242" s="26" t="str">
        <f>IF(A242&lt;&gt;"",IF(Tätigkeit!AA252=TRUE,INDEX(codeaav,MATCH(Tätigkeit!Q252,libaav,0)),IF(Tätigkeit!Q252&lt;&gt;"",Tätigkeit!Q252,"")),"")</f>
        <v/>
      </c>
      <c r="J242" s="26" t="str">
        <f>IF(A242&lt;&gt;"",IF(Tätigkeit!AB252=TRUE,INDEX(codedipqual,MATCH(Tätigkeit!R252,libdipqual,0)),IF(Tätigkeit!R252&lt;&gt;"",Tätigkeit!R252,"")),"")</f>
        <v/>
      </c>
      <c r="K242" s="26" t="str">
        <f>IF(A242&lt;&gt;"",IF(Tätigkeit!AC252=TRUE,INDEX(libcatidinst,MATCH(Tätigkeit!S252,libinst,0)),""),"")</f>
        <v/>
      </c>
      <c r="L242" s="26" t="str">
        <f>IF(A242&lt;&gt;"",IF(Tätigkeit!AC252=TRUE,INDEX(codeinst,MATCH(Tätigkeit!S252,libinst,0)),IF(Tätigkeit!S252&lt;&gt;"",Tätigkeit!S252,"")),"")</f>
        <v/>
      </c>
      <c r="M242" s="26" t="str">
        <f>IF(A242&lt;&gt;"",IF(Tätigkeit!T252&lt;&gt;"",Tätigkeit!T252,""),"")</f>
        <v/>
      </c>
      <c r="N242" s="26" t="str">
        <f>IF(A242&lt;&gt;"",IF(Tätigkeit!U252&lt;&gt;"",Tätigkeit!U252,""),"")</f>
        <v/>
      </c>
      <c r="O242" s="26" t="str">
        <f>IF(OR(A242="",ISBLANK(Tätigkeit!V252)),"",IF(NOT(ISNA(Tätigkeit!V252)),INDEX(codeschartkla,MATCH(Tätigkeit!V252,libschartkla,0)),Tätigkeit!V252))</f>
        <v/>
      </c>
      <c r="P242" s="26" t="str">
        <f>IF(OR(A242="",ISBLANK(Tätigkeit!W252)),"",Tätigkeit!W252)</f>
        <v/>
      </c>
    </row>
    <row r="243" spans="1:16" x14ac:dyDescent="0.2">
      <c r="A243" s="26" t="str">
        <f>IF(Tätigkeit!$A253&lt;&gt;"",IF(Tätigkeit!C253&lt;&gt;"",IF(Tätigkeit!C253="LOC.ID",CONCATENATE("LOC.",Tätigkeit!AM$12),Tätigkeit!C253),""),"")</f>
        <v/>
      </c>
      <c r="B243" s="65" t="str">
        <f>IF(A243&lt;&gt;"",Tätigkeit!J253,"")</f>
        <v/>
      </c>
      <c r="C243" s="26" t="str">
        <f>IF(A243&lt;&gt;"",IF(Tätigkeit!E253=TRUE,INDEX(codesex,MATCH(Tätigkeit!D253,libsex,0)),Tätigkeit!D253),"")</f>
        <v/>
      </c>
      <c r="D243" s="131" t="str">
        <f>IF(A243&lt;&gt;"",Tätigkeit!F253,"")</f>
        <v/>
      </c>
      <c r="E243" s="26" t="str">
        <f>IF(A243&lt;&gt;"",IF(Tätigkeit!H253=TRUE,INDEX(codenat,MATCH(Tätigkeit!G253,libnat,0)),Tätigkeit!G253),"")</f>
        <v/>
      </c>
      <c r="F243" s="26" t="str">
        <f>IF(A243&lt;&gt;"",Tätigkeit!I253,"")</f>
        <v/>
      </c>
      <c r="G243" s="26" t="str">
        <f>IF(A243&lt;&gt;"",IF(Tätigkeit!O253&lt;&gt;"",Tätigkeit!O253,""),"")</f>
        <v/>
      </c>
      <c r="H243" s="26" t="str">
        <f>IF(A243&lt;&gt;"",IF(Tätigkeit!Z253=TRUE,INDEX(codeperskat,MATCH(Tätigkeit!P253,libperskat,0)),IF(Tätigkeit!P253&lt;&gt;"",Tätigkeit!P253,"")),"")</f>
        <v/>
      </c>
      <c r="I243" s="26" t="str">
        <f>IF(A243&lt;&gt;"",IF(Tätigkeit!AA253=TRUE,INDEX(codeaav,MATCH(Tätigkeit!Q253,libaav,0)),IF(Tätigkeit!Q253&lt;&gt;"",Tätigkeit!Q253,"")),"")</f>
        <v/>
      </c>
      <c r="J243" s="26" t="str">
        <f>IF(A243&lt;&gt;"",IF(Tätigkeit!AB253=TRUE,INDEX(codedipqual,MATCH(Tätigkeit!R253,libdipqual,0)),IF(Tätigkeit!R253&lt;&gt;"",Tätigkeit!R253,"")),"")</f>
        <v/>
      </c>
      <c r="K243" s="26" t="str">
        <f>IF(A243&lt;&gt;"",IF(Tätigkeit!AC253=TRUE,INDEX(libcatidinst,MATCH(Tätigkeit!S253,libinst,0)),""),"")</f>
        <v/>
      </c>
      <c r="L243" s="26" t="str">
        <f>IF(A243&lt;&gt;"",IF(Tätigkeit!AC253=TRUE,INDEX(codeinst,MATCH(Tätigkeit!S253,libinst,0)),IF(Tätigkeit!S253&lt;&gt;"",Tätigkeit!S253,"")),"")</f>
        <v/>
      </c>
      <c r="M243" s="26" t="str">
        <f>IF(A243&lt;&gt;"",IF(Tätigkeit!T253&lt;&gt;"",Tätigkeit!T253,""),"")</f>
        <v/>
      </c>
      <c r="N243" s="26" t="str">
        <f>IF(A243&lt;&gt;"",IF(Tätigkeit!U253&lt;&gt;"",Tätigkeit!U253,""),"")</f>
        <v/>
      </c>
      <c r="O243" s="26" t="str">
        <f>IF(OR(A243="",ISBLANK(Tätigkeit!V253)),"",IF(NOT(ISNA(Tätigkeit!V253)),INDEX(codeschartkla,MATCH(Tätigkeit!V253,libschartkla,0)),Tätigkeit!V253))</f>
        <v/>
      </c>
      <c r="P243" s="26" t="str">
        <f>IF(OR(A243="",ISBLANK(Tätigkeit!W253)),"",Tätigkeit!W253)</f>
        <v/>
      </c>
    </row>
    <row r="244" spans="1:16" x14ac:dyDescent="0.2">
      <c r="A244" s="26" t="str">
        <f>IF(Tätigkeit!$A254&lt;&gt;"",IF(Tätigkeit!C254&lt;&gt;"",IF(Tätigkeit!C254="LOC.ID",CONCATENATE("LOC.",Tätigkeit!AM$12),Tätigkeit!C254),""),"")</f>
        <v/>
      </c>
      <c r="B244" s="65" t="str">
        <f>IF(A244&lt;&gt;"",Tätigkeit!J254,"")</f>
        <v/>
      </c>
      <c r="C244" s="26" t="str">
        <f>IF(A244&lt;&gt;"",IF(Tätigkeit!E254=TRUE,INDEX(codesex,MATCH(Tätigkeit!D254,libsex,0)),Tätigkeit!D254),"")</f>
        <v/>
      </c>
      <c r="D244" s="131" t="str">
        <f>IF(A244&lt;&gt;"",Tätigkeit!F254,"")</f>
        <v/>
      </c>
      <c r="E244" s="26" t="str">
        <f>IF(A244&lt;&gt;"",IF(Tätigkeit!H254=TRUE,INDEX(codenat,MATCH(Tätigkeit!G254,libnat,0)),Tätigkeit!G254),"")</f>
        <v/>
      </c>
      <c r="F244" s="26" t="str">
        <f>IF(A244&lt;&gt;"",Tätigkeit!I254,"")</f>
        <v/>
      </c>
      <c r="G244" s="26" t="str">
        <f>IF(A244&lt;&gt;"",IF(Tätigkeit!O254&lt;&gt;"",Tätigkeit!O254,""),"")</f>
        <v/>
      </c>
      <c r="H244" s="26" t="str">
        <f>IF(A244&lt;&gt;"",IF(Tätigkeit!Z254=TRUE,INDEX(codeperskat,MATCH(Tätigkeit!P254,libperskat,0)),IF(Tätigkeit!P254&lt;&gt;"",Tätigkeit!P254,"")),"")</f>
        <v/>
      </c>
      <c r="I244" s="26" t="str">
        <f>IF(A244&lt;&gt;"",IF(Tätigkeit!AA254=TRUE,INDEX(codeaav,MATCH(Tätigkeit!Q254,libaav,0)),IF(Tätigkeit!Q254&lt;&gt;"",Tätigkeit!Q254,"")),"")</f>
        <v/>
      </c>
      <c r="J244" s="26" t="str">
        <f>IF(A244&lt;&gt;"",IF(Tätigkeit!AB254=TRUE,INDEX(codedipqual,MATCH(Tätigkeit!R254,libdipqual,0)),IF(Tätigkeit!R254&lt;&gt;"",Tätigkeit!R254,"")),"")</f>
        <v/>
      </c>
      <c r="K244" s="26" t="str">
        <f>IF(A244&lt;&gt;"",IF(Tätigkeit!AC254=TRUE,INDEX(libcatidinst,MATCH(Tätigkeit!S254,libinst,0)),""),"")</f>
        <v/>
      </c>
      <c r="L244" s="26" t="str">
        <f>IF(A244&lt;&gt;"",IF(Tätigkeit!AC254=TRUE,INDEX(codeinst,MATCH(Tätigkeit!S254,libinst,0)),IF(Tätigkeit!S254&lt;&gt;"",Tätigkeit!S254,"")),"")</f>
        <v/>
      </c>
      <c r="M244" s="26" t="str">
        <f>IF(A244&lt;&gt;"",IF(Tätigkeit!T254&lt;&gt;"",Tätigkeit!T254,""),"")</f>
        <v/>
      </c>
      <c r="N244" s="26" t="str">
        <f>IF(A244&lt;&gt;"",IF(Tätigkeit!U254&lt;&gt;"",Tätigkeit!U254,""),"")</f>
        <v/>
      </c>
      <c r="O244" s="26" t="str">
        <f>IF(OR(A244="",ISBLANK(Tätigkeit!V254)),"",IF(NOT(ISNA(Tätigkeit!V254)),INDEX(codeschartkla,MATCH(Tätigkeit!V254,libschartkla,0)),Tätigkeit!V254))</f>
        <v/>
      </c>
      <c r="P244" s="26" t="str">
        <f>IF(OR(A244="",ISBLANK(Tätigkeit!W254)),"",Tätigkeit!W254)</f>
        <v/>
      </c>
    </row>
    <row r="245" spans="1:16" x14ac:dyDescent="0.2">
      <c r="A245" s="26" t="str">
        <f>IF(Tätigkeit!$A255&lt;&gt;"",IF(Tätigkeit!C255&lt;&gt;"",IF(Tätigkeit!C255="LOC.ID",CONCATENATE("LOC.",Tätigkeit!AM$12),Tätigkeit!C255),""),"")</f>
        <v/>
      </c>
      <c r="B245" s="65" t="str">
        <f>IF(A245&lt;&gt;"",Tätigkeit!J255,"")</f>
        <v/>
      </c>
      <c r="C245" s="26" t="str">
        <f>IF(A245&lt;&gt;"",IF(Tätigkeit!E255=TRUE,INDEX(codesex,MATCH(Tätigkeit!D255,libsex,0)),Tätigkeit!D255),"")</f>
        <v/>
      </c>
      <c r="D245" s="131" t="str">
        <f>IF(A245&lt;&gt;"",Tätigkeit!F255,"")</f>
        <v/>
      </c>
      <c r="E245" s="26" t="str">
        <f>IF(A245&lt;&gt;"",IF(Tätigkeit!H255=TRUE,INDEX(codenat,MATCH(Tätigkeit!G255,libnat,0)),Tätigkeit!G255),"")</f>
        <v/>
      </c>
      <c r="F245" s="26" t="str">
        <f>IF(A245&lt;&gt;"",Tätigkeit!I255,"")</f>
        <v/>
      </c>
      <c r="G245" s="26" t="str">
        <f>IF(A245&lt;&gt;"",IF(Tätigkeit!O255&lt;&gt;"",Tätigkeit!O255,""),"")</f>
        <v/>
      </c>
      <c r="H245" s="26" t="str">
        <f>IF(A245&lt;&gt;"",IF(Tätigkeit!Z255=TRUE,INDEX(codeperskat,MATCH(Tätigkeit!P255,libperskat,0)),IF(Tätigkeit!P255&lt;&gt;"",Tätigkeit!P255,"")),"")</f>
        <v/>
      </c>
      <c r="I245" s="26" t="str">
        <f>IF(A245&lt;&gt;"",IF(Tätigkeit!AA255=TRUE,INDEX(codeaav,MATCH(Tätigkeit!Q255,libaav,0)),IF(Tätigkeit!Q255&lt;&gt;"",Tätigkeit!Q255,"")),"")</f>
        <v/>
      </c>
      <c r="J245" s="26" t="str">
        <f>IF(A245&lt;&gt;"",IF(Tätigkeit!AB255=TRUE,INDEX(codedipqual,MATCH(Tätigkeit!R255,libdipqual,0)),IF(Tätigkeit!R255&lt;&gt;"",Tätigkeit!R255,"")),"")</f>
        <v/>
      </c>
      <c r="K245" s="26" t="str">
        <f>IF(A245&lt;&gt;"",IF(Tätigkeit!AC255=TRUE,INDEX(libcatidinst,MATCH(Tätigkeit!S255,libinst,0)),""),"")</f>
        <v/>
      </c>
      <c r="L245" s="26" t="str">
        <f>IF(A245&lt;&gt;"",IF(Tätigkeit!AC255=TRUE,INDEX(codeinst,MATCH(Tätigkeit!S255,libinst,0)),IF(Tätigkeit!S255&lt;&gt;"",Tätigkeit!S255,"")),"")</f>
        <v/>
      </c>
      <c r="M245" s="26" t="str">
        <f>IF(A245&lt;&gt;"",IF(Tätigkeit!T255&lt;&gt;"",Tätigkeit!T255,""),"")</f>
        <v/>
      </c>
      <c r="N245" s="26" t="str">
        <f>IF(A245&lt;&gt;"",IF(Tätigkeit!U255&lt;&gt;"",Tätigkeit!U255,""),"")</f>
        <v/>
      </c>
      <c r="O245" s="26" t="str">
        <f>IF(OR(A245="",ISBLANK(Tätigkeit!V255)),"",IF(NOT(ISNA(Tätigkeit!V255)),INDEX(codeschartkla,MATCH(Tätigkeit!V255,libschartkla,0)),Tätigkeit!V255))</f>
        <v/>
      </c>
      <c r="P245" s="26" t="str">
        <f>IF(OR(A245="",ISBLANK(Tätigkeit!W255)),"",Tätigkeit!W255)</f>
        <v/>
      </c>
    </row>
    <row r="246" spans="1:16" x14ac:dyDescent="0.2">
      <c r="A246" s="26" t="str">
        <f>IF(Tätigkeit!$A256&lt;&gt;"",IF(Tätigkeit!C256&lt;&gt;"",IF(Tätigkeit!C256="LOC.ID",CONCATENATE("LOC.",Tätigkeit!AM$12),Tätigkeit!C256),""),"")</f>
        <v/>
      </c>
      <c r="B246" s="65" t="str">
        <f>IF(A246&lt;&gt;"",Tätigkeit!J256,"")</f>
        <v/>
      </c>
      <c r="C246" s="26" t="str">
        <f>IF(A246&lt;&gt;"",IF(Tätigkeit!E256=TRUE,INDEX(codesex,MATCH(Tätigkeit!D256,libsex,0)),Tätigkeit!D256),"")</f>
        <v/>
      </c>
      <c r="D246" s="131" t="str">
        <f>IF(A246&lt;&gt;"",Tätigkeit!F256,"")</f>
        <v/>
      </c>
      <c r="E246" s="26" t="str">
        <f>IF(A246&lt;&gt;"",IF(Tätigkeit!H256=TRUE,INDEX(codenat,MATCH(Tätigkeit!G256,libnat,0)),Tätigkeit!G256),"")</f>
        <v/>
      </c>
      <c r="F246" s="26" t="str">
        <f>IF(A246&lt;&gt;"",Tätigkeit!I256,"")</f>
        <v/>
      </c>
      <c r="G246" s="26" t="str">
        <f>IF(A246&lt;&gt;"",IF(Tätigkeit!O256&lt;&gt;"",Tätigkeit!O256,""),"")</f>
        <v/>
      </c>
      <c r="H246" s="26" t="str">
        <f>IF(A246&lt;&gt;"",IF(Tätigkeit!Z256=TRUE,INDEX(codeperskat,MATCH(Tätigkeit!P256,libperskat,0)),IF(Tätigkeit!P256&lt;&gt;"",Tätigkeit!P256,"")),"")</f>
        <v/>
      </c>
      <c r="I246" s="26" t="str">
        <f>IF(A246&lt;&gt;"",IF(Tätigkeit!AA256=TRUE,INDEX(codeaav,MATCH(Tätigkeit!Q256,libaav,0)),IF(Tätigkeit!Q256&lt;&gt;"",Tätigkeit!Q256,"")),"")</f>
        <v/>
      </c>
      <c r="J246" s="26" t="str">
        <f>IF(A246&lt;&gt;"",IF(Tätigkeit!AB256=TRUE,INDEX(codedipqual,MATCH(Tätigkeit!R256,libdipqual,0)),IF(Tätigkeit!R256&lt;&gt;"",Tätigkeit!R256,"")),"")</f>
        <v/>
      </c>
      <c r="K246" s="26" t="str">
        <f>IF(A246&lt;&gt;"",IF(Tätigkeit!AC256=TRUE,INDEX(libcatidinst,MATCH(Tätigkeit!S256,libinst,0)),""),"")</f>
        <v/>
      </c>
      <c r="L246" s="26" t="str">
        <f>IF(A246&lt;&gt;"",IF(Tätigkeit!AC256=TRUE,INDEX(codeinst,MATCH(Tätigkeit!S256,libinst,0)),IF(Tätigkeit!S256&lt;&gt;"",Tätigkeit!S256,"")),"")</f>
        <v/>
      </c>
      <c r="M246" s="26" t="str">
        <f>IF(A246&lt;&gt;"",IF(Tätigkeit!T256&lt;&gt;"",Tätigkeit!T256,""),"")</f>
        <v/>
      </c>
      <c r="N246" s="26" t="str">
        <f>IF(A246&lt;&gt;"",IF(Tätigkeit!U256&lt;&gt;"",Tätigkeit!U256,""),"")</f>
        <v/>
      </c>
      <c r="O246" s="26" t="str">
        <f>IF(OR(A246="",ISBLANK(Tätigkeit!V256)),"",IF(NOT(ISNA(Tätigkeit!V256)),INDEX(codeschartkla,MATCH(Tätigkeit!V256,libschartkla,0)),Tätigkeit!V256))</f>
        <v/>
      </c>
      <c r="P246" s="26" t="str">
        <f>IF(OR(A246="",ISBLANK(Tätigkeit!W256)),"",Tätigkeit!W256)</f>
        <v/>
      </c>
    </row>
    <row r="247" spans="1:16" x14ac:dyDescent="0.2">
      <c r="A247" s="26" t="str">
        <f>IF(Tätigkeit!$A257&lt;&gt;"",IF(Tätigkeit!C257&lt;&gt;"",IF(Tätigkeit!C257="LOC.ID",CONCATENATE("LOC.",Tätigkeit!AM$12),Tätigkeit!C257),""),"")</f>
        <v/>
      </c>
      <c r="B247" s="65" t="str">
        <f>IF(A247&lt;&gt;"",Tätigkeit!J257,"")</f>
        <v/>
      </c>
      <c r="C247" s="26" t="str">
        <f>IF(A247&lt;&gt;"",IF(Tätigkeit!E257=TRUE,INDEX(codesex,MATCH(Tätigkeit!D257,libsex,0)),Tätigkeit!D257),"")</f>
        <v/>
      </c>
      <c r="D247" s="131" t="str">
        <f>IF(A247&lt;&gt;"",Tätigkeit!F257,"")</f>
        <v/>
      </c>
      <c r="E247" s="26" t="str">
        <f>IF(A247&lt;&gt;"",IF(Tätigkeit!H257=TRUE,INDEX(codenat,MATCH(Tätigkeit!G257,libnat,0)),Tätigkeit!G257),"")</f>
        <v/>
      </c>
      <c r="F247" s="26" t="str">
        <f>IF(A247&lt;&gt;"",Tätigkeit!I257,"")</f>
        <v/>
      </c>
      <c r="G247" s="26" t="str">
        <f>IF(A247&lt;&gt;"",IF(Tätigkeit!O257&lt;&gt;"",Tätigkeit!O257,""),"")</f>
        <v/>
      </c>
      <c r="H247" s="26" t="str">
        <f>IF(A247&lt;&gt;"",IF(Tätigkeit!Z257=TRUE,INDEX(codeperskat,MATCH(Tätigkeit!P257,libperskat,0)),IF(Tätigkeit!P257&lt;&gt;"",Tätigkeit!P257,"")),"")</f>
        <v/>
      </c>
      <c r="I247" s="26" t="str">
        <f>IF(A247&lt;&gt;"",IF(Tätigkeit!AA257=TRUE,INDEX(codeaav,MATCH(Tätigkeit!Q257,libaav,0)),IF(Tätigkeit!Q257&lt;&gt;"",Tätigkeit!Q257,"")),"")</f>
        <v/>
      </c>
      <c r="J247" s="26" t="str">
        <f>IF(A247&lt;&gt;"",IF(Tätigkeit!AB257=TRUE,INDEX(codedipqual,MATCH(Tätigkeit!R257,libdipqual,0)),IF(Tätigkeit!R257&lt;&gt;"",Tätigkeit!R257,"")),"")</f>
        <v/>
      </c>
      <c r="K247" s="26" t="str">
        <f>IF(A247&lt;&gt;"",IF(Tätigkeit!AC257=TRUE,INDEX(libcatidinst,MATCH(Tätigkeit!S257,libinst,0)),""),"")</f>
        <v/>
      </c>
      <c r="L247" s="26" t="str">
        <f>IF(A247&lt;&gt;"",IF(Tätigkeit!AC257=TRUE,INDEX(codeinst,MATCH(Tätigkeit!S257,libinst,0)),IF(Tätigkeit!S257&lt;&gt;"",Tätigkeit!S257,"")),"")</f>
        <v/>
      </c>
      <c r="M247" s="26" t="str">
        <f>IF(A247&lt;&gt;"",IF(Tätigkeit!T257&lt;&gt;"",Tätigkeit!T257,""),"")</f>
        <v/>
      </c>
      <c r="N247" s="26" t="str">
        <f>IF(A247&lt;&gt;"",IF(Tätigkeit!U257&lt;&gt;"",Tätigkeit!U257,""),"")</f>
        <v/>
      </c>
      <c r="O247" s="26" t="str">
        <f>IF(OR(A247="",ISBLANK(Tätigkeit!V257)),"",IF(NOT(ISNA(Tätigkeit!V257)),INDEX(codeschartkla,MATCH(Tätigkeit!V257,libschartkla,0)),Tätigkeit!V257))</f>
        <v/>
      </c>
      <c r="P247" s="26" t="str">
        <f>IF(OR(A247="",ISBLANK(Tätigkeit!W257)),"",Tätigkeit!W257)</f>
        <v/>
      </c>
    </row>
    <row r="248" spans="1:16" x14ac:dyDescent="0.2">
      <c r="A248" s="26" t="str">
        <f>IF(Tätigkeit!$A258&lt;&gt;"",IF(Tätigkeit!C258&lt;&gt;"",IF(Tätigkeit!C258="LOC.ID",CONCATENATE("LOC.",Tätigkeit!AM$12),Tätigkeit!C258),""),"")</f>
        <v/>
      </c>
      <c r="B248" s="65" t="str">
        <f>IF(A248&lt;&gt;"",Tätigkeit!J258,"")</f>
        <v/>
      </c>
      <c r="C248" s="26" t="str">
        <f>IF(A248&lt;&gt;"",IF(Tätigkeit!E258=TRUE,INDEX(codesex,MATCH(Tätigkeit!D258,libsex,0)),Tätigkeit!D258),"")</f>
        <v/>
      </c>
      <c r="D248" s="131" t="str">
        <f>IF(A248&lt;&gt;"",Tätigkeit!F258,"")</f>
        <v/>
      </c>
      <c r="E248" s="26" t="str">
        <f>IF(A248&lt;&gt;"",IF(Tätigkeit!H258=TRUE,INDEX(codenat,MATCH(Tätigkeit!G258,libnat,0)),Tätigkeit!G258),"")</f>
        <v/>
      </c>
      <c r="F248" s="26" t="str">
        <f>IF(A248&lt;&gt;"",Tätigkeit!I258,"")</f>
        <v/>
      </c>
      <c r="G248" s="26" t="str">
        <f>IF(A248&lt;&gt;"",IF(Tätigkeit!O258&lt;&gt;"",Tätigkeit!O258,""),"")</f>
        <v/>
      </c>
      <c r="H248" s="26" t="str">
        <f>IF(A248&lt;&gt;"",IF(Tätigkeit!Z258=TRUE,INDEX(codeperskat,MATCH(Tätigkeit!P258,libperskat,0)),IF(Tätigkeit!P258&lt;&gt;"",Tätigkeit!P258,"")),"")</f>
        <v/>
      </c>
      <c r="I248" s="26" t="str">
        <f>IF(A248&lt;&gt;"",IF(Tätigkeit!AA258=TRUE,INDEX(codeaav,MATCH(Tätigkeit!Q258,libaav,0)),IF(Tätigkeit!Q258&lt;&gt;"",Tätigkeit!Q258,"")),"")</f>
        <v/>
      </c>
      <c r="J248" s="26" t="str">
        <f>IF(A248&lt;&gt;"",IF(Tätigkeit!AB258=TRUE,INDEX(codedipqual,MATCH(Tätigkeit!R258,libdipqual,0)),IF(Tätigkeit!R258&lt;&gt;"",Tätigkeit!R258,"")),"")</f>
        <v/>
      </c>
      <c r="K248" s="26" t="str">
        <f>IF(A248&lt;&gt;"",IF(Tätigkeit!AC258=TRUE,INDEX(libcatidinst,MATCH(Tätigkeit!S258,libinst,0)),""),"")</f>
        <v/>
      </c>
      <c r="L248" s="26" t="str">
        <f>IF(A248&lt;&gt;"",IF(Tätigkeit!AC258=TRUE,INDEX(codeinst,MATCH(Tätigkeit!S258,libinst,0)),IF(Tätigkeit!S258&lt;&gt;"",Tätigkeit!S258,"")),"")</f>
        <v/>
      </c>
      <c r="M248" s="26" t="str">
        <f>IF(A248&lt;&gt;"",IF(Tätigkeit!T258&lt;&gt;"",Tätigkeit!T258,""),"")</f>
        <v/>
      </c>
      <c r="N248" s="26" t="str">
        <f>IF(A248&lt;&gt;"",IF(Tätigkeit!U258&lt;&gt;"",Tätigkeit!U258,""),"")</f>
        <v/>
      </c>
      <c r="O248" s="26" t="str">
        <f>IF(OR(A248="",ISBLANK(Tätigkeit!V258)),"",IF(NOT(ISNA(Tätigkeit!V258)),INDEX(codeschartkla,MATCH(Tätigkeit!V258,libschartkla,0)),Tätigkeit!V258))</f>
        <v/>
      </c>
      <c r="P248" s="26" t="str">
        <f>IF(OR(A248="",ISBLANK(Tätigkeit!W258)),"",Tätigkeit!W258)</f>
        <v/>
      </c>
    </row>
    <row r="249" spans="1:16" x14ac:dyDescent="0.2">
      <c r="A249" s="26" t="str">
        <f>IF(Tätigkeit!$A259&lt;&gt;"",IF(Tätigkeit!C259&lt;&gt;"",IF(Tätigkeit!C259="LOC.ID",CONCATENATE("LOC.",Tätigkeit!AM$12),Tätigkeit!C259),""),"")</f>
        <v/>
      </c>
      <c r="B249" s="65" t="str">
        <f>IF(A249&lt;&gt;"",Tätigkeit!J259,"")</f>
        <v/>
      </c>
      <c r="C249" s="26" t="str">
        <f>IF(A249&lt;&gt;"",IF(Tätigkeit!E259=TRUE,INDEX(codesex,MATCH(Tätigkeit!D259,libsex,0)),Tätigkeit!D259),"")</f>
        <v/>
      </c>
      <c r="D249" s="131" t="str">
        <f>IF(A249&lt;&gt;"",Tätigkeit!F259,"")</f>
        <v/>
      </c>
      <c r="E249" s="26" t="str">
        <f>IF(A249&lt;&gt;"",IF(Tätigkeit!H259=TRUE,INDEX(codenat,MATCH(Tätigkeit!G259,libnat,0)),Tätigkeit!G259),"")</f>
        <v/>
      </c>
      <c r="F249" s="26" t="str">
        <f>IF(A249&lt;&gt;"",Tätigkeit!I259,"")</f>
        <v/>
      </c>
      <c r="G249" s="26" t="str">
        <f>IF(A249&lt;&gt;"",IF(Tätigkeit!O259&lt;&gt;"",Tätigkeit!O259,""),"")</f>
        <v/>
      </c>
      <c r="H249" s="26" t="str">
        <f>IF(A249&lt;&gt;"",IF(Tätigkeit!Z259=TRUE,INDEX(codeperskat,MATCH(Tätigkeit!P259,libperskat,0)),IF(Tätigkeit!P259&lt;&gt;"",Tätigkeit!P259,"")),"")</f>
        <v/>
      </c>
      <c r="I249" s="26" t="str">
        <f>IF(A249&lt;&gt;"",IF(Tätigkeit!AA259=TRUE,INDEX(codeaav,MATCH(Tätigkeit!Q259,libaav,0)),IF(Tätigkeit!Q259&lt;&gt;"",Tätigkeit!Q259,"")),"")</f>
        <v/>
      </c>
      <c r="J249" s="26" t="str">
        <f>IF(A249&lt;&gt;"",IF(Tätigkeit!AB259=TRUE,INDEX(codedipqual,MATCH(Tätigkeit!R259,libdipqual,0)),IF(Tätigkeit!R259&lt;&gt;"",Tätigkeit!R259,"")),"")</f>
        <v/>
      </c>
      <c r="K249" s="26" t="str">
        <f>IF(A249&lt;&gt;"",IF(Tätigkeit!AC259=TRUE,INDEX(libcatidinst,MATCH(Tätigkeit!S259,libinst,0)),""),"")</f>
        <v/>
      </c>
      <c r="L249" s="26" t="str">
        <f>IF(A249&lt;&gt;"",IF(Tätigkeit!AC259=TRUE,INDEX(codeinst,MATCH(Tätigkeit!S259,libinst,0)),IF(Tätigkeit!S259&lt;&gt;"",Tätigkeit!S259,"")),"")</f>
        <v/>
      </c>
      <c r="M249" s="26" t="str">
        <f>IF(A249&lt;&gt;"",IF(Tätigkeit!T259&lt;&gt;"",Tätigkeit!T259,""),"")</f>
        <v/>
      </c>
      <c r="N249" s="26" t="str">
        <f>IF(A249&lt;&gt;"",IF(Tätigkeit!U259&lt;&gt;"",Tätigkeit!U259,""),"")</f>
        <v/>
      </c>
      <c r="O249" s="26" t="str">
        <f>IF(OR(A249="",ISBLANK(Tätigkeit!V259)),"",IF(NOT(ISNA(Tätigkeit!V259)),INDEX(codeschartkla,MATCH(Tätigkeit!V259,libschartkla,0)),Tätigkeit!V259))</f>
        <v/>
      </c>
      <c r="P249" s="26" t="str">
        <f>IF(OR(A249="",ISBLANK(Tätigkeit!W259)),"",Tätigkeit!W259)</f>
        <v/>
      </c>
    </row>
    <row r="250" spans="1:16" x14ac:dyDescent="0.2">
      <c r="A250" s="26" t="str">
        <f>IF(Tätigkeit!$A260&lt;&gt;"",IF(Tätigkeit!C260&lt;&gt;"",IF(Tätigkeit!C260="LOC.ID",CONCATENATE("LOC.",Tätigkeit!AM$12),Tätigkeit!C260),""),"")</f>
        <v/>
      </c>
      <c r="B250" s="65" t="str">
        <f>IF(A250&lt;&gt;"",Tätigkeit!J260,"")</f>
        <v/>
      </c>
      <c r="C250" s="26" t="str">
        <f>IF(A250&lt;&gt;"",IF(Tätigkeit!E260=TRUE,INDEX(codesex,MATCH(Tätigkeit!D260,libsex,0)),Tätigkeit!D260),"")</f>
        <v/>
      </c>
      <c r="D250" s="131" t="str">
        <f>IF(A250&lt;&gt;"",Tätigkeit!F260,"")</f>
        <v/>
      </c>
      <c r="E250" s="26" t="str">
        <f>IF(A250&lt;&gt;"",IF(Tätigkeit!H260=TRUE,INDEX(codenat,MATCH(Tätigkeit!G260,libnat,0)),Tätigkeit!G260),"")</f>
        <v/>
      </c>
      <c r="F250" s="26" t="str">
        <f>IF(A250&lt;&gt;"",Tätigkeit!I260,"")</f>
        <v/>
      </c>
      <c r="G250" s="26" t="str">
        <f>IF(A250&lt;&gt;"",IF(Tätigkeit!O260&lt;&gt;"",Tätigkeit!O260,""),"")</f>
        <v/>
      </c>
      <c r="H250" s="26" t="str">
        <f>IF(A250&lt;&gt;"",IF(Tätigkeit!Z260=TRUE,INDEX(codeperskat,MATCH(Tätigkeit!P260,libperskat,0)),IF(Tätigkeit!P260&lt;&gt;"",Tätigkeit!P260,"")),"")</f>
        <v/>
      </c>
      <c r="I250" s="26" t="str">
        <f>IF(A250&lt;&gt;"",IF(Tätigkeit!AA260=TRUE,INDEX(codeaav,MATCH(Tätigkeit!Q260,libaav,0)),IF(Tätigkeit!Q260&lt;&gt;"",Tätigkeit!Q260,"")),"")</f>
        <v/>
      </c>
      <c r="J250" s="26" t="str">
        <f>IF(A250&lt;&gt;"",IF(Tätigkeit!AB260=TRUE,INDEX(codedipqual,MATCH(Tätigkeit!R260,libdipqual,0)),IF(Tätigkeit!R260&lt;&gt;"",Tätigkeit!R260,"")),"")</f>
        <v/>
      </c>
      <c r="K250" s="26" t="str">
        <f>IF(A250&lt;&gt;"",IF(Tätigkeit!AC260=TRUE,INDEX(libcatidinst,MATCH(Tätigkeit!S260,libinst,0)),""),"")</f>
        <v/>
      </c>
      <c r="L250" s="26" t="str">
        <f>IF(A250&lt;&gt;"",IF(Tätigkeit!AC260=TRUE,INDEX(codeinst,MATCH(Tätigkeit!S260,libinst,0)),IF(Tätigkeit!S260&lt;&gt;"",Tätigkeit!S260,"")),"")</f>
        <v/>
      </c>
      <c r="M250" s="26" t="str">
        <f>IF(A250&lt;&gt;"",IF(Tätigkeit!T260&lt;&gt;"",Tätigkeit!T260,""),"")</f>
        <v/>
      </c>
      <c r="N250" s="26" t="str">
        <f>IF(A250&lt;&gt;"",IF(Tätigkeit!U260&lt;&gt;"",Tätigkeit!U260,""),"")</f>
        <v/>
      </c>
      <c r="O250" s="26" t="str">
        <f>IF(OR(A250="",ISBLANK(Tätigkeit!V260)),"",IF(NOT(ISNA(Tätigkeit!V260)),INDEX(codeschartkla,MATCH(Tätigkeit!V260,libschartkla,0)),Tätigkeit!V260))</f>
        <v/>
      </c>
      <c r="P250" s="26" t="str">
        <f>IF(OR(A250="",ISBLANK(Tätigkeit!W260)),"",Tätigkeit!W260)</f>
        <v/>
      </c>
    </row>
    <row r="251" spans="1:16" x14ac:dyDescent="0.2">
      <c r="A251" s="26" t="str">
        <f>IF(Tätigkeit!$A261&lt;&gt;"",IF(Tätigkeit!C261&lt;&gt;"",IF(Tätigkeit!C261="LOC.ID",CONCATENATE("LOC.",Tätigkeit!AM$12),Tätigkeit!C261),""),"")</f>
        <v/>
      </c>
      <c r="B251" s="65" t="str">
        <f>IF(A251&lt;&gt;"",Tätigkeit!J261,"")</f>
        <v/>
      </c>
      <c r="C251" s="26" t="str">
        <f>IF(A251&lt;&gt;"",IF(Tätigkeit!E261=TRUE,INDEX(codesex,MATCH(Tätigkeit!D261,libsex,0)),Tätigkeit!D261),"")</f>
        <v/>
      </c>
      <c r="D251" s="131" t="str">
        <f>IF(A251&lt;&gt;"",Tätigkeit!F261,"")</f>
        <v/>
      </c>
      <c r="E251" s="26" t="str">
        <f>IF(A251&lt;&gt;"",IF(Tätigkeit!H261=TRUE,INDEX(codenat,MATCH(Tätigkeit!G261,libnat,0)),Tätigkeit!G261),"")</f>
        <v/>
      </c>
      <c r="F251" s="26" t="str">
        <f>IF(A251&lt;&gt;"",Tätigkeit!I261,"")</f>
        <v/>
      </c>
      <c r="G251" s="26" t="str">
        <f>IF(A251&lt;&gt;"",IF(Tätigkeit!O261&lt;&gt;"",Tätigkeit!O261,""),"")</f>
        <v/>
      </c>
      <c r="H251" s="26" t="str">
        <f>IF(A251&lt;&gt;"",IF(Tätigkeit!Z261=TRUE,INDEX(codeperskat,MATCH(Tätigkeit!P261,libperskat,0)),IF(Tätigkeit!P261&lt;&gt;"",Tätigkeit!P261,"")),"")</f>
        <v/>
      </c>
      <c r="I251" s="26" t="str">
        <f>IF(A251&lt;&gt;"",IF(Tätigkeit!AA261=TRUE,INDEX(codeaav,MATCH(Tätigkeit!Q261,libaav,0)),IF(Tätigkeit!Q261&lt;&gt;"",Tätigkeit!Q261,"")),"")</f>
        <v/>
      </c>
      <c r="J251" s="26" t="str">
        <f>IF(A251&lt;&gt;"",IF(Tätigkeit!AB261=TRUE,INDEX(codedipqual,MATCH(Tätigkeit!R261,libdipqual,0)),IF(Tätigkeit!R261&lt;&gt;"",Tätigkeit!R261,"")),"")</f>
        <v/>
      </c>
      <c r="K251" s="26" t="str">
        <f>IF(A251&lt;&gt;"",IF(Tätigkeit!AC261=TRUE,INDEX(libcatidinst,MATCH(Tätigkeit!S261,libinst,0)),""),"")</f>
        <v/>
      </c>
      <c r="L251" s="26" t="str">
        <f>IF(A251&lt;&gt;"",IF(Tätigkeit!AC261=TRUE,INDEX(codeinst,MATCH(Tätigkeit!S261,libinst,0)),IF(Tätigkeit!S261&lt;&gt;"",Tätigkeit!S261,"")),"")</f>
        <v/>
      </c>
      <c r="M251" s="26" t="str">
        <f>IF(A251&lt;&gt;"",IF(Tätigkeit!T261&lt;&gt;"",Tätigkeit!T261,""),"")</f>
        <v/>
      </c>
      <c r="N251" s="26" t="str">
        <f>IF(A251&lt;&gt;"",IF(Tätigkeit!U261&lt;&gt;"",Tätigkeit!U261,""),"")</f>
        <v/>
      </c>
      <c r="O251" s="26" t="str">
        <f>IF(OR(A251="",ISBLANK(Tätigkeit!V261)),"",IF(NOT(ISNA(Tätigkeit!V261)),INDEX(codeschartkla,MATCH(Tätigkeit!V261,libschartkla,0)),Tätigkeit!V261))</f>
        <v/>
      </c>
      <c r="P251" s="26" t="str">
        <f>IF(OR(A251="",ISBLANK(Tätigkeit!W261)),"",Tätigkeit!W261)</f>
        <v/>
      </c>
    </row>
    <row r="252" spans="1:16" x14ac:dyDescent="0.2">
      <c r="A252" s="26" t="str">
        <f>IF(Tätigkeit!$A262&lt;&gt;"",IF(Tätigkeit!C262&lt;&gt;"",IF(Tätigkeit!C262="LOC.ID",CONCATENATE("LOC.",Tätigkeit!AM$12),Tätigkeit!C262),""),"")</f>
        <v/>
      </c>
      <c r="B252" s="65" t="str">
        <f>IF(A252&lt;&gt;"",Tätigkeit!J262,"")</f>
        <v/>
      </c>
      <c r="C252" s="26" t="str">
        <f>IF(A252&lt;&gt;"",IF(Tätigkeit!E262=TRUE,INDEX(codesex,MATCH(Tätigkeit!D262,libsex,0)),Tätigkeit!D262),"")</f>
        <v/>
      </c>
      <c r="D252" s="131" t="str">
        <f>IF(A252&lt;&gt;"",Tätigkeit!F262,"")</f>
        <v/>
      </c>
      <c r="E252" s="26" t="str">
        <f>IF(A252&lt;&gt;"",IF(Tätigkeit!H262=TRUE,INDEX(codenat,MATCH(Tätigkeit!G262,libnat,0)),Tätigkeit!G262),"")</f>
        <v/>
      </c>
      <c r="F252" s="26" t="str">
        <f>IF(A252&lt;&gt;"",Tätigkeit!I262,"")</f>
        <v/>
      </c>
      <c r="G252" s="26" t="str">
        <f>IF(A252&lt;&gt;"",IF(Tätigkeit!O262&lt;&gt;"",Tätigkeit!O262,""),"")</f>
        <v/>
      </c>
      <c r="H252" s="26" t="str">
        <f>IF(A252&lt;&gt;"",IF(Tätigkeit!Z262=TRUE,INDEX(codeperskat,MATCH(Tätigkeit!P262,libperskat,0)),IF(Tätigkeit!P262&lt;&gt;"",Tätigkeit!P262,"")),"")</f>
        <v/>
      </c>
      <c r="I252" s="26" t="str">
        <f>IF(A252&lt;&gt;"",IF(Tätigkeit!AA262=TRUE,INDEX(codeaav,MATCH(Tätigkeit!Q262,libaav,0)),IF(Tätigkeit!Q262&lt;&gt;"",Tätigkeit!Q262,"")),"")</f>
        <v/>
      </c>
      <c r="J252" s="26" t="str">
        <f>IF(A252&lt;&gt;"",IF(Tätigkeit!AB262=TRUE,INDEX(codedipqual,MATCH(Tätigkeit!R262,libdipqual,0)),IF(Tätigkeit!R262&lt;&gt;"",Tätigkeit!R262,"")),"")</f>
        <v/>
      </c>
      <c r="K252" s="26" t="str">
        <f>IF(A252&lt;&gt;"",IF(Tätigkeit!AC262=TRUE,INDEX(libcatidinst,MATCH(Tätigkeit!S262,libinst,0)),""),"")</f>
        <v/>
      </c>
      <c r="L252" s="26" t="str">
        <f>IF(A252&lt;&gt;"",IF(Tätigkeit!AC262=TRUE,INDEX(codeinst,MATCH(Tätigkeit!S262,libinst,0)),IF(Tätigkeit!S262&lt;&gt;"",Tätigkeit!S262,"")),"")</f>
        <v/>
      </c>
      <c r="M252" s="26" t="str">
        <f>IF(A252&lt;&gt;"",IF(Tätigkeit!T262&lt;&gt;"",Tätigkeit!T262,""),"")</f>
        <v/>
      </c>
      <c r="N252" s="26" t="str">
        <f>IF(A252&lt;&gt;"",IF(Tätigkeit!U262&lt;&gt;"",Tätigkeit!U262,""),"")</f>
        <v/>
      </c>
      <c r="O252" s="26" t="str">
        <f>IF(OR(A252="",ISBLANK(Tätigkeit!V262)),"",IF(NOT(ISNA(Tätigkeit!V262)),INDEX(codeschartkla,MATCH(Tätigkeit!V262,libschartkla,0)),Tätigkeit!V262))</f>
        <v/>
      </c>
      <c r="P252" s="26" t="str">
        <f>IF(OR(A252="",ISBLANK(Tätigkeit!W262)),"",Tätigkeit!W262)</f>
        <v/>
      </c>
    </row>
    <row r="253" spans="1:16" x14ac:dyDescent="0.2">
      <c r="A253" s="26" t="str">
        <f>IF(Tätigkeit!$A263&lt;&gt;"",IF(Tätigkeit!C263&lt;&gt;"",IF(Tätigkeit!C263="LOC.ID",CONCATENATE("LOC.",Tätigkeit!AM$12),Tätigkeit!C263),""),"")</f>
        <v/>
      </c>
      <c r="B253" s="65" t="str">
        <f>IF(A253&lt;&gt;"",Tätigkeit!J263,"")</f>
        <v/>
      </c>
      <c r="C253" s="26" t="str">
        <f>IF(A253&lt;&gt;"",IF(Tätigkeit!E263=TRUE,INDEX(codesex,MATCH(Tätigkeit!D263,libsex,0)),Tätigkeit!D263),"")</f>
        <v/>
      </c>
      <c r="D253" s="131" t="str">
        <f>IF(A253&lt;&gt;"",Tätigkeit!F263,"")</f>
        <v/>
      </c>
      <c r="E253" s="26" t="str">
        <f>IF(A253&lt;&gt;"",IF(Tätigkeit!H263=TRUE,INDEX(codenat,MATCH(Tätigkeit!G263,libnat,0)),Tätigkeit!G263),"")</f>
        <v/>
      </c>
      <c r="F253" s="26" t="str">
        <f>IF(A253&lt;&gt;"",Tätigkeit!I263,"")</f>
        <v/>
      </c>
      <c r="G253" s="26" t="str">
        <f>IF(A253&lt;&gt;"",IF(Tätigkeit!O263&lt;&gt;"",Tätigkeit!O263,""),"")</f>
        <v/>
      </c>
      <c r="H253" s="26" t="str">
        <f>IF(A253&lt;&gt;"",IF(Tätigkeit!Z263=TRUE,INDEX(codeperskat,MATCH(Tätigkeit!P263,libperskat,0)),IF(Tätigkeit!P263&lt;&gt;"",Tätigkeit!P263,"")),"")</f>
        <v/>
      </c>
      <c r="I253" s="26" t="str">
        <f>IF(A253&lt;&gt;"",IF(Tätigkeit!AA263=TRUE,INDEX(codeaav,MATCH(Tätigkeit!Q263,libaav,0)),IF(Tätigkeit!Q263&lt;&gt;"",Tätigkeit!Q263,"")),"")</f>
        <v/>
      </c>
      <c r="J253" s="26" t="str">
        <f>IF(A253&lt;&gt;"",IF(Tätigkeit!AB263=TRUE,INDEX(codedipqual,MATCH(Tätigkeit!R263,libdipqual,0)),IF(Tätigkeit!R263&lt;&gt;"",Tätigkeit!R263,"")),"")</f>
        <v/>
      </c>
      <c r="K253" s="26" t="str">
        <f>IF(A253&lt;&gt;"",IF(Tätigkeit!AC263=TRUE,INDEX(libcatidinst,MATCH(Tätigkeit!S263,libinst,0)),""),"")</f>
        <v/>
      </c>
      <c r="L253" s="26" t="str">
        <f>IF(A253&lt;&gt;"",IF(Tätigkeit!AC263=TRUE,INDEX(codeinst,MATCH(Tätigkeit!S263,libinst,0)),IF(Tätigkeit!S263&lt;&gt;"",Tätigkeit!S263,"")),"")</f>
        <v/>
      </c>
      <c r="M253" s="26" t="str">
        <f>IF(A253&lt;&gt;"",IF(Tätigkeit!T263&lt;&gt;"",Tätigkeit!T263,""),"")</f>
        <v/>
      </c>
      <c r="N253" s="26" t="str">
        <f>IF(A253&lt;&gt;"",IF(Tätigkeit!U263&lt;&gt;"",Tätigkeit!U263,""),"")</f>
        <v/>
      </c>
      <c r="O253" s="26" t="str">
        <f>IF(OR(A253="",ISBLANK(Tätigkeit!V263)),"",IF(NOT(ISNA(Tätigkeit!V263)),INDEX(codeschartkla,MATCH(Tätigkeit!V263,libschartkla,0)),Tätigkeit!V263))</f>
        <v/>
      </c>
      <c r="P253" s="26" t="str">
        <f>IF(OR(A253="",ISBLANK(Tätigkeit!W263)),"",Tätigkeit!W263)</f>
        <v/>
      </c>
    </row>
    <row r="254" spans="1:16" x14ac:dyDescent="0.2">
      <c r="A254" s="26" t="str">
        <f>IF(Tätigkeit!$A264&lt;&gt;"",IF(Tätigkeit!C264&lt;&gt;"",IF(Tätigkeit!C264="LOC.ID",CONCATENATE("LOC.",Tätigkeit!AM$12),Tätigkeit!C264),""),"")</f>
        <v/>
      </c>
      <c r="B254" s="65" t="str">
        <f>IF(A254&lt;&gt;"",Tätigkeit!J264,"")</f>
        <v/>
      </c>
      <c r="C254" s="26" t="str">
        <f>IF(A254&lt;&gt;"",IF(Tätigkeit!E264=TRUE,INDEX(codesex,MATCH(Tätigkeit!D264,libsex,0)),Tätigkeit!D264),"")</f>
        <v/>
      </c>
      <c r="D254" s="131" t="str">
        <f>IF(A254&lt;&gt;"",Tätigkeit!F264,"")</f>
        <v/>
      </c>
      <c r="E254" s="26" t="str">
        <f>IF(A254&lt;&gt;"",IF(Tätigkeit!H264=TRUE,INDEX(codenat,MATCH(Tätigkeit!G264,libnat,0)),Tätigkeit!G264),"")</f>
        <v/>
      </c>
      <c r="F254" s="26" t="str">
        <f>IF(A254&lt;&gt;"",Tätigkeit!I264,"")</f>
        <v/>
      </c>
      <c r="G254" s="26" t="str">
        <f>IF(A254&lt;&gt;"",IF(Tätigkeit!O264&lt;&gt;"",Tätigkeit!O264,""),"")</f>
        <v/>
      </c>
      <c r="H254" s="26" t="str">
        <f>IF(A254&lt;&gt;"",IF(Tätigkeit!Z264=TRUE,INDEX(codeperskat,MATCH(Tätigkeit!P264,libperskat,0)),IF(Tätigkeit!P264&lt;&gt;"",Tätigkeit!P264,"")),"")</f>
        <v/>
      </c>
      <c r="I254" s="26" t="str">
        <f>IF(A254&lt;&gt;"",IF(Tätigkeit!AA264=TRUE,INDEX(codeaav,MATCH(Tätigkeit!Q264,libaav,0)),IF(Tätigkeit!Q264&lt;&gt;"",Tätigkeit!Q264,"")),"")</f>
        <v/>
      </c>
      <c r="J254" s="26" t="str">
        <f>IF(A254&lt;&gt;"",IF(Tätigkeit!AB264=TRUE,INDEX(codedipqual,MATCH(Tätigkeit!R264,libdipqual,0)),IF(Tätigkeit!R264&lt;&gt;"",Tätigkeit!R264,"")),"")</f>
        <v/>
      </c>
      <c r="K254" s="26" t="str">
        <f>IF(A254&lt;&gt;"",IF(Tätigkeit!AC264=TRUE,INDEX(libcatidinst,MATCH(Tätigkeit!S264,libinst,0)),""),"")</f>
        <v/>
      </c>
      <c r="L254" s="26" t="str">
        <f>IF(A254&lt;&gt;"",IF(Tätigkeit!AC264=TRUE,INDEX(codeinst,MATCH(Tätigkeit!S264,libinst,0)),IF(Tätigkeit!S264&lt;&gt;"",Tätigkeit!S264,"")),"")</f>
        <v/>
      </c>
      <c r="M254" s="26" t="str">
        <f>IF(A254&lt;&gt;"",IF(Tätigkeit!T264&lt;&gt;"",Tätigkeit!T264,""),"")</f>
        <v/>
      </c>
      <c r="N254" s="26" t="str">
        <f>IF(A254&lt;&gt;"",IF(Tätigkeit!U264&lt;&gt;"",Tätigkeit!U264,""),"")</f>
        <v/>
      </c>
      <c r="O254" s="26" t="str">
        <f>IF(OR(A254="",ISBLANK(Tätigkeit!V264)),"",IF(NOT(ISNA(Tätigkeit!V264)),INDEX(codeschartkla,MATCH(Tätigkeit!V264,libschartkla,0)),Tätigkeit!V264))</f>
        <v/>
      </c>
      <c r="P254" s="26" t="str">
        <f>IF(OR(A254="",ISBLANK(Tätigkeit!W264)),"",Tätigkeit!W264)</f>
        <v/>
      </c>
    </row>
    <row r="255" spans="1:16" x14ac:dyDescent="0.2">
      <c r="A255" s="26" t="str">
        <f>IF(Tätigkeit!$A265&lt;&gt;"",IF(Tätigkeit!C265&lt;&gt;"",IF(Tätigkeit!C265="LOC.ID",CONCATENATE("LOC.",Tätigkeit!AM$12),Tätigkeit!C265),""),"")</f>
        <v/>
      </c>
      <c r="B255" s="65" t="str">
        <f>IF(A255&lt;&gt;"",Tätigkeit!J265,"")</f>
        <v/>
      </c>
      <c r="C255" s="26" t="str">
        <f>IF(A255&lt;&gt;"",IF(Tätigkeit!E265=TRUE,INDEX(codesex,MATCH(Tätigkeit!D265,libsex,0)),Tätigkeit!D265),"")</f>
        <v/>
      </c>
      <c r="D255" s="131" t="str">
        <f>IF(A255&lt;&gt;"",Tätigkeit!F265,"")</f>
        <v/>
      </c>
      <c r="E255" s="26" t="str">
        <f>IF(A255&lt;&gt;"",IF(Tätigkeit!H265=TRUE,INDEX(codenat,MATCH(Tätigkeit!G265,libnat,0)),Tätigkeit!G265),"")</f>
        <v/>
      </c>
      <c r="F255" s="26" t="str">
        <f>IF(A255&lt;&gt;"",Tätigkeit!I265,"")</f>
        <v/>
      </c>
      <c r="G255" s="26" t="str">
        <f>IF(A255&lt;&gt;"",IF(Tätigkeit!O265&lt;&gt;"",Tätigkeit!O265,""),"")</f>
        <v/>
      </c>
      <c r="H255" s="26" t="str">
        <f>IF(A255&lt;&gt;"",IF(Tätigkeit!Z265=TRUE,INDEX(codeperskat,MATCH(Tätigkeit!P265,libperskat,0)),IF(Tätigkeit!P265&lt;&gt;"",Tätigkeit!P265,"")),"")</f>
        <v/>
      </c>
      <c r="I255" s="26" t="str">
        <f>IF(A255&lt;&gt;"",IF(Tätigkeit!AA265=TRUE,INDEX(codeaav,MATCH(Tätigkeit!Q265,libaav,0)),IF(Tätigkeit!Q265&lt;&gt;"",Tätigkeit!Q265,"")),"")</f>
        <v/>
      </c>
      <c r="J255" s="26" t="str">
        <f>IF(A255&lt;&gt;"",IF(Tätigkeit!AB265=TRUE,INDEX(codedipqual,MATCH(Tätigkeit!R265,libdipqual,0)),IF(Tätigkeit!R265&lt;&gt;"",Tätigkeit!R265,"")),"")</f>
        <v/>
      </c>
      <c r="K255" s="26" t="str">
        <f>IF(A255&lt;&gt;"",IF(Tätigkeit!AC265=TRUE,INDEX(libcatidinst,MATCH(Tätigkeit!S265,libinst,0)),""),"")</f>
        <v/>
      </c>
      <c r="L255" s="26" t="str">
        <f>IF(A255&lt;&gt;"",IF(Tätigkeit!AC265=TRUE,INDEX(codeinst,MATCH(Tätigkeit!S265,libinst,0)),IF(Tätigkeit!S265&lt;&gt;"",Tätigkeit!S265,"")),"")</f>
        <v/>
      </c>
      <c r="M255" s="26" t="str">
        <f>IF(A255&lt;&gt;"",IF(Tätigkeit!T265&lt;&gt;"",Tätigkeit!T265,""),"")</f>
        <v/>
      </c>
      <c r="N255" s="26" t="str">
        <f>IF(A255&lt;&gt;"",IF(Tätigkeit!U265&lt;&gt;"",Tätigkeit!U265,""),"")</f>
        <v/>
      </c>
      <c r="O255" s="26" t="str">
        <f>IF(OR(A255="",ISBLANK(Tätigkeit!V265)),"",IF(NOT(ISNA(Tätigkeit!V265)),INDEX(codeschartkla,MATCH(Tätigkeit!V265,libschartkla,0)),Tätigkeit!V265))</f>
        <v/>
      </c>
      <c r="P255" s="26" t="str">
        <f>IF(OR(A255="",ISBLANK(Tätigkeit!W265)),"",Tätigkeit!W265)</f>
        <v/>
      </c>
    </row>
    <row r="256" spans="1:16" x14ac:dyDescent="0.2">
      <c r="A256" s="26" t="str">
        <f>IF(Tätigkeit!$A266&lt;&gt;"",IF(Tätigkeit!C266&lt;&gt;"",IF(Tätigkeit!C266="LOC.ID",CONCATENATE("LOC.",Tätigkeit!AM$12),Tätigkeit!C266),""),"")</f>
        <v/>
      </c>
      <c r="B256" s="65" t="str">
        <f>IF(A256&lt;&gt;"",Tätigkeit!J266,"")</f>
        <v/>
      </c>
      <c r="C256" s="26" t="str">
        <f>IF(A256&lt;&gt;"",IF(Tätigkeit!E266=TRUE,INDEX(codesex,MATCH(Tätigkeit!D266,libsex,0)),Tätigkeit!D266),"")</f>
        <v/>
      </c>
      <c r="D256" s="131" t="str">
        <f>IF(A256&lt;&gt;"",Tätigkeit!F266,"")</f>
        <v/>
      </c>
      <c r="E256" s="26" t="str">
        <f>IF(A256&lt;&gt;"",IF(Tätigkeit!H266=TRUE,INDEX(codenat,MATCH(Tätigkeit!G266,libnat,0)),Tätigkeit!G266),"")</f>
        <v/>
      </c>
      <c r="F256" s="26" t="str">
        <f>IF(A256&lt;&gt;"",Tätigkeit!I266,"")</f>
        <v/>
      </c>
      <c r="G256" s="26" t="str">
        <f>IF(A256&lt;&gt;"",IF(Tätigkeit!O266&lt;&gt;"",Tätigkeit!O266,""),"")</f>
        <v/>
      </c>
      <c r="H256" s="26" t="str">
        <f>IF(A256&lt;&gt;"",IF(Tätigkeit!Z266=TRUE,INDEX(codeperskat,MATCH(Tätigkeit!P266,libperskat,0)),IF(Tätigkeit!P266&lt;&gt;"",Tätigkeit!P266,"")),"")</f>
        <v/>
      </c>
      <c r="I256" s="26" t="str">
        <f>IF(A256&lt;&gt;"",IF(Tätigkeit!AA266=TRUE,INDEX(codeaav,MATCH(Tätigkeit!Q266,libaav,0)),IF(Tätigkeit!Q266&lt;&gt;"",Tätigkeit!Q266,"")),"")</f>
        <v/>
      </c>
      <c r="J256" s="26" t="str">
        <f>IF(A256&lt;&gt;"",IF(Tätigkeit!AB266=TRUE,INDEX(codedipqual,MATCH(Tätigkeit!R266,libdipqual,0)),IF(Tätigkeit!R266&lt;&gt;"",Tätigkeit!R266,"")),"")</f>
        <v/>
      </c>
      <c r="K256" s="26" t="str">
        <f>IF(A256&lt;&gt;"",IF(Tätigkeit!AC266=TRUE,INDEX(libcatidinst,MATCH(Tätigkeit!S266,libinst,0)),""),"")</f>
        <v/>
      </c>
      <c r="L256" s="26" t="str">
        <f>IF(A256&lt;&gt;"",IF(Tätigkeit!AC266=TRUE,INDEX(codeinst,MATCH(Tätigkeit!S266,libinst,0)),IF(Tätigkeit!S266&lt;&gt;"",Tätigkeit!S266,"")),"")</f>
        <v/>
      </c>
      <c r="M256" s="26" t="str">
        <f>IF(A256&lt;&gt;"",IF(Tätigkeit!T266&lt;&gt;"",Tätigkeit!T266,""),"")</f>
        <v/>
      </c>
      <c r="N256" s="26" t="str">
        <f>IF(A256&lt;&gt;"",IF(Tätigkeit!U266&lt;&gt;"",Tätigkeit!U266,""),"")</f>
        <v/>
      </c>
      <c r="O256" s="26" t="str">
        <f>IF(OR(A256="",ISBLANK(Tätigkeit!V266)),"",IF(NOT(ISNA(Tätigkeit!V266)),INDEX(codeschartkla,MATCH(Tätigkeit!V266,libschartkla,0)),Tätigkeit!V266))</f>
        <v/>
      </c>
      <c r="P256" s="26" t="str">
        <f>IF(OR(A256="",ISBLANK(Tätigkeit!W266)),"",Tätigkeit!W266)</f>
        <v/>
      </c>
    </row>
    <row r="257" spans="1:16" x14ac:dyDescent="0.2">
      <c r="A257" s="26" t="str">
        <f>IF(Tätigkeit!$A267&lt;&gt;"",IF(Tätigkeit!C267&lt;&gt;"",IF(Tätigkeit!C267="LOC.ID",CONCATENATE("LOC.",Tätigkeit!AM$12),Tätigkeit!C267),""),"")</f>
        <v/>
      </c>
      <c r="B257" s="65" t="str">
        <f>IF(A257&lt;&gt;"",Tätigkeit!J267,"")</f>
        <v/>
      </c>
      <c r="C257" s="26" t="str">
        <f>IF(A257&lt;&gt;"",IF(Tätigkeit!E267=TRUE,INDEX(codesex,MATCH(Tätigkeit!D267,libsex,0)),Tätigkeit!D267),"")</f>
        <v/>
      </c>
      <c r="D257" s="131" t="str">
        <f>IF(A257&lt;&gt;"",Tätigkeit!F267,"")</f>
        <v/>
      </c>
      <c r="E257" s="26" t="str">
        <f>IF(A257&lt;&gt;"",IF(Tätigkeit!H267=TRUE,INDEX(codenat,MATCH(Tätigkeit!G267,libnat,0)),Tätigkeit!G267),"")</f>
        <v/>
      </c>
      <c r="F257" s="26" t="str">
        <f>IF(A257&lt;&gt;"",Tätigkeit!I267,"")</f>
        <v/>
      </c>
      <c r="G257" s="26" t="str">
        <f>IF(A257&lt;&gt;"",IF(Tätigkeit!O267&lt;&gt;"",Tätigkeit!O267,""),"")</f>
        <v/>
      </c>
      <c r="H257" s="26" t="str">
        <f>IF(A257&lt;&gt;"",IF(Tätigkeit!Z267=TRUE,INDEX(codeperskat,MATCH(Tätigkeit!P267,libperskat,0)),IF(Tätigkeit!P267&lt;&gt;"",Tätigkeit!P267,"")),"")</f>
        <v/>
      </c>
      <c r="I257" s="26" t="str">
        <f>IF(A257&lt;&gt;"",IF(Tätigkeit!AA267=TRUE,INDEX(codeaav,MATCH(Tätigkeit!Q267,libaav,0)),IF(Tätigkeit!Q267&lt;&gt;"",Tätigkeit!Q267,"")),"")</f>
        <v/>
      </c>
      <c r="J257" s="26" t="str">
        <f>IF(A257&lt;&gt;"",IF(Tätigkeit!AB267=TRUE,INDEX(codedipqual,MATCH(Tätigkeit!R267,libdipqual,0)),IF(Tätigkeit!R267&lt;&gt;"",Tätigkeit!R267,"")),"")</f>
        <v/>
      </c>
      <c r="K257" s="26" t="str">
        <f>IF(A257&lt;&gt;"",IF(Tätigkeit!AC267=TRUE,INDEX(libcatidinst,MATCH(Tätigkeit!S267,libinst,0)),""),"")</f>
        <v/>
      </c>
      <c r="L257" s="26" t="str">
        <f>IF(A257&lt;&gt;"",IF(Tätigkeit!AC267=TRUE,INDEX(codeinst,MATCH(Tätigkeit!S267,libinst,0)),IF(Tätigkeit!S267&lt;&gt;"",Tätigkeit!S267,"")),"")</f>
        <v/>
      </c>
      <c r="M257" s="26" t="str">
        <f>IF(A257&lt;&gt;"",IF(Tätigkeit!T267&lt;&gt;"",Tätigkeit!T267,""),"")</f>
        <v/>
      </c>
      <c r="N257" s="26" t="str">
        <f>IF(A257&lt;&gt;"",IF(Tätigkeit!U267&lt;&gt;"",Tätigkeit!U267,""),"")</f>
        <v/>
      </c>
      <c r="O257" s="26" t="str">
        <f>IF(OR(A257="",ISBLANK(Tätigkeit!V267)),"",IF(NOT(ISNA(Tätigkeit!V267)),INDEX(codeschartkla,MATCH(Tätigkeit!V267,libschartkla,0)),Tätigkeit!V267))</f>
        <v/>
      </c>
      <c r="P257" s="26" t="str">
        <f>IF(OR(A257="",ISBLANK(Tätigkeit!W267)),"",Tätigkeit!W267)</f>
        <v/>
      </c>
    </row>
    <row r="258" spans="1:16" x14ac:dyDescent="0.2">
      <c r="A258" s="26" t="str">
        <f>IF(Tätigkeit!$A268&lt;&gt;"",IF(Tätigkeit!C268&lt;&gt;"",IF(Tätigkeit!C268="LOC.ID",CONCATENATE("LOC.",Tätigkeit!AM$12),Tätigkeit!C268),""),"")</f>
        <v/>
      </c>
      <c r="B258" s="65" t="str">
        <f>IF(A258&lt;&gt;"",Tätigkeit!J268,"")</f>
        <v/>
      </c>
      <c r="C258" s="26" t="str">
        <f>IF(A258&lt;&gt;"",IF(Tätigkeit!E268=TRUE,INDEX(codesex,MATCH(Tätigkeit!D268,libsex,0)),Tätigkeit!D268),"")</f>
        <v/>
      </c>
      <c r="D258" s="131" t="str">
        <f>IF(A258&lt;&gt;"",Tätigkeit!F268,"")</f>
        <v/>
      </c>
      <c r="E258" s="26" t="str">
        <f>IF(A258&lt;&gt;"",IF(Tätigkeit!H268=TRUE,INDEX(codenat,MATCH(Tätigkeit!G268,libnat,0)),Tätigkeit!G268),"")</f>
        <v/>
      </c>
      <c r="F258" s="26" t="str">
        <f>IF(A258&lt;&gt;"",Tätigkeit!I268,"")</f>
        <v/>
      </c>
      <c r="G258" s="26" t="str">
        <f>IF(A258&lt;&gt;"",IF(Tätigkeit!O268&lt;&gt;"",Tätigkeit!O268,""),"")</f>
        <v/>
      </c>
      <c r="H258" s="26" t="str">
        <f>IF(A258&lt;&gt;"",IF(Tätigkeit!Z268=TRUE,INDEX(codeperskat,MATCH(Tätigkeit!P268,libperskat,0)),IF(Tätigkeit!P268&lt;&gt;"",Tätigkeit!P268,"")),"")</f>
        <v/>
      </c>
      <c r="I258" s="26" t="str">
        <f>IF(A258&lt;&gt;"",IF(Tätigkeit!AA268=TRUE,INDEX(codeaav,MATCH(Tätigkeit!Q268,libaav,0)),IF(Tätigkeit!Q268&lt;&gt;"",Tätigkeit!Q268,"")),"")</f>
        <v/>
      </c>
      <c r="J258" s="26" t="str">
        <f>IF(A258&lt;&gt;"",IF(Tätigkeit!AB268=TRUE,INDEX(codedipqual,MATCH(Tätigkeit!R268,libdipqual,0)),IF(Tätigkeit!R268&lt;&gt;"",Tätigkeit!R268,"")),"")</f>
        <v/>
      </c>
      <c r="K258" s="26" t="str">
        <f>IF(A258&lt;&gt;"",IF(Tätigkeit!AC268=TRUE,INDEX(libcatidinst,MATCH(Tätigkeit!S268,libinst,0)),""),"")</f>
        <v/>
      </c>
      <c r="L258" s="26" t="str">
        <f>IF(A258&lt;&gt;"",IF(Tätigkeit!AC268=TRUE,INDEX(codeinst,MATCH(Tätigkeit!S268,libinst,0)),IF(Tätigkeit!S268&lt;&gt;"",Tätigkeit!S268,"")),"")</f>
        <v/>
      </c>
      <c r="M258" s="26" t="str">
        <f>IF(A258&lt;&gt;"",IF(Tätigkeit!T268&lt;&gt;"",Tätigkeit!T268,""),"")</f>
        <v/>
      </c>
      <c r="N258" s="26" t="str">
        <f>IF(A258&lt;&gt;"",IF(Tätigkeit!U268&lt;&gt;"",Tätigkeit!U268,""),"")</f>
        <v/>
      </c>
      <c r="O258" s="26" t="str">
        <f>IF(OR(A258="",ISBLANK(Tätigkeit!V268)),"",IF(NOT(ISNA(Tätigkeit!V268)),INDEX(codeschartkla,MATCH(Tätigkeit!V268,libschartkla,0)),Tätigkeit!V268))</f>
        <v/>
      </c>
      <c r="P258" s="26" t="str">
        <f>IF(OR(A258="",ISBLANK(Tätigkeit!W268)),"",Tätigkeit!W268)</f>
        <v/>
      </c>
    </row>
    <row r="259" spans="1:16" x14ac:dyDescent="0.2">
      <c r="A259" s="26" t="str">
        <f>IF(Tätigkeit!$A269&lt;&gt;"",IF(Tätigkeit!C269&lt;&gt;"",IF(Tätigkeit!C269="LOC.ID",CONCATENATE("LOC.",Tätigkeit!AM$12),Tätigkeit!C269),""),"")</f>
        <v/>
      </c>
      <c r="B259" s="65" t="str">
        <f>IF(A259&lt;&gt;"",Tätigkeit!J269,"")</f>
        <v/>
      </c>
      <c r="C259" s="26" t="str">
        <f>IF(A259&lt;&gt;"",IF(Tätigkeit!E269=TRUE,INDEX(codesex,MATCH(Tätigkeit!D269,libsex,0)),Tätigkeit!D269),"")</f>
        <v/>
      </c>
      <c r="D259" s="131" t="str">
        <f>IF(A259&lt;&gt;"",Tätigkeit!F269,"")</f>
        <v/>
      </c>
      <c r="E259" s="26" t="str">
        <f>IF(A259&lt;&gt;"",IF(Tätigkeit!H269=TRUE,INDEX(codenat,MATCH(Tätigkeit!G269,libnat,0)),Tätigkeit!G269),"")</f>
        <v/>
      </c>
      <c r="F259" s="26" t="str">
        <f>IF(A259&lt;&gt;"",Tätigkeit!I269,"")</f>
        <v/>
      </c>
      <c r="G259" s="26" t="str">
        <f>IF(A259&lt;&gt;"",IF(Tätigkeit!O269&lt;&gt;"",Tätigkeit!O269,""),"")</f>
        <v/>
      </c>
      <c r="H259" s="26" t="str">
        <f>IF(A259&lt;&gt;"",IF(Tätigkeit!Z269=TRUE,INDEX(codeperskat,MATCH(Tätigkeit!P269,libperskat,0)),IF(Tätigkeit!P269&lt;&gt;"",Tätigkeit!P269,"")),"")</f>
        <v/>
      </c>
      <c r="I259" s="26" t="str">
        <f>IF(A259&lt;&gt;"",IF(Tätigkeit!AA269=TRUE,INDEX(codeaav,MATCH(Tätigkeit!Q269,libaav,0)),IF(Tätigkeit!Q269&lt;&gt;"",Tätigkeit!Q269,"")),"")</f>
        <v/>
      </c>
      <c r="J259" s="26" t="str">
        <f>IF(A259&lt;&gt;"",IF(Tätigkeit!AB269=TRUE,INDEX(codedipqual,MATCH(Tätigkeit!R269,libdipqual,0)),IF(Tätigkeit!R269&lt;&gt;"",Tätigkeit!R269,"")),"")</f>
        <v/>
      </c>
      <c r="K259" s="26" t="str">
        <f>IF(A259&lt;&gt;"",IF(Tätigkeit!AC269=TRUE,INDEX(libcatidinst,MATCH(Tätigkeit!S269,libinst,0)),""),"")</f>
        <v/>
      </c>
      <c r="L259" s="26" t="str">
        <f>IF(A259&lt;&gt;"",IF(Tätigkeit!AC269=TRUE,INDEX(codeinst,MATCH(Tätigkeit!S269,libinst,0)),IF(Tätigkeit!S269&lt;&gt;"",Tätigkeit!S269,"")),"")</f>
        <v/>
      </c>
      <c r="M259" s="26" t="str">
        <f>IF(A259&lt;&gt;"",IF(Tätigkeit!T269&lt;&gt;"",Tätigkeit!T269,""),"")</f>
        <v/>
      </c>
      <c r="N259" s="26" t="str">
        <f>IF(A259&lt;&gt;"",IF(Tätigkeit!U269&lt;&gt;"",Tätigkeit!U269,""),"")</f>
        <v/>
      </c>
      <c r="O259" s="26" t="str">
        <f>IF(OR(A259="",ISBLANK(Tätigkeit!V269)),"",IF(NOT(ISNA(Tätigkeit!V269)),INDEX(codeschartkla,MATCH(Tätigkeit!V269,libschartkla,0)),Tätigkeit!V269))</f>
        <v/>
      </c>
      <c r="P259" s="26" t="str">
        <f>IF(OR(A259="",ISBLANK(Tätigkeit!W269)),"",Tätigkeit!W269)</f>
        <v/>
      </c>
    </row>
    <row r="260" spans="1:16" x14ac:dyDescent="0.2">
      <c r="A260" s="26" t="str">
        <f>IF(Tätigkeit!$A270&lt;&gt;"",IF(Tätigkeit!C270&lt;&gt;"",IF(Tätigkeit!C270="LOC.ID",CONCATENATE("LOC.",Tätigkeit!AM$12),Tätigkeit!C270),""),"")</f>
        <v/>
      </c>
      <c r="B260" s="65" t="str">
        <f>IF(A260&lt;&gt;"",Tätigkeit!J270,"")</f>
        <v/>
      </c>
      <c r="C260" s="26" t="str">
        <f>IF(A260&lt;&gt;"",IF(Tätigkeit!E270=TRUE,INDEX(codesex,MATCH(Tätigkeit!D270,libsex,0)),Tätigkeit!D270),"")</f>
        <v/>
      </c>
      <c r="D260" s="131" t="str">
        <f>IF(A260&lt;&gt;"",Tätigkeit!F270,"")</f>
        <v/>
      </c>
      <c r="E260" s="26" t="str">
        <f>IF(A260&lt;&gt;"",IF(Tätigkeit!H270=TRUE,INDEX(codenat,MATCH(Tätigkeit!G270,libnat,0)),Tätigkeit!G270),"")</f>
        <v/>
      </c>
      <c r="F260" s="26" t="str">
        <f>IF(A260&lt;&gt;"",Tätigkeit!I270,"")</f>
        <v/>
      </c>
      <c r="G260" s="26" t="str">
        <f>IF(A260&lt;&gt;"",IF(Tätigkeit!O270&lt;&gt;"",Tätigkeit!O270,""),"")</f>
        <v/>
      </c>
      <c r="H260" s="26" t="str">
        <f>IF(A260&lt;&gt;"",IF(Tätigkeit!Z270=TRUE,INDEX(codeperskat,MATCH(Tätigkeit!P270,libperskat,0)),IF(Tätigkeit!P270&lt;&gt;"",Tätigkeit!P270,"")),"")</f>
        <v/>
      </c>
      <c r="I260" s="26" t="str">
        <f>IF(A260&lt;&gt;"",IF(Tätigkeit!AA270=TRUE,INDEX(codeaav,MATCH(Tätigkeit!Q270,libaav,0)),IF(Tätigkeit!Q270&lt;&gt;"",Tätigkeit!Q270,"")),"")</f>
        <v/>
      </c>
      <c r="J260" s="26" t="str">
        <f>IF(A260&lt;&gt;"",IF(Tätigkeit!AB270=TRUE,INDEX(codedipqual,MATCH(Tätigkeit!R270,libdipqual,0)),IF(Tätigkeit!R270&lt;&gt;"",Tätigkeit!R270,"")),"")</f>
        <v/>
      </c>
      <c r="K260" s="26" t="str">
        <f>IF(A260&lt;&gt;"",IF(Tätigkeit!AC270=TRUE,INDEX(libcatidinst,MATCH(Tätigkeit!S270,libinst,0)),""),"")</f>
        <v/>
      </c>
      <c r="L260" s="26" t="str">
        <f>IF(A260&lt;&gt;"",IF(Tätigkeit!AC270=TRUE,INDEX(codeinst,MATCH(Tätigkeit!S270,libinst,0)),IF(Tätigkeit!S270&lt;&gt;"",Tätigkeit!S270,"")),"")</f>
        <v/>
      </c>
      <c r="M260" s="26" t="str">
        <f>IF(A260&lt;&gt;"",IF(Tätigkeit!T270&lt;&gt;"",Tätigkeit!T270,""),"")</f>
        <v/>
      </c>
      <c r="N260" s="26" t="str">
        <f>IF(A260&lt;&gt;"",IF(Tätigkeit!U270&lt;&gt;"",Tätigkeit!U270,""),"")</f>
        <v/>
      </c>
      <c r="O260" s="26" t="str">
        <f>IF(OR(A260="",ISBLANK(Tätigkeit!V270)),"",IF(NOT(ISNA(Tätigkeit!V270)),INDEX(codeschartkla,MATCH(Tätigkeit!V270,libschartkla,0)),Tätigkeit!V270))</f>
        <v/>
      </c>
      <c r="P260" s="26" t="str">
        <f>IF(OR(A260="",ISBLANK(Tätigkeit!W270)),"",Tätigkeit!W270)</f>
        <v/>
      </c>
    </row>
    <row r="261" spans="1:16" x14ac:dyDescent="0.2">
      <c r="A261" s="26" t="str">
        <f>IF(Tätigkeit!$A271&lt;&gt;"",IF(Tätigkeit!C271&lt;&gt;"",IF(Tätigkeit!C271="LOC.ID",CONCATENATE("LOC.",Tätigkeit!AM$12),Tätigkeit!C271),""),"")</f>
        <v/>
      </c>
      <c r="B261" s="65" t="str">
        <f>IF(A261&lt;&gt;"",Tätigkeit!J271,"")</f>
        <v/>
      </c>
      <c r="C261" s="26" t="str">
        <f>IF(A261&lt;&gt;"",IF(Tätigkeit!E271=TRUE,INDEX(codesex,MATCH(Tätigkeit!D271,libsex,0)),Tätigkeit!D271),"")</f>
        <v/>
      </c>
      <c r="D261" s="131" t="str">
        <f>IF(A261&lt;&gt;"",Tätigkeit!F271,"")</f>
        <v/>
      </c>
      <c r="E261" s="26" t="str">
        <f>IF(A261&lt;&gt;"",IF(Tätigkeit!H271=TRUE,INDEX(codenat,MATCH(Tätigkeit!G271,libnat,0)),Tätigkeit!G271),"")</f>
        <v/>
      </c>
      <c r="F261" s="26" t="str">
        <f>IF(A261&lt;&gt;"",Tätigkeit!I271,"")</f>
        <v/>
      </c>
      <c r="G261" s="26" t="str">
        <f>IF(A261&lt;&gt;"",IF(Tätigkeit!O271&lt;&gt;"",Tätigkeit!O271,""),"")</f>
        <v/>
      </c>
      <c r="H261" s="26" t="str">
        <f>IF(A261&lt;&gt;"",IF(Tätigkeit!Z271=TRUE,INDEX(codeperskat,MATCH(Tätigkeit!P271,libperskat,0)),IF(Tätigkeit!P271&lt;&gt;"",Tätigkeit!P271,"")),"")</f>
        <v/>
      </c>
      <c r="I261" s="26" t="str">
        <f>IF(A261&lt;&gt;"",IF(Tätigkeit!AA271=TRUE,INDEX(codeaav,MATCH(Tätigkeit!Q271,libaav,0)),IF(Tätigkeit!Q271&lt;&gt;"",Tätigkeit!Q271,"")),"")</f>
        <v/>
      </c>
      <c r="J261" s="26" t="str">
        <f>IF(A261&lt;&gt;"",IF(Tätigkeit!AB271=TRUE,INDEX(codedipqual,MATCH(Tätigkeit!R271,libdipqual,0)),IF(Tätigkeit!R271&lt;&gt;"",Tätigkeit!R271,"")),"")</f>
        <v/>
      </c>
      <c r="K261" s="26" t="str">
        <f>IF(A261&lt;&gt;"",IF(Tätigkeit!AC271=TRUE,INDEX(libcatidinst,MATCH(Tätigkeit!S271,libinst,0)),""),"")</f>
        <v/>
      </c>
      <c r="L261" s="26" t="str">
        <f>IF(A261&lt;&gt;"",IF(Tätigkeit!AC271=TRUE,INDEX(codeinst,MATCH(Tätigkeit!S271,libinst,0)),IF(Tätigkeit!S271&lt;&gt;"",Tätigkeit!S271,"")),"")</f>
        <v/>
      </c>
      <c r="M261" s="26" t="str">
        <f>IF(A261&lt;&gt;"",IF(Tätigkeit!T271&lt;&gt;"",Tätigkeit!T271,""),"")</f>
        <v/>
      </c>
      <c r="N261" s="26" t="str">
        <f>IF(A261&lt;&gt;"",IF(Tätigkeit!U271&lt;&gt;"",Tätigkeit!U271,""),"")</f>
        <v/>
      </c>
      <c r="O261" s="26" t="str">
        <f>IF(OR(A261="",ISBLANK(Tätigkeit!V271)),"",IF(NOT(ISNA(Tätigkeit!V271)),INDEX(codeschartkla,MATCH(Tätigkeit!V271,libschartkla,0)),Tätigkeit!V271))</f>
        <v/>
      </c>
      <c r="P261" s="26" t="str">
        <f>IF(OR(A261="",ISBLANK(Tätigkeit!W271)),"",Tätigkeit!W271)</f>
        <v/>
      </c>
    </row>
    <row r="262" spans="1:16" x14ac:dyDescent="0.2">
      <c r="A262" s="26" t="str">
        <f>IF(Tätigkeit!$A272&lt;&gt;"",IF(Tätigkeit!C272&lt;&gt;"",IF(Tätigkeit!C272="LOC.ID",CONCATENATE("LOC.",Tätigkeit!AM$12),Tätigkeit!C272),""),"")</f>
        <v/>
      </c>
      <c r="B262" s="65" t="str">
        <f>IF(A262&lt;&gt;"",Tätigkeit!J272,"")</f>
        <v/>
      </c>
      <c r="C262" s="26" t="str">
        <f>IF(A262&lt;&gt;"",IF(Tätigkeit!E272=TRUE,INDEX(codesex,MATCH(Tätigkeit!D272,libsex,0)),Tätigkeit!D272),"")</f>
        <v/>
      </c>
      <c r="D262" s="131" t="str">
        <f>IF(A262&lt;&gt;"",Tätigkeit!F272,"")</f>
        <v/>
      </c>
      <c r="E262" s="26" t="str">
        <f>IF(A262&lt;&gt;"",IF(Tätigkeit!H272=TRUE,INDEX(codenat,MATCH(Tätigkeit!G272,libnat,0)),Tätigkeit!G272),"")</f>
        <v/>
      </c>
      <c r="F262" s="26" t="str">
        <f>IF(A262&lt;&gt;"",Tätigkeit!I272,"")</f>
        <v/>
      </c>
      <c r="G262" s="26" t="str">
        <f>IF(A262&lt;&gt;"",IF(Tätigkeit!O272&lt;&gt;"",Tätigkeit!O272,""),"")</f>
        <v/>
      </c>
      <c r="H262" s="26" t="str">
        <f>IF(A262&lt;&gt;"",IF(Tätigkeit!Z272=TRUE,INDEX(codeperskat,MATCH(Tätigkeit!P272,libperskat,0)),IF(Tätigkeit!P272&lt;&gt;"",Tätigkeit!P272,"")),"")</f>
        <v/>
      </c>
      <c r="I262" s="26" t="str">
        <f>IF(A262&lt;&gt;"",IF(Tätigkeit!AA272=TRUE,INDEX(codeaav,MATCH(Tätigkeit!Q272,libaav,0)),IF(Tätigkeit!Q272&lt;&gt;"",Tätigkeit!Q272,"")),"")</f>
        <v/>
      </c>
      <c r="J262" s="26" t="str">
        <f>IF(A262&lt;&gt;"",IF(Tätigkeit!AB272=TRUE,INDEX(codedipqual,MATCH(Tätigkeit!R272,libdipqual,0)),IF(Tätigkeit!R272&lt;&gt;"",Tätigkeit!R272,"")),"")</f>
        <v/>
      </c>
      <c r="K262" s="26" t="str">
        <f>IF(A262&lt;&gt;"",IF(Tätigkeit!AC272=TRUE,INDEX(libcatidinst,MATCH(Tätigkeit!S272,libinst,0)),""),"")</f>
        <v/>
      </c>
      <c r="L262" s="26" t="str">
        <f>IF(A262&lt;&gt;"",IF(Tätigkeit!AC272=TRUE,INDEX(codeinst,MATCH(Tätigkeit!S272,libinst,0)),IF(Tätigkeit!S272&lt;&gt;"",Tätigkeit!S272,"")),"")</f>
        <v/>
      </c>
      <c r="M262" s="26" t="str">
        <f>IF(A262&lt;&gt;"",IF(Tätigkeit!T272&lt;&gt;"",Tätigkeit!T272,""),"")</f>
        <v/>
      </c>
      <c r="N262" s="26" t="str">
        <f>IF(A262&lt;&gt;"",IF(Tätigkeit!U272&lt;&gt;"",Tätigkeit!U272,""),"")</f>
        <v/>
      </c>
      <c r="O262" s="26" t="str">
        <f>IF(OR(A262="",ISBLANK(Tätigkeit!V272)),"",IF(NOT(ISNA(Tätigkeit!V272)),INDEX(codeschartkla,MATCH(Tätigkeit!V272,libschartkla,0)),Tätigkeit!V272))</f>
        <v/>
      </c>
      <c r="P262" s="26" t="str">
        <f>IF(OR(A262="",ISBLANK(Tätigkeit!W272)),"",Tätigkeit!W272)</f>
        <v/>
      </c>
    </row>
    <row r="263" spans="1:16" x14ac:dyDescent="0.2">
      <c r="A263" s="26" t="str">
        <f>IF(Tätigkeit!$A273&lt;&gt;"",IF(Tätigkeit!C273&lt;&gt;"",IF(Tätigkeit!C273="LOC.ID",CONCATENATE("LOC.",Tätigkeit!AM$12),Tätigkeit!C273),""),"")</f>
        <v/>
      </c>
      <c r="B263" s="65" t="str">
        <f>IF(A263&lt;&gt;"",Tätigkeit!J273,"")</f>
        <v/>
      </c>
      <c r="C263" s="26" t="str">
        <f>IF(A263&lt;&gt;"",IF(Tätigkeit!E273=TRUE,INDEX(codesex,MATCH(Tätigkeit!D273,libsex,0)),Tätigkeit!D273),"")</f>
        <v/>
      </c>
      <c r="D263" s="131" t="str">
        <f>IF(A263&lt;&gt;"",Tätigkeit!F273,"")</f>
        <v/>
      </c>
      <c r="E263" s="26" t="str">
        <f>IF(A263&lt;&gt;"",IF(Tätigkeit!H273=TRUE,INDEX(codenat,MATCH(Tätigkeit!G273,libnat,0)),Tätigkeit!G273),"")</f>
        <v/>
      </c>
      <c r="F263" s="26" t="str">
        <f>IF(A263&lt;&gt;"",Tätigkeit!I273,"")</f>
        <v/>
      </c>
      <c r="G263" s="26" t="str">
        <f>IF(A263&lt;&gt;"",IF(Tätigkeit!O273&lt;&gt;"",Tätigkeit!O273,""),"")</f>
        <v/>
      </c>
      <c r="H263" s="26" t="str">
        <f>IF(A263&lt;&gt;"",IF(Tätigkeit!Z273=TRUE,INDEX(codeperskat,MATCH(Tätigkeit!P273,libperskat,0)),IF(Tätigkeit!P273&lt;&gt;"",Tätigkeit!P273,"")),"")</f>
        <v/>
      </c>
      <c r="I263" s="26" t="str">
        <f>IF(A263&lt;&gt;"",IF(Tätigkeit!AA273=TRUE,INDEX(codeaav,MATCH(Tätigkeit!Q273,libaav,0)),IF(Tätigkeit!Q273&lt;&gt;"",Tätigkeit!Q273,"")),"")</f>
        <v/>
      </c>
      <c r="J263" s="26" t="str">
        <f>IF(A263&lt;&gt;"",IF(Tätigkeit!AB273=TRUE,INDEX(codedipqual,MATCH(Tätigkeit!R273,libdipqual,0)),IF(Tätigkeit!R273&lt;&gt;"",Tätigkeit!R273,"")),"")</f>
        <v/>
      </c>
      <c r="K263" s="26" t="str">
        <f>IF(A263&lt;&gt;"",IF(Tätigkeit!AC273=TRUE,INDEX(libcatidinst,MATCH(Tätigkeit!S273,libinst,0)),""),"")</f>
        <v/>
      </c>
      <c r="L263" s="26" t="str">
        <f>IF(A263&lt;&gt;"",IF(Tätigkeit!AC273=TRUE,INDEX(codeinst,MATCH(Tätigkeit!S273,libinst,0)),IF(Tätigkeit!S273&lt;&gt;"",Tätigkeit!S273,"")),"")</f>
        <v/>
      </c>
      <c r="M263" s="26" t="str">
        <f>IF(A263&lt;&gt;"",IF(Tätigkeit!T273&lt;&gt;"",Tätigkeit!T273,""),"")</f>
        <v/>
      </c>
      <c r="N263" s="26" t="str">
        <f>IF(A263&lt;&gt;"",IF(Tätigkeit!U273&lt;&gt;"",Tätigkeit!U273,""),"")</f>
        <v/>
      </c>
      <c r="O263" s="26" t="str">
        <f>IF(OR(A263="",ISBLANK(Tätigkeit!V273)),"",IF(NOT(ISNA(Tätigkeit!V273)),INDEX(codeschartkla,MATCH(Tätigkeit!V273,libschartkla,0)),Tätigkeit!V273))</f>
        <v/>
      </c>
      <c r="P263" s="26" t="str">
        <f>IF(OR(A263="",ISBLANK(Tätigkeit!W273)),"",Tätigkeit!W273)</f>
        <v/>
      </c>
    </row>
    <row r="264" spans="1:16" x14ac:dyDescent="0.2">
      <c r="A264" s="26" t="str">
        <f>IF(Tätigkeit!$A274&lt;&gt;"",IF(Tätigkeit!C274&lt;&gt;"",IF(Tätigkeit!C274="LOC.ID",CONCATENATE("LOC.",Tätigkeit!AM$12),Tätigkeit!C274),""),"")</f>
        <v/>
      </c>
      <c r="B264" s="65" t="str">
        <f>IF(A264&lt;&gt;"",Tätigkeit!J274,"")</f>
        <v/>
      </c>
      <c r="C264" s="26" t="str">
        <f>IF(A264&lt;&gt;"",IF(Tätigkeit!E274=TRUE,INDEX(codesex,MATCH(Tätigkeit!D274,libsex,0)),Tätigkeit!D274),"")</f>
        <v/>
      </c>
      <c r="D264" s="131" t="str">
        <f>IF(A264&lt;&gt;"",Tätigkeit!F274,"")</f>
        <v/>
      </c>
      <c r="E264" s="26" t="str">
        <f>IF(A264&lt;&gt;"",IF(Tätigkeit!H274=TRUE,INDEX(codenat,MATCH(Tätigkeit!G274,libnat,0)),Tätigkeit!G274),"")</f>
        <v/>
      </c>
      <c r="F264" s="26" t="str">
        <f>IF(A264&lt;&gt;"",Tätigkeit!I274,"")</f>
        <v/>
      </c>
      <c r="G264" s="26" t="str">
        <f>IF(A264&lt;&gt;"",IF(Tätigkeit!O274&lt;&gt;"",Tätigkeit!O274,""),"")</f>
        <v/>
      </c>
      <c r="H264" s="26" t="str">
        <f>IF(A264&lt;&gt;"",IF(Tätigkeit!Z274=TRUE,INDEX(codeperskat,MATCH(Tätigkeit!P274,libperskat,0)),IF(Tätigkeit!P274&lt;&gt;"",Tätigkeit!P274,"")),"")</f>
        <v/>
      </c>
      <c r="I264" s="26" t="str">
        <f>IF(A264&lt;&gt;"",IF(Tätigkeit!AA274=TRUE,INDEX(codeaav,MATCH(Tätigkeit!Q274,libaav,0)),IF(Tätigkeit!Q274&lt;&gt;"",Tätigkeit!Q274,"")),"")</f>
        <v/>
      </c>
      <c r="J264" s="26" t="str">
        <f>IF(A264&lt;&gt;"",IF(Tätigkeit!AB274=TRUE,INDEX(codedipqual,MATCH(Tätigkeit!R274,libdipqual,0)),IF(Tätigkeit!R274&lt;&gt;"",Tätigkeit!R274,"")),"")</f>
        <v/>
      </c>
      <c r="K264" s="26" t="str">
        <f>IF(A264&lt;&gt;"",IF(Tätigkeit!AC274=TRUE,INDEX(libcatidinst,MATCH(Tätigkeit!S274,libinst,0)),""),"")</f>
        <v/>
      </c>
      <c r="L264" s="26" t="str">
        <f>IF(A264&lt;&gt;"",IF(Tätigkeit!AC274=TRUE,INDEX(codeinst,MATCH(Tätigkeit!S274,libinst,0)),IF(Tätigkeit!S274&lt;&gt;"",Tätigkeit!S274,"")),"")</f>
        <v/>
      </c>
      <c r="M264" s="26" t="str">
        <f>IF(A264&lt;&gt;"",IF(Tätigkeit!T274&lt;&gt;"",Tätigkeit!T274,""),"")</f>
        <v/>
      </c>
      <c r="N264" s="26" t="str">
        <f>IF(A264&lt;&gt;"",IF(Tätigkeit!U274&lt;&gt;"",Tätigkeit!U274,""),"")</f>
        <v/>
      </c>
      <c r="O264" s="26" t="str">
        <f>IF(OR(A264="",ISBLANK(Tätigkeit!V274)),"",IF(NOT(ISNA(Tätigkeit!V274)),INDEX(codeschartkla,MATCH(Tätigkeit!V274,libschartkla,0)),Tätigkeit!V274))</f>
        <v/>
      </c>
      <c r="P264" s="26" t="str">
        <f>IF(OR(A264="",ISBLANK(Tätigkeit!W274)),"",Tätigkeit!W274)</f>
        <v/>
      </c>
    </row>
    <row r="265" spans="1:16" x14ac:dyDescent="0.2">
      <c r="A265" s="26" t="str">
        <f>IF(Tätigkeit!$A275&lt;&gt;"",IF(Tätigkeit!C275&lt;&gt;"",IF(Tätigkeit!C275="LOC.ID",CONCATENATE("LOC.",Tätigkeit!AM$12),Tätigkeit!C275),""),"")</f>
        <v/>
      </c>
      <c r="B265" s="65" t="str">
        <f>IF(A265&lt;&gt;"",Tätigkeit!J275,"")</f>
        <v/>
      </c>
      <c r="C265" s="26" t="str">
        <f>IF(A265&lt;&gt;"",IF(Tätigkeit!E275=TRUE,INDEX(codesex,MATCH(Tätigkeit!D275,libsex,0)),Tätigkeit!D275),"")</f>
        <v/>
      </c>
      <c r="D265" s="131" t="str">
        <f>IF(A265&lt;&gt;"",Tätigkeit!F275,"")</f>
        <v/>
      </c>
      <c r="E265" s="26" t="str">
        <f>IF(A265&lt;&gt;"",IF(Tätigkeit!H275=TRUE,INDEX(codenat,MATCH(Tätigkeit!G275,libnat,0)),Tätigkeit!G275),"")</f>
        <v/>
      </c>
      <c r="F265" s="26" t="str">
        <f>IF(A265&lt;&gt;"",Tätigkeit!I275,"")</f>
        <v/>
      </c>
      <c r="G265" s="26" t="str">
        <f>IF(A265&lt;&gt;"",IF(Tätigkeit!O275&lt;&gt;"",Tätigkeit!O275,""),"")</f>
        <v/>
      </c>
      <c r="H265" s="26" t="str">
        <f>IF(A265&lt;&gt;"",IF(Tätigkeit!Z275=TRUE,INDEX(codeperskat,MATCH(Tätigkeit!P275,libperskat,0)),IF(Tätigkeit!P275&lt;&gt;"",Tätigkeit!P275,"")),"")</f>
        <v/>
      </c>
      <c r="I265" s="26" t="str">
        <f>IF(A265&lt;&gt;"",IF(Tätigkeit!AA275=TRUE,INDEX(codeaav,MATCH(Tätigkeit!Q275,libaav,0)),IF(Tätigkeit!Q275&lt;&gt;"",Tätigkeit!Q275,"")),"")</f>
        <v/>
      </c>
      <c r="J265" s="26" t="str">
        <f>IF(A265&lt;&gt;"",IF(Tätigkeit!AB275=TRUE,INDEX(codedipqual,MATCH(Tätigkeit!R275,libdipqual,0)),IF(Tätigkeit!R275&lt;&gt;"",Tätigkeit!R275,"")),"")</f>
        <v/>
      </c>
      <c r="K265" s="26" t="str">
        <f>IF(A265&lt;&gt;"",IF(Tätigkeit!AC275=TRUE,INDEX(libcatidinst,MATCH(Tätigkeit!S275,libinst,0)),""),"")</f>
        <v/>
      </c>
      <c r="L265" s="26" t="str">
        <f>IF(A265&lt;&gt;"",IF(Tätigkeit!AC275=TRUE,INDEX(codeinst,MATCH(Tätigkeit!S275,libinst,0)),IF(Tätigkeit!S275&lt;&gt;"",Tätigkeit!S275,"")),"")</f>
        <v/>
      </c>
      <c r="M265" s="26" t="str">
        <f>IF(A265&lt;&gt;"",IF(Tätigkeit!T275&lt;&gt;"",Tätigkeit!T275,""),"")</f>
        <v/>
      </c>
      <c r="N265" s="26" t="str">
        <f>IF(A265&lt;&gt;"",IF(Tätigkeit!U275&lt;&gt;"",Tätigkeit!U275,""),"")</f>
        <v/>
      </c>
      <c r="O265" s="26" t="str">
        <f>IF(OR(A265="",ISBLANK(Tätigkeit!V275)),"",IF(NOT(ISNA(Tätigkeit!V275)),INDEX(codeschartkla,MATCH(Tätigkeit!V275,libschartkla,0)),Tätigkeit!V275))</f>
        <v/>
      </c>
      <c r="P265" s="26" t="str">
        <f>IF(OR(A265="",ISBLANK(Tätigkeit!W275)),"",Tätigkeit!W275)</f>
        <v/>
      </c>
    </row>
    <row r="266" spans="1:16" x14ac:dyDescent="0.2">
      <c r="A266" s="26" t="str">
        <f>IF(Tätigkeit!$A276&lt;&gt;"",IF(Tätigkeit!C276&lt;&gt;"",IF(Tätigkeit!C276="LOC.ID",CONCATENATE("LOC.",Tätigkeit!AM$12),Tätigkeit!C276),""),"")</f>
        <v/>
      </c>
      <c r="B266" s="65" t="str">
        <f>IF(A266&lt;&gt;"",Tätigkeit!J276,"")</f>
        <v/>
      </c>
      <c r="C266" s="26" t="str">
        <f>IF(A266&lt;&gt;"",IF(Tätigkeit!E276=TRUE,INDEX(codesex,MATCH(Tätigkeit!D276,libsex,0)),Tätigkeit!D276),"")</f>
        <v/>
      </c>
      <c r="D266" s="131" t="str">
        <f>IF(A266&lt;&gt;"",Tätigkeit!F276,"")</f>
        <v/>
      </c>
      <c r="E266" s="26" t="str">
        <f>IF(A266&lt;&gt;"",IF(Tätigkeit!H276=TRUE,INDEX(codenat,MATCH(Tätigkeit!G276,libnat,0)),Tätigkeit!G276),"")</f>
        <v/>
      </c>
      <c r="F266" s="26" t="str">
        <f>IF(A266&lt;&gt;"",Tätigkeit!I276,"")</f>
        <v/>
      </c>
      <c r="G266" s="26" t="str">
        <f>IF(A266&lt;&gt;"",IF(Tätigkeit!O276&lt;&gt;"",Tätigkeit!O276,""),"")</f>
        <v/>
      </c>
      <c r="H266" s="26" t="str">
        <f>IF(A266&lt;&gt;"",IF(Tätigkeit!Z276=TRUE,INDEX(codeperskat,MATCH(Tätigkeit!P276,libperskat,0)),IF(Tätigkeit!P276&lt;&gt;"",Tätigkeit!P276,"")),"")</f>
        <v/>
      </c>
      <c r="I266" s="26" t="str">
        <f>IF(A266&lt;&gt;"",IF(Tätigkeit!AA276=TRUE,INDEX(codeaav,MATCH(Tätigkeit!Q276,libaav,0)),IF(Tätigkeit!Q276&lt;&gt;"",Tätigkeit!Q276,"")),"")</f>
        <v/>
      </c>
      <c r="J266" s="26" t="str">
        <f>IF(A266&lt;&gt;"",IF(Tätigkeit!AB276=TRUE,INDEX(codedipqual,MATCH(Tätigkeit!R276,libdipqual,0)),IF(Tätigkeit!R276&lt;&gt;"",Tätigkeit!R276,"")),"")</f>
        <v/>
      </c>
      <c r="K266" s="26" t="str">
        <f>IF(A266&lt;&gt;"",IF(Tätigkeit!AC276=TRUE,INDEX(libcatidinst,MATCH(Tätigkeit!S276,libinst,0)),""),"")</f>
        <v/>
      </c>
      <c r="L266" s="26" t="str">
        <f>IF(A266&lt;&gt;"",IF(Tätigkeit!AC276=TRUE,INDEX(codeinst,MATCH(Tätigkeit!S276,libinst,0)),IF(Tätigkeit!S276&lt;&gt;"",Tätigkeit!S276,"")),"")</f>
        <v/>
      </c>
      <c r="M266" s="26" t="str">
        <f>IF(A266&lt;&gt;"",IF(Tätigkeit!T276&lt;&gt;"",Tätigkeit!T276,""),"")</f>
        <v/>
      </c>
      <c r="N266" s="26" t="str">
        <f>IF(A266&lt;&gt;"",IF(Tätigkeit!U276&lt;&gt;"",Tätigkeit!U276,""),"")</f>
        <v/>
      </c>
      <c r="O266" s="26" t="str">
        <f>IF(OR(A266="",ISBLANK(Tätigkeit!V276)),"",IF(NOT(ISNA(Tätigkeit!V276)),INDEX(codeschartkla,MATCH(Tätigkeit!V276,libschartkla,0)),Tätigkeit!V276))</f>
        <v/>
      </c>
      <c r="P266" s="26" t="str">
        <f>IF(OR(A266="",ISBLANK(Tätigkeit!W276)),"",Tätigkeit!W276)</f>
        <v/>
      </c>
    </row>
    <row r="267" spans="1:16" x14ac:dyDescent="0.2">
      <c r="A267" s="26" t="str">
        <f>IF(Tätigkeit!$A277&lt;&gt;"",IF(Tätigkeit!C277&lt;&gt;"",IF(Tätigkeit!C277="LOC.ID",CONCATENATE("LOC.",Tätigkeit!AM$12),Tätigkeit!C277),""),"")</f>
        <v/>
      </c>
      <c r="B267" s="65" t="str">
        <f>IF(A267&lt;&gt;"",Tätigkeit!J277,"")</f>
        <v/>
      </c>
      <c r="C267" s="26" t="str">
        <f>IF(A267&lt;&gt;"",IF(Tätigkeit!E277=TRUE,INDEX(codesex,MATCH(Tätigkeit!D277,libsex,0)),Tätigkeit!D277),"")</f>
        <v/>
      </c>
      <c r="D267" s="131" t="str">
        <f>IF(A267&lt;&gt;"",Tätigkeit!F277,"")</f>
        <v/>
      </c>
      <c r="E267" s="26" t="str">
        <f>IF(A267&lt;&gt;"",IF(Tätigkeit!H277=TRUE,INDEX(codenat,MATCH(Tätigkeit!G277,libnat,0)),Tätigkeit!G277),"")</f>
        <v/>
      </c>
      <c r="F267" s="26" t="str">
        <f>IF(A267&lt;&gt;"",Tätigkeit!I277,"")</f>
        <v/>
      </c>
      <c r="G267" s="26" t="str">
        <f>IF(A267&lt;&gt;"",IF(Tätigkeit!O277&lt;&gt;"",Tätigkeit!O277,""),"")</f>
        <v/>
      </c>
      <c r="H267" s="26" t="str">
        <f>IF(A267&lt;&gt;"",IF(Tätigkeit!Z277=TRUE,INDEX(codeperskat,MATCH(Tätigkeit!P277,libperskat,0)),IF(Tätigkeit!P277&lt;&gt;"",Tätigkeit!P277,"")),"")</f>
        <v/>
      </c>
      <c r="I267" s="26" t="str">
        <f>IF(A267&lt;&gt;"",IF(Tätigkeit!AA277=TRUE,INDEX(codeaav,MATCH(Tätigkeit!Q277,libaav,0)),IF(Tätigkeit!Q277&lt;&gt;"",Tätigkeit!Q277,"")),"")</f>
        <v/>
      </c>
      <c r="J267" s="26" t="str">
        <f>IF(A267&lt;&gt;"",IF(Tätigkeit!AB277=TRUE,INDEX(codedipqual,MATCH(Tätigkeit!R277,libdipqual,0)),IF(Tätigkeit!R277&lt;&gt;"",Tätigkeit!R277,"")),"")</f>
        <v/>
      </c>
      <c r="K267" s="26" t="str">
        <f>IF(A267&lt;&gt;"",IF(Tätigkeit!AC277=TRUE,INDEX(libcatidinst,MATCH(Tätigkeit!S277,libinst,0)),""),"")</f>
        <v/>
      </c>
      <c r="L267" s="26" t="str">
        <f>IF(A267&lt;&gt;"",IF(Tätigkeit!AC277=TRUE,INDEX(codeinst,MATCH(Tätigkeit!S277,libinst,0)),IF(Tätigkeit!S277&lt;&gt;"",Tätigkeit!S277,"")),"")</f>
        <v/>
      </c>
      <c r="M267" s="26" t="str">
        <f>IF(A267&lt;&gt;"",IF(Tätigkeit!T277&lt;&gt;"",Tätigkeit!T277,""),"")</f>
        <v/>
      </c>
      <c r="N267" s="26" t="str">
        <f>IF(A267&lt;&gt;"",IF(Tätigkeit!U277&lt;&gt;"",Tätigkeit!U277,""),"")</f>
        <v/>
      </c>
      <c r="O267" s="26" t="str">
        <f>IF(OR(A267="",ISBLANK(Tätigkeit!V277)),"",IF(NOT(ISNA(Tätigkeit!V277)),INDEX(codeschartkla,MATCH(Tätigkeit!V277,libschartkla,0)),Tätigkeit!V277))</f>
        <v/>
      </c>
      <c r="P267" s="26" t="str">
        <f>IF(OR(A267="",ISBLANK(Tätigkeit!W277)),"",Tätigkeit!W277)</f>
        <v/>
      </c>
    </row>
    <row r="268" spans="1:16" x14ac:dyDescent="0.2">
      <c r="A268" s="26" t="str">
        <f>IF(Tätigkeit!$A278&lt;&gt;"",IF(Tätigkeit!C278&lt;&gt;"",IF(Tätigkeit!C278="LOC.ID",CONCATENATE("LOC.",Tätigkeit!AM$12),Tätigkeit!C278),""),"")</f>
        <v/>
      </c>
      <c r="B268" s="65" t="str">
        <f>IF(A268&lt;&gt;"",Tätigkeit!J278,"")</f>
        <v/>
      </c>
      <c r="C268" s="26" t="str">
        <f>IF(A268&lt;&gt;"",IF(Tätigkeit!E278=TRUE,INDEX(codesex,MATCH(Tätigkeit!D278,libsex,0)),Tätigkeit!D278),"")</f>
        <v/>
      </c>
      <c r="D268" s="131" t="str">
        <f>IF(A268&lt;&gt;"",Tätigkeit!F278,"")</f>
        <v/>
      </c>
      <c r="E268" s="26" t="str">
        <f>IF(A268&lt;&gt;"",IF(Tätigkeit!H278=TRUE,INDEX(codenat,MATCH(Tätigkeit!G278,libnat,0)),Tätigkeit!G278),"")</f>
        <v/>
      </c>
      <c r="F268" s="26" t="str">
        <f>IF(A268&lt;&gt;"",Tätigkeit!I278,"")</f>
        <v/>
      </c>
      <c r="G268" s="26" t="str">
        <f>IF(A268&lt;&gt;"",IF(Tätigkeit!O278&lt;&gt;"",Tätigkeit!O278,""),"")</f>
        <v/>
      </c>
      <c r="H268" s="26" t="str">
        <f>IF(A268&lt;&gt;"",IF(Tätigkeit!Z278=TRUE,INDEX(codeperskat,MATCH(Tätigkeit!P278,libperskat,0)),IF(Tätigkeit!P278&lt;&gt;"",Tätigkeit!P278,"")),"")</f>
        <v/>
      </c>
      <c r="I268" s="26" t="str">
        <f>IF(A268&lt;&gt;"",IF(Tätigkeit!AA278=TRUE,INDEX(codeaav,MATCH(Tätigkeit!Q278,libaav,0)),IF(Tätigkeit!Q278&lt;&gt;"",Tätigkeit!Q278,"")),"")</f>
        <v/>
      </c>
      <c r="J268" s="26" t="str">
        <f>IF(A268&lt;&gt;"",IF(Tätigkeit!AB278=TRUE,INDEX(codedipqual,MATCH(Tätigkeit!R278,libdipqual,0)),IF(Tätigkeit!R278&lt;&gt;"",Tätigkeit!R278,"")),"")</f>
        <v/>
      </c>
      <c r="K268" s="26" t="str">
        <f>IF(A268&lt;&gt;"",IF(Tätigkeit!AC278=TRUE,INDEX(libcatidinst,MATCH(Tätigkeit!S278,libinst,0)),""),"")</f>
        <v/>
      </c>
      <c r="L268" s="26" t="str">
        <f>IF(A268&lt;&gt;"",IF(Tätigkeit!AC278=TRUE,INDEX(codeinst,MATCH(Tätigkeit!S278,libinst,0)),IF(Tätigkeit!S278&lt;&gt;"",Tätigkeit!S278,"")),"")</f>
        <v/>
      </c>
      <c r="M268" s="26" t="str">
        <f>IF(A268&lt;&gt;"",IF(Tätigkeit!T278&lt;&gt;"",Tätigkeit!T278,""),"")</f>
        <v/>
      </c>
      <c r="N268" s="26" t="str">
        <f>IF(A268&lt;&gt;"",IF(Tätigkeit!U278&lt;&gt;"",Tätigkeit!U278,""),"")</f>
        <v/>
      </c>
      <c r="O268" s="26" t="str">
        <f>IF(OR(A268="",ISBLANK(Tätigkeit!V278)),"",IF(NOT(ISNA(Tätigkeit!V278)),INDEX(codeschartkla,MATCH(Tätigkeit!V278,libschartkla,0)),Tätigkeit!V278))</f>
        <v/>
      </c>
      <c r="P268" s="26" t="str">
        <f>IF(OR(A268="",ISBLANK(Tätigkeit!W278)),"",Tätigkeit!W278)</f>
        <v/>
      </c>
    </row>
    <row r="269" spans="1:16" x14ac:dyDescent="0.2">
      <c r="A269" s="26" t="str">
        <f>IF(Tätigkeit!$A279&lt;&gt;"",IF(Tätigkeit!C279&lt;&gt;"",IF(Tätigkeit!C279="LOC.ID",CONCATENATE("LOC.",Tätigkeit!AM$12),Tätigkeit!C279),""),"")</f>
        <v/>
      </c>
      <c r="B269" s="65" t="str">
        <f>IF(A269&lt;&gt;"",Tätigkeit!J279,"")</f>
        <v/>
      </c>
      <c r="C269" s="26" t="str">
        <f>IF(A269&lt;&gt;"",IF(Tätigkeit!E279=TRUE,INDEX(codesex,MATCH(Tätigkeit!D279,libsex,0)),Tätigkeit!D279),"")</f>
        <v/>
      </c>
      <c r="D269" s="131" t="str">
        <f>IF(A269&lt;&gt;"",Tätigkeit!F279,"")</f>
        <v/>
      </c>
      <c r="E269" s="26" t="str">
        <f>IF(A269&lt;&gt;"",IF(Tätigkeit!H279=TRUE,INDEX(codenat,MATCH(Tätigkeit!G279,libnat,0)),Tätigkeit!G279),"")</f>
        <v/>
      </c>
      <c r="F269" s="26" t="str">
        <f>IF(A269&lt;&gt;"",Tätigkeit!I279,"")</f>
        <v/>
      </c>
      <c r="G269" s="26" t="str">
        <f>IF(A269&lt;&gt;"",IF(Tätigkeit!O279&lt;&gt;"",Tätigkeit!O279,""),"")</f>
        <v/>
      </c>
      <c r="H269" s="26" t="str">
        <f>IF(A269&lt;&gt;"",IF(Tätigkeit!Z279=TRUE,INDEX(codeperskat,MATCH(Tätigkeit!P279,libperskat,0)),IF(Tätigkeit!P279&lt;&gt;"",Tätigkeit!P279,"")),"")</f>
        <v/>
      </c>
      <c r="I269" s="26" t="str">
        <f>IF(A269&lt;&gt;"",IF(Tätigkeit!AA279=TRUE,INDEX(codeaav,MATCH(Tätigkeit!Q279,libaav,0)),IF(Tätigkeit!Q279&lt;&gt;"",Tätigkeit!Q279,"")),"")</f>
        <v/>
      </c>
      <c r="J269" s="26" t="str">
        <f>IF(A269&lt;&gt;"",IF(Tätigkeit!AB279=TRUE,INDEX(codedipqual,MATCH(Tätigkeit!R279,libdipqual,0)),IF(Tätigkeit!R279&lt;&gt;"",Tätigkeit!R279,"")),"")</f>
        <v/>
      </c>
      <c r="K269" s="26" t="str">
        <f>IF(A269&lt;&gt;"",IF(Tätigkeit!AC279=TRUE,INDEX(libcatidinst,MATCH(Tätigkeit!S279,libinst,0)),""),"")</f>
        <v/>
      </c>
      <c r="L269" s="26" t="str">
        <f>IF(A269&lt;&gt;"",IF(Tätigkeit!AC279=TRUE,INDEX(codeinst,MATCH(Tätigkeit!S279,libinst,0)),IF(Tätigkeit!S279&lt;&gt;"",Tätigkeit!S279,"")),"")</f>
        <v/>
      </c>
      <c r="M269" s="26" t="str">
        <f>IF(A269&lt;&gt;"",IF(Tätigkeit!T279&lt;&gt;"",Tätigkeit!T279,""),"")</f>
        <v/>
      </c>
      <c r="N269" s="26" t="str">
        <f>IF(A269&lt;&gt;"",IF(Tätigkeit!U279&lt;&gt;"",Tätigkeit!U279,""),"")</f>
        <v/>
      </c>
      <c r="O269" s="26" t="str">
        <f>IF(OR(A269="",ISBLANK(Tätigkeit!V279)),"",IF(NOT(ISNA(Tätigkeit!V279)),INDEX(codeschartkla,MATCH(Tätigkeit!V279,libschartkla,0)),Tätigkeit!V279))</f>
        <v/>
      </c>
      <c r="P269" s="26" t="str">
        <f>IF(OR(A269="",ISBLANK(Tätigkeit!W279)),"",Tätigkeit!W279)</f>
        <v/>
      </c>
    </row>
    <row r="270" spans="1:16" x14ac:dyDescent="0.2">
      <c r="A270" s="26" t="str">
        <f>IF(Tätigkeit!$A280&lt;&gt;"",IF(Tätigkeit!C280&lt;&gt;"",IF(Tätigkeit!C280="LOC.ID",CONCATENATE("LOC.",Tätigkeit!AM$12),Tätigkeit!C280),""),"")</f>
        <v/>
      </c>
      <c r="B270" s="65" t="str">
        <f>IF(A270&lt;&gt;"",Tätigkeit!J280,"")</f>
        <v/>
      </c>
      <c r="C270" s="26" t="str">
        <f>IF(A270&lt;&gt;"",IF(Tätigkeit!E280=TRUE,INDEX(codesex,MATCH(Tätigkeit!D280,libsex,0)),Tätigkeit!D280),"")</f>
        <v/>
      </c>
      <c r="D270" s="131" t="str">
        <f>IF(A270&lt;&gt;"",Tätigkeit!F280,"")</f>
        <v/>
      </c>
      <c r="E270" s="26" t="str">
        <f>IF(A270&lt;&gt;"",IF(Tätigkeit!H280=TRUE,INDEX(codenat,MATCH(Tätigkeit!G280,libnat,0)),Tätigkeit!G280),"")</f>
        <v/>
      </c>
      <c r="F270" s="26" t="str">
        <f>IF(A270&lt;&gt;"",Tätigkeit!I280,"")</f>
        <v/>
      </c>
      <c r="G270" s="26" t="str">
        <f>IF(A270&lt;&gt;"",IF(Tätigkeit!O280&lt;&gt;"",Tätigkeit!O280,""),"")</f>
        <v/>
      </c>
      <c r="H270" s="26" t="str">
        <f>IF(A270&lt;&gt;"",IF(Tätigkeit!Z280=TRUE,INDEX(codeperskat,MATCH(Tätigkeit!P280,libperskat,0)),IF(Tätigkeit!P280&lt;&gt;"",Tätigkeit!P280,"")),"")</f>
        <v/>
      </c>
      <c r="I270" s="26" t="str">
        <f>IF(A270&lt;&gt;"",IF(Tätigkeit!AA280=TRUE,INDEX(codeaav,MATCH(Tätigkeit!Q280,libaav,0)),IF(Tätigkeit!Q280&lt;&gt;"",Tätigkeit!Q280,"")),"")</f>
        <v/>
      </c>
      <c r="J270" s="26" t="str">
        <f>IF(A270&lt;&gt;"",IF(Tätigkeit!AB280=TRUE,INDEX(codedipqual,MATCH(Tätigkeit!R280,libdipqual,0)),IF(Tätigkeit!R280&lt;&gt;"",Tätigkeit!R280,"")),"")</f>
        <v/>
      </c>
      <c r="K270" s="26" t="str">
        <f>IF(A270&lt;&gt;"",IF(Tätigkeit!AC280=TRUE,INDEX(libcatidinst,MATCH(Tätigkeit!S280,libinst,0)),""),"")</f>
        <v/>
      </c>
      <c r="L270" s="26" t="str">
        <f>IF(A270&lt;&gt;"",IF(Tätigkeit!AC280=TRUE,INDEX(codeinst,MATCH(Tätigkeit!S280,libinst,0)),IF(Tätigkeit!S280&lt;&gt;"",Tätigkeit!S280,"")),"")</f>
        <v/>
      </c>
      <c r="M270" s="26" t="str">
        <f>IF(A270&lt;&gt;"",IF(Tätigkeit!T280&lt;&gt;"",Tätigkeit!T280,""),"")</f>
        <v/>
      </c>
      <c r="N270" s="26" t="str">
        <f>IF(A270&lt;&gt;"",IF(Tätigkeit!U280&lt;&gt;"",Tätigkeit!U280,""),"")</f>
        <v/>
      </c>
      <c r="O270" s="26" t="str">
        <f>IF(OR(A270="",ISBLANK(Tätigkeit!V280)),"",IF(NOT(ISNA(Tätigkeit!V280)),INDEX(codeschartkla,MATCH(Tätigkeit!V280,libschartkla,0)),Tätigkeit!V280))</f>
        <v/>
      </c>
      <c r="P270" s="26" t="str">
        <f>IF(OR(A270="",ISBLANK(Tätigkeit!W280)),"",Tätigkeit!W280)</f>
        <v/>
      </c>
    </row>
    <row r="271" spans="1:16" x14ac:dyDescent="0.2">
      <c r="A271" s="26" t="str">
        <f>IF(Tätigkeit!$A281&lt;&gt;"",IF(Tätigkeit!C281&lt;&gt;"",IF(Tätigkeit!C281="LOC.ID",CONCATENATE("LOC.",Tätigkeit!AM$12),Tätigkeit!C281),""),"")</f>
        <v/>
      </c>
      <c r="B271" s="65" t="str">
        <f>IF(A271&lt;&gt;"",Tätigkeit!J281,"")</f>
        <v/>
      </c>
      <c r="C271" s="26" t="str">
        <f>IF(A271&lt;&gt;"",IF(Tätigkeit!E281=TRUE,INDEX(codesex,MATCH(Tätigkeit!D281,libsex,0)),Tätigkeit!D281),"")</f>
        <v/>
      </c>
      <c r="D271" s="131" t="str">
        <f>IF(A271&lt;&gt;"",Tätigkeit!F281,"")</f>
        <v/>
      </c>
      <c r="E271" s="26" t="str">
        <f>IF(A271&lt;&gt;"",IF(Tätigkeit!H281=TRUE,INDEX(codenat,MATCH(Tätigkeit!G281,libnat,0)),Tätigkeit!G281),"")</f>
        <v/>
      </c>
      <c r="F271" s="26" t="str">
        <f>IF(A271&lt;&gt;"",Tätigkeit!I281,"")</f>
        <v/>
      </c>
      <c r="G271" s="26" t="str">
        <f>IF(A271&lt;&gt;"",IF(Tätigkeit!O281&lt;&gt;"",Tätigkeit!O281,""),"")</f>
        <v/>
      </c>
      <c r="H271" s="26" t="str">
        <f>IF(A271&lt;&gt;"",IF(Tätigkeit!Z281=TRUE,INDEX(codeperskat,MATCH(Tätigkeit!P281,libperskat,0)),IF(Tätigkeit!P281&lt;&gt;"",Tätigkeit!P281,"")),"")</f>
        <v/>
      </c>
      <c r="I271" s="26" t="str">
        <f>IF(A271&lt;&gt;"",IF(Tätigkeit!AA281=TRUE,INDEX(codeaav,MATCH(Tätigkeit!Q281,libaav,0)),IF(Tätigkeit!Q281&lt;&gt;"",Tätigkeit!Q281,"")),"")</f>
        <v/>
      </c>
      <c r="J271" s="26" t="str">
        <f>IF(A271&lt;&gt;"",IF(Tätigkeit!AB281=TRUE,INDEX(codedipqual,MATCH(Tätigkeit!R281,libdipqual,0)),IF(Tätigkeit!R281&lt;&gt;"",Tätigkeit!R281,"")),"")</f>
        <v/>
      </c>
      <c r="K271" s="26" t="str">
        <f>IF(A271&lt;&gt;"",IF(Tätigkeit!AC281=TRUE,INDEX(libcatidinst,MATCH(Tätigkeit!S281,libinst,0)),""),"")</f>
        <v/>
      </c>
      <c r="L271" s="26" t="str">
        <f>IF(A271&lt;&gt;"",IF(Tätigkeit!AC281=TRUE,INDEX(codeinst,MATCH(Tätigkeit!S281,libinst,0)),IF(Tätigkeit!S281&lt;&gt;"",Tätigkeit!S281,"")),"")</f>
        <v/>
      </c>
      <c r="M271" s="26" t="str">
        <f>IF(A271&lt;&gt;"",IF(Tätigkeit!T281&lt;&gt;"",Tätigkeit!T281,""),"")</f>
        <v/>
      </c>
      <c r="N271" s="26" t="str">
        <f>IF(A271&lt;&gt;"",IF(Tätigkeit!U281&lt;&gt;"",Tätigkeit!U281,""),"")</f>
        <v/>
      </c>
      <c r="O271" s="26" t="str">
        <f>IF(OR(A271="",ISBLANK(Tätigkeit!V281)),"",IF(NOT(ISNA(Tätigkeit!V281)),INDEX(codeschartkla,MATCH(Tätigkeit!V281,libschartkla,0)),Tätigkeit!V281))</f>
        <v/>
      </c>
      <c r="P271" s="26" t="str">
        <f>IF(OR(A271="",ISBLANK(Tätigkeit!W281)),"",Tätigkeit!W281)</f>
        <v/>
      </c>
    </row>
    <row r="272" spans="1:16" x14ac:dyDescent="0.2">
      <c r="A272" s="26" t="str">
        <f>IF(Tätigkeit!$A282&lt;&gt;"",IF(Tätigkeit!C282&lt;&gt;"",IF(Tätigkeit!C282="LOC.ID",CONCATENATE("LOC.",Tätigkeit!AM$12),Tätigkeit!C282),""),"")</f>
        <v/>
      </c>
      <c r="B272" s="65" t="str">
        <f>IF(A272&lt;&gt;"",Tätigkeit!J282,"")</f>
        <v/>
      </c>
      <c r="C272" s="26" t="str">
        <f>IF(A272&lt;&gt;"",IF(Tätigkeit!E282=TRUE,INDEX(codesex,MATCH(Tätigkeit!D282,libsex,0)),Tätigkeit!D282),"")</f>
        <v/>
      </c>
      <c r="D272" s="131" t="str">
        <f>IF(A272&lt;&gt;"",Tätigkeit!F282,"")</f>
        <v/>
      </c>
      <c r="E272" s="26" t="str">
        <f>IF(A272&lt;&gt;"",IF(Tätigkeit!H282=TRUE,INDEX(codenat,MATCH(Tätigkeit!G282,libnat,0)),Tätigkeit!G282),"")</f>
        <v/>
      </c>
      <c r="F272" s="26" t="str">
        <f>IF(A272&lt;&gt;"",Tätigkeit!I282,"")</f>
        <v/>
      </c>
      <c r="G272" s="26" t="str">
        <f>IF(A272&lt;&gt;"",IF(Tätigkeit!O282&lt;&gt;"",Tätigkeit!O282,""),"")</f>
        <v/>
      </c>
      <c r="H272" s="26" t="str">
        <f>IF(A272&lt;&gt;"",IF(Tätigkeit!Z282=TRUE,INDEX(codeperskat,MATCH(Tätigkeit!P282,libperskat,0)),IF(Tätigkeit!P282&lt;&gt;"",Tätigkeit!P282,"")),"")</f>
        <v/>
      </c>
      <c r="I272" s="26" t="str">
        <f>IF(A272&lt;&gt;"",IF(Tätigkeit!AA282=TRUE,INDEX(codeaav,MATCH(Tätigkeit!Q282,libaav,0)),IF(Tätigkeit!Q282&lt;&gt;"",Tätigkeit!Q282,"")),"")</f>
        <v/>
      </c>
      <c r="J272" s="26" t="str">
        <f>IF(A272&lt;&gt;"",IF(Tätigkeit!AB282=TRUE,INDEX(codedipqual,MATCH(Tätigkeit!R282,libdipqual,0)),IF(Tätigkeit!R282&lt;&gt;"",Tätigkeit!R282,"")),"")</f>
        <v/>
      </c>
      <c r="K272" s="26" t="str">
        <f>IF(A272&lt;&gt;"",IF(Tätigkeit!AC282=TRUE,INDEX(libcatidinst,MATCH(Tätigkeit!S282,libinst,0)),""),"")</f>
        <v/>
      </c>
      <c r="L272" s="26" t="str">
        <f>IF(A272&lt;&gt;"",IF(Tätigkeit!AC282=TRUE,INDEX(codeinst,MATCH(Tätigkeit!S282,libinst,0)),IF(Tätigkeit!S282&lt;&gt;"",Tätigkeit!S282,"")),"")</f>
        <v/>
      </c>
      <c r="M272" s="26" t="str">
        <f>IF(A272&lt;&gt;"",IF(Tätigkeit!T282&lt;&gt;"",Tätigkeit!T282,""),"")</f>
        <v/>
      </c>
      <c r="N272" s="26" t="str">
        <f>IF(A272&lt;&gt;"",IF(Tätigkeit!U282&lt;&gt;"",Tätigkeit!U282,""),"")</f>
        <v/>
      </c>
      <c r="O272" s="26" t="str">
        <f>IF(OR(A272="",ISBLANK(Tätigkeit!V282)),"",IF(NOT(ISNA(Tätigkeit!V282)),INDEX(codeschartkla,MATCH(Tätigkeit!V282,libschartkla,0)),Tätigkeit!V282))</f>
        <v/>
      </c>
      <c r="P272" s="26" t="str">
        <f>IF(OR(A272="",ISBLANK(Tätigkeit!W282)),"",Tätigkeit!W282)</f>
        <v/>
      </c>
    </row>
    <row r="273" spans="1:16" x14ac:dyDescent="0.2">
      <c r="A273" s="26" t="str">
        <f>IF(Tätigkeit!$A283&lt;&gt;"",IF(Tätigkeit!C283&lt;&gt;"",IF(Tätigkeit!C283="LOC.ID",CONCATENATE("LOC.",Tätigkeit!AM$12),Tätigkeit!C283),""),"")</f>
        <v/>
      </c>
      <c r="B273" s="65" t="str">
        <f>IF(A273&lt;&gt;"",Tätigkeit!J283,"")</f>
        <v/>
      </c>
      <c r="C273" s="26" t="str">
        <f>IF(A273&lt;&gt;"",IF(Tätigkeit!E283=TRUE,INDEX(codesex,MATCH(Tätigkeit!D283,libsex,0)),Tätigkeit!D283),"")</f>
        <v/>
      </c>
      <c r="D273" s="131" t="str">
        <f>IF(A273&lt;&gt;"",Tätigkeit!F283,"")</f>
        <v/>
      </c>
      <c r="E273" s="26" t="str">
        <f>IF(A273&lt;&gt;"",IF(Tätigkeit!H283=TRUE,INDEX(codenat,MATCH(Tätigkeit!G283,libnat,0)),Tätigkeit!G283),"")</f>
        <v/>
      </c>
      <c r="F273" s="26" t="str">
        <f>IF(A273&lt;&gt;"",Tätigkeit!I283,"")</f>
        <v/>
      </c>
      <c r="G273" s="26" t="str">
        <f>IF(A273&lt;&gt;"",IF(Tätigkeit!O283&lt;&gt;"",Tätigkeit!O283,""),"")</f>
        <v/>
      </c>
      <c r="H273" s="26" t="str">
        <f>IF(A273&lt;&gt;"",IF(Tätigkeit!Z283=TRUE,INDEX(codeperskat,MATCH(Tätigkeit!P283,libperskat,0)),IF(Tätigkeit!P283&lt;&gt;"",Tätigkeit!P283,"")),"")</f>
        <v/>
      </c>
      <c r="I273" s="26" t="str">
        <f>IF(A273&lt;&gt;"",IF(Tätigkeit!AA283=TRUE,INDEX(codeaav,MATCH(Tätigkeit!Q283,libaav,0)),IF(Tätigkeit!Q283&lt;&gt;"",Tätigkeit!Q283,"")),"")</f>
        <v/>
      </c>
      <c r="J273" s="26" t="str">
        <f>IF(A273&lt;&gt;"",IF(Tätigkeit!AB283=TRUE,INDEX(codedipqual,MATCH(Tätigkeit!R283,libdipqual,0)),IF(Tätigkeit!R283&lt;&gt;"",Tätigkeit!R283,"")),"")</f>
        <v/>
      </c>
      <c r="K273" s="26" t="str">
        <f>IF(A273&lt;&gt;"",IF(Tätigkeit!AC283=TRUE,INDEX(libcatidinst,MATCH(Tätigkeit!S283,libinst,0)),""),"")</f>
        <v/>
      </c>
      <c r="L273" s="26" t="str">
        <f>IF(A273&lt;&gt;"",IF(Tätigkeit!AC283=TRUE,INDEX(codeinst,MATCH(Tätigkeit!S283,libinst,0)),IF(Tätigkeit!S283&lt;&gt;"",Tätigkeit!S283,"")),"")</f>
        <v/>
      </c>
      <c r="M273" s="26" t="str">
        <f>IF(A273&lt;&gt;"",IF(Tätigkeit!T283&lt;&gt;"",Tätigkeit!T283,""),"")</f>
        <v/>
      </c>
      <c r="N273" s="26" t="str">
        <f>IF(A273&lt;&gt;"",IF(Tätigkeit!U283&lt;&gt;"",Tätigkeit!U283,""),"")</f>
        <v/>
      </c>
      <c r="O273" s="26" t="str">
        <f>IF(OR(A273="",ISBLANK(Tätigkeit!V283)),"",IF(NOT(ISNA(Tätigkeit!V283)),INDEX(codeschartkla,MATCH(Tätigkeit!V283,libschartkla,0)),Tätigkeit!V283))</f>
        <v/>
      </c>
      <c r="P273" s="26" t="str">
        <f>IF(OR(A273="",ISBLANK(Tätigkeit!W283)),"",Tätigkeit!W283)</f>
        <v/>
      </c>
    </row>
    <row r="274" spans="1:16" x14ac:dyDescent="0.2">
      <c r="A274" s="26" t="str">
        <f>IF(Tätigkeit!$A284&lt;&gt;"",IF(Tätigkeit!C284&lt;&gt;"",IF(Tätigkeit!C284="LOC.ID",CONCATENATE("LOC.",Tätigkeit!AM$12),Tätigkeit!C284),""),"")</f>
        <v/>
      </c>
      <c r="B274" s="65" t="str">
        <f>IF(A274&lt;&gt;"",Tätigkeit!J284,"")</f>
        <v/>
      </c>
      <c r="C274" s="26" t="str">
        <f>IF(A274&lt;&gt;"",IF(Tätigkeit!E284=TRUE,INDEX(codesex,MATCH(Tätigkeit!D284,libsex,0)),Tätigkeit!D284),"")</f>
        <v/>
      </c>
      <c r="D274" s="131" t="str">
        <f>IF(A274&lt;&gt;"",Tätigkeit!F284,"")</f>
        <v/>
      </c>
      <c r="E274" s="26" t="str">
        <f>IF(A274&lt;&gt;"",IF(Tätigkeit!H284=TRUE,INDEX(codenat,MATCH(Tätigkeit!G284,libnat,0)),Tätigkeit!G284),"")</f>
        <v/>
      </c>
      <c r="F274" s="26" t="str">
        <f>IF(A274&lt;&gt;"",Tätigkeit!I284,"")</f>
        <v/>
      </c>
      <c r="G274" s="26" t="str">
        <f>IF(A274&lt;&gt;"",IF(Tätigkeit!O284&lt;&gt;"",Tätigkeit!O284,""),"")</f>
        <v/>
      </c>
      <c r="H274" s="26" t="str">
        <f>IF(A274&lt;&gt;"",IF(Tätigkeit!Z284=TRUE,INDEX(codeperskat,MATCH(Tätigkeit!P284,libperskat,0)),IF(Tätigkeit!P284&lt;&gt;"",Tätigkeit!P284,"")),"")</f>
        <v/>
      </c>
      <c r="I274" s="26" t="str">
        <f>IF(A274&lt;&gt;"",IF(Tätigkeit!AA284=TRUE,INDEX(codeaav,MATCH(Tätigkeit!Q284,libaav,0)),IF(Tätigkeit!Q284&lt;&gt;"",Tätigkeit!Q284,"")),"")</f>
        <v/>
      </c>
      <c r="J274" s="26" t="str">
        <f>IF(A274&lt;&gt;"",IF(Tätigkeit!AB284=TRUE,INDEX(codedipqual,MATCH(Tätigkeit!R284,libdipqual,0)),IF(Tätigkeit!R284&lt;&gt;"",Tätigkeit!R284,"")),"")</f>
        <v/>
      </c>
      <c r="K274" s="26" t="str">
        <f>IF(A274&lt;&gt;"",IF(Tätigkeit!AC284=TRUE,INDEX(libcatidinst,MATCH(Tätigkeit!S284,libinst,0)),""),"")</f>
        <v/>
      </c>
      <c r="L274" s="26" t="str">
        <f>IF(A274&lt;&gt;"",IF(Tätigkeit!AC284=TRUE,INDEX(codeinst,MATCH(Tätigkeit!S284,libinst,0)),IF(Tätigkeit!S284&lt;&gt;"",Tätigkeit!S284,"")),"")</f>
        <v/>
      </c>
      <c r="M274" s="26" t="str">
        <f>IF(A274&lt;&gt;"",IF(Tätigkeit!T284&lt;&gt;"",Tätigkeit!T284,""),"")</f>
        <v/>
      </c>
      <c r="N274" s="26" t="str">
        <f>IF(A274&lt;&gt;"",IF(Tätigkeit!U284&lt;&gt;"",Tätigkeit!U284,""),"")</f>
        <v/>
      </c>
      <c r="O274" s="26" t="str">
        <f>IF(OR(A274="",ISBLANK(Tätigkeit!V284)),"",IF(NOT(ISNA(Tätigkeit!V284)),INDEX(codeschartkla,MATCH(Tätigkeit!V284,libschartkla,0)),Tätigkeit!V284))</f>
        <v/>
      </c>
      <c r="P274" s="26" t="str">
        <f>IF(OR(A274="",ISBLANK(Tätigkeit!W284)),"",Tätigkeit!W284)</f>
        <v/>
      </c>
    </row>
    <row r="275" spans="1:16" x14ac:dyDescent="0.2">
      <c r="A275" s="26" t="str">
        <f>IF(Tätigkeit!$A285&lt;&gt;"",IF(Tätigkeit!C285&lt;&gt;"",IF(Tätigkeit!C285="LOC.ID",CONCATENATE("LOC.",Tätigkeit!AM$12),Tätigkeit!C285),""),"")</f>
        <v/>
      </c>
      <c r="B275" s="65" t="str">
        <f>IF(A275&lt;&gt;"",Tätigkeit!J285,"")</f>
        <v/>
      </c>
      <c r="C275" s="26" t="str">
        <f>IF(A275&lt;&gt;"",IF(Tätigkeit!E285=TRUE,INDEX(codesex,MATCH(Tätigkeit!D285,libsex,0)),Tätigkeit!D285),"")</f>
        <v/>
      </c>
      <c r="D275" s="131" t="str">
        <f>IF(A275&lt;&gt;"",Tätigkeit!F285,"")</f>
        <v/>
      </c>
      <c r="E275" s="26" t="str">
        <f>IF(A275&lt;&gt;"",IF(Tätigkeit!H285=TRUE,INDEX(codenat,MATCH(Tätigkeit!G285,libnat,0)),Tätigkeit!G285),"")</f>
        <v/>
      </c>
      <c r="F275" s="26" t="str">
        <f>IF(A275&lt;&gt;"",Tätigkeit!I285,"")</f>
        <v/>
      </c>
      <c r="G275" s="26" t="str">
        <f>IF(A275&lt;&gt;"",IF(Tätigkeit!O285&lt;&gt;"",Tätigkeit!O285,""),"")</f>
        <v/>
      </c>
      <c r="H275" s="26" t="str">
        <f>IF(A275&lt;&gt;"",IF(Tätigkeit!Z285=TRUE,INDEX(codeperskat,MATCH(Tätigkeit!P285,libperskat,0)),IF(Tätigkeit!P285&lt;&gt;"",Tätigkeit!P285,"")),"")</f>
        <v/>
      </c>
      <c r="I275" s="26" t="str">
        <f>IF(A275&lt;&gt;"",IF(Tätigkeit!AA285=TRUE,INDEX(codeaav,MATCH(Tätigkeit!Q285,libaav,0)),IF(Tätigkeit!Q285&lt;&gt;"",Tätigkeit!Q285,"")),"")</f>
        <v/>
      </c>
      <c r="J275" s="26" t="str">
        <f>IF(A275&lt;&gt;"",IF(Tätigkeit!AB285=TRUE,INDEX(codedipqual,MATCH(Tätigkeit!R285,libdipqual,0)),IF(Tätigkeit!R285&lt;&gt;"",Tätigkeit!R285,"")),"")</f>
        <v/>
      </c>
      <c r="K275" s="26" t="str">
        <f>IF(A275&lt;&gt;"",IF(Tätigkeit!AC285=TRUE,INDEX(libcatidinst,MATCH(Tätigkeit!S285,libinst,0)),""),"")</f>
        <v/>
      </c>
      <c r="L275" s="26" t="str">
        <f>IF(A275&lt;&gt;"",IF(Tätigkeit!AC285=TRUE,INDEX(codeinst,MATCH(Tätigkeit!S285,libinst,0)),IF(Tätigkeit!S285&lt;&gt;"",Tätigkeit!S285,"")),"")</f>
        <v/>
      </c>
      <c r="M275" s="26" t="str">
        <f>IF(A275&lt;&gt;"",IF(Tätigkeit!T285&lt;&gt;"",Tätigkeit!T285,""),"")</f>
        <v/>
      </c>
      <c r="N275" s="26" t="str">
        <f>IF(A275&lt;&gt;"",IF(Tätigkeit!U285&lt;&gt;"",Tätigkeit!U285,""),"")</f>
        <v/>
      </c>
      <c r="O275" s="26" t="str">
        <f>IF(OR(A275="",ISBLANK(Tätigkeit!V285)),"",IF(NOT(ISNA(Tätigkeit!V285)),INDEX(codeschartkla,MATCH(Tätigkeit!V285,libschartkla,0)),Tätigkeit!V285))</f>
        <v/>
      </c>
      <c r="P275" s="26" t="str">
        <f>IF(OR(A275="",ISBLANK(Tätigkeit!W285)),"",Tätigkeit!W285)</f>
        <v/>
      </c>
    </row>
    <row r="276" spans="1:16" x14ac:dyDescent="0.2">
      <c r="A276" s="26" t="str">
        <f>IF(Tätigkeit!$A286&lt;&gt;"",IF(Tätigkeit!C286&lt;&gt;"",IF(Tätigkeit!C286="LOC.ID",CONCATENATE("LOC.",Tätigkeit!AM$12),Tätigkeit!C286),""),"")</f>
        <v/>
      </c>
      <c r="B276" s="65" t="str">
        <f>IF(A276&lt;&gt;"",Tätigkeit!J286,"")</f>
        <v/>
      </c>
      <c r="C276" s="26" t="str">
        <f>IF(A276&lt;&gt;"",IF(Tätigkeit!E286=TRUE,INDEX(codesex,MATCH(Tätigkeit!D286,libsex,0)),Tätigkeit!D286),"")</f>
        <v/>
      </c>
      <c r="D276" s="131" t="str">
        <f>IF(A276&lt;&gt;"",Tätigkeit!F286,"")</f>
        <v/>
      </c>
      <c r="E276" s="26" t="str">
        <f>IF(A276&lt;&gt;"",IF(Tätigkeit!H286=TRUE,INDEX(codenat,MATCH(Tätigkeit!G286,libnat,0)),Tätigkeit!G286),"")</f>
        <v/>
      </c>
      <c r="F276" s="26" t="str">
        <f>IF(A276&lt;&gt;"",Tätigkeit!I286,"")</f>
        <v/>
      </c>
      <c r="G276" s="26" t="str">
        <f>IF(A276&lt;&gt;"",IF(Tätigkeit!O286&lt;&gt;"",Tätigkeit!O286,""),"")</f>
        <v/>
      </c>
      <c r="H276" s="26" t="str">
        <f>IF(A276&lt;&gt;"",IF(Tätigkeit!Z286=TRUE,INDEX(codeperskat,MATCH(Tätigkeit!P286,libperskat,0)),IF(Tätigkeit!P286&lt;&gt;"",Tätigkeit!P286,"")),"")</f>
        <v/>
      </c>
      <c r="I276" s="26" t="str">
        <f>IF(A276&lt;&gt;"",IF(Tätigkeit!AA286=TRUE,INDEX(codeaav,MATCH(Tätigkeit!Q286,libaav,0)),IF(Tätigkeit!Q286&lt;&gt;"",Tätigkeit!Q286,"")),"")</f>
        <v/>
      </c>
      <c r="J276" s="26" t="str">
        <f>IF(A276&lt;&gt;"",IF(Tätigkeit!AB286=TRUE,INDEX(codedipqual,MATCH(Tätigkeit!R286,libdipqual,0)),IF(Tätigkeit!R286&lt;&gt;"",Tätigkeit!R286,"")),"")</f>
        <v/>
      </c>
      <c r="K276" s="26" t="str">
        <f>IF(A276&lt;&gt;"",IF(Tätigkeit!AC286=TRUE,INDEX(libcatidinst,MATCH(Tätigkeit!S286,libinst,0)),""),"")</f>
        <v/>
      </c>
      <c r="L276" s="26" t="str">
        <f>IF(A276&lt;&gt;"",IF(Tätigkeit!AC286=TRUE,INDEX(codeinst,MATCH(Tätigkeit!S286,libinst,0)),IF(Tätigkeit!S286&lt;&gt;"",Tätigkeit!S286,"")),"")</f>
        <v/>
      </c>
      <c r="M276" s="26" t="str">
        <f>IF(A276&lt;&gt;"",IF(Tätigkeit!T286&lt;&gt;"",Tätigkeit!T286,""),"")</f>
        <v/>
      </c>
      <c r="N276" s="26" t="str">
        <f>IF(A276&lt;&gt;"",IF(Tätigkeit!U286&lt;&gt;"",Tätigkeit!U286,""),"")</f>
        <v/>
      </c>
      <c r="O276" s="26" t="str">
        <f>IF(OR(A276="",ISBLANK(Tätigkeit!V286)),"",IF(NOT(ISNA(Tätigkeit!V286)),INDEX(codeschartkla,MATCH(Tätigkeit!V286,libschartkla,0)),Tätigkeit!V286))</f>
        <v/>
      </c>
      <c r="P276" s="26" t="str">
        <f>IF(OR(A276="",ISBLANK(Tätigkeit!W286)),"",Tätigkeit!W286)</f>
        <v/>
      </c>
    </row>
    <row r="277" spans="1:16" x14ac:dyDescent="0.2">
      <c r="A277" s="26" t="str">
        <f>IF(Tätigkeit!$A287&lt;&gt;"",IF(Tätigkeit!C287&lt;&gt;"",IF(Tätigkeit!C287="LOC.ID",CONCATENATE("LOC.",Tätigkeit!AM$12),Tätigkeit!C287),""),"")</f>
        <v/>
      </c>
      <c r="B277" s="65" t="str">
        <f>IF(A277&lt;&gt;"",Tätigkeit!J287,"")</f>
        <v/>
      </c>
      <c r="C277" s="26" t="str">
        <f>IF(A277&lt;&gt;"",IF(Tätigkeit!E287=TRUE,INDEX(codesex,MATCH(Tätigkeit!D287,libsex,0)),Tätigkeit!D287),"")</f>
        <v/>
      </c>
      <c r="D277" s="131" t="str">
        <f>IF(A277&lt;&gt;"",Tätigkeit!F287,"")</f>
        <v/>
      </c>
      <c r="E277" s="26" t="str">
        <f>IF(A277&lt;&gt;"",IF(Tätigkeit!H287=TRUE,INDEX(codenat,MATCH(Tätigkeit!G287,libnat,0)),Tätigkeit!G287),"")</f>
        <v/>
      </c>
      <c r="F277" s="26" t="str">
        <f>IF(A277&lt;&gt;"",Tätigkeit!I287,"")</f>
        <v/>
      </c>
      <c r="G277" s="26" t="str">
        <f>IF(A277&lt;&gt;"",IF(Tätigkeit!O287&lt;&gt;"",Tätigkeit!O287,""),"")</f>
        <v/>
      </c>
      <c r="H277" s="26" t="str">
        <f>IF(A277&lt;&gt;"",IF(Tätigkeit!Z287=TRUE,INDEX(codeperskat,MATCH(Tätigkeit!P287,libperskat,0)),IF(Tätigkeit!P287&lt;&gt;"",Tätigkeit!P287,"")),"")</f>
        <v/>
      </c>
      <c r="I277" s="26" t="str">
        <f>IF(A277&lt;&gt;"",IF(Tätigkeit!AA287=TRUE,INDEX(codeaav,MATCH(Tätigkeit!Q287,libaav,0)),IF(Tätigkeit!Q287&lt;&gt;"",Tätigkeit!Q287,"")),"")</f>
        <v/>
      </c>
      <c r="J277" s="26" t="str">
        <f>IF(A277&lt;&gt;"",IF(Tätigkeit!AB287=TRUE,INDEX(codedipqual,MATCH(Tätigkeit!R287,libdipqual,0)),IF(Tätigkeit!R287&lt;&gt;"",Tätigkeit!R287,"")),"")</f>
        <v/>
      </c>
      <c r="K277" s="26" t="str">
        <f>IF(A277&lt;&gt;"",IF(Tätigkeit!AC287=TRUE,INDEX(libcatidinst,MATCH(Tätigkeit!S287,libinst,0)),""),"")</f>
        <v/>
      </c>
      <c r="L277" s="26" t="str">
        <f>IF(A277&lt;&gt;"",IF(Tätigkeit!AC287=TRUE,INDEX(codeinst,MATCH(Tätigkeit!S287,libinst,0)),IF(Tätigkeit!S287&lt;&gt;"",Tätigkeit!S287,"")),"")</f>
        <v/>
      </c>
      <c r="M277" s="26" t="str">
        <f>IF(A277&lt;&gt;"",IF(Tätigkeit!T287&lt;&gt;"",Tätigkeit!T287,""),"")</f>
        <v/>
      </c>
      <c r="N277" s="26" t="str">
        <f>IF(A277&lt;&gt;"",IF(Tätigkeit!U287&lt;&gt;"",Tätigkeit!U287,""),"")</f>
        <v/>
      </c>
      <c r="O277" s="26" t="str">
        <f>IF(OR(A277="",ISBLANK(Tätigkeit!V287)),"",IF(NOT(ISNA(Tätigkeit!V287)),INDEX(codeschartkla,MATCH(Tätigkeit!V287,libschartkla,0)),Tätigkeit!V287))</f>
        <v/>
      </c>
      <c r="P277" s="26" t="str">
        <f>IF(OR(A277="",ISBLANK(Tätigkeit!W287)),"",Tätigkeit!W287)</f>
        <v/>
      </c>
    </row>
    <row r="278" spans="1:16" x14ac:dyDescent="0.2">
      <c r="A278" s="26" t="str">
        <f>IF(Tätigkeit!$A288&lt;&gt;"",IF(Tätigkeit!C288&lt;&gt;"",IF(Tätigkeit!C288="LOC.ID",CONCATENATE("LOC.",Tätigkeit!AM$12),Tätigkeit!C288),""),"")</f>
        <v/>
      </c>
      <c r="B278" s="65" t="str">
        <f>IF(A278&lt;&gt;"",Tätigkeit!J288,"")</f>
        <v/>
      </c>
      <c r="C278" s="26" t="str">
        <f>IF(A278&lt;&gt;"",IF(Tätigkeit!E288=TRUE,INDEX(codesex,MATCH(Tätigkeit!D288,libsex,0)),Tätigkeit!D288),"")</f>
        <v/>
      </c>
      <c r="D278" s="131" t="str">
        <f>IF(A278&lt;&gt;"",Tätigkeit!F288,"")</f>
        <v/>
      </c>
      <c r="E278" s="26" t="str">
        <f>IF(A278&lt;&gt;"",IF(Tätigkeit!H288=TRUE,INDEX(codenat,MATCH(Tätigkeit!G288,libnat,0)),Tätigkeit!G288),"")</f>
        <v/>
      </c>
      <c r="F278" s="26" t="str">
        <f>IF(A278&lt;&gt;"",Tätigkeit!I288,"")</f>
        <v/>
      </c>
      <c r="G278" s="26" t="str">
        <f>IF(A278&lt;&gt;"",IF(Tätigkeit!O288&lt;&gt;"",Tätigkeit!O288,""),"")</f>
        <v/>
      </c>
      <c r="H278" s="26" t="str">
        <f>IF(A278&lt;&gt;"",IF(Tätigkeit!Z288=TRUE,INDEX(codeperskat,MATCH(Tätigkeit!P288,libperskat,0)),IF(Tätigkeit!P288&lt;&gt;"",Tätigkeit!P288,"")),"")</f>
        <v/>
      </c>
      <c r="I278" s="26" t="str">
        <f>IF(A278&lt;&gt;"",IF(Tätigkeit!AA288=TRUE,INDEX(codeaav,MATCH(Tätigkeit!Q288,libaav,0)),IF(Tätigkeit!Q288&lt;&gt;"",Tätigkeit!Q288,"")),"")</f>
        <v/>
      </c>
      <c r="J278" s="26" t="str">
        <f>IF(A278&lt;&gt;"",IF(Tätigkeit!AB288=TRUE,INDEX(codedipqual,MATCH(Tätigkeit!R288,libdipqual,0)),IF(Tätigkeit!R288&lt;&gt;"",Tätigkeit!R288,"")),"")</f>
        <v/>
      </c>
      <c r="K278" s="26" t="str">
        <f>IF(A278&lt;&gt;"",IF(Tätigkeit!AC288=TRUE,INDEX(libcatidinst,MATCH(Tätigkeit!S288,libinst,0)),""),"")</f>
        <v/>
      </c>
      <c r="L278" s="26" t="str">
        <f>IF(A278&lt;&gt;"",IF(Tätigkeit!AC288=TRUE,INDEX(codeinst,MATCH(Tätigkeit!S288,libinst,0)),IF(Tätigkeit!S288&lt;&gt;"",Tätigkeit!S288,"")),"")</f>
        <v/>
      </c>
      <c r="M278" s="26" t="str">
        <f>IF(A278&lt;&gt;"",IF(Tätigkeit!T288&lt;&gt;"",Tätigkeit!T288,""),"")</f>
        <v/>
      </c>
      <c r="N278" s="26" t="str">
        <f>IF(A278&lt;&gt;"",IF(Tätigkeit!U288&lt;&gt;"",Tätigkeit!U288,""),"")</f>
        <v/>
      </c>
      <c r="O278" s="26" t="str">
        <f>IF(OR(A278="",ISBLANK(Tätigkeit!V288)),"",IF(NOT(ISNA(Tätigkeit!V288)),INDEX(codeschartkla,MATCH(Tätigkeit!V288,libschartkla,0)),Tätigkeit!V288))</f>
        <v/>
      </c>
      <c r="P278" s="26" t="str">
        <f>IF(OR(A278="",ISBLANK(Tätigkeit!W288)),"",Tätigkeit!W288)</f>
        <v/>
      </c>
    </row>
    <row r="279" spans="1:16" x14ac:dyDescent="0.2">
      <c r="A279" s="26" t="str">
        <f>IF(Tätigkeit!$A289&lt;&gt;"",IF(Tätigkeit!C289&lt;&gt;"",IF(Tätigkeit!C289="LOC.ID",CONCATENATE("LOC.",Tätigkeit!AM$12),Tätigkeit!C289),""),"")</f>
        <v/>
      </c>
      <c r="B279" s="65" t="str">
        <f>IF(A279&lt;&gt;"",Tätigkeit!J289,"")</f>
        <v/>
      </c>
      <c r="C279" s="26" t="str">
        <f>IF(A279&lt;&gt;"",IF(Tätigkeit!E289=TRUE,INDEX(codesex,MATCH(Tätigkeit!D289,libsex,0)),Tätigkeit!D289),"")</f>
        <v/>
      </c>
      <c r="D279" s="131" t="str">
        <f>IF(A279&lt;&gt;"",Tätigkeit!F289,"")</f>
        <v/>
      </c>
      <c r="E279" s="26" t="str">
        <f>IF(A279&lt;&gt;"",IF(Tätigkeit!H289=TRUE,INDEX(codenat,MATCH(Tätigkeit!G289,libnat,0)),Tätigkeit!G289),"")</f>
        <v/>
      </c>
      <c r="F279" s="26" t="str">
        <f>IF(A279&lt;&gt;"",Tätigkeit!I289,"")</f>
        <v/>
      </c>
      <c r="G279" s="26" t="str">
        <f>IF(A279&lt;&gt;"",IF(Tätigkeit!O289&lt;&gt;"",Tätigkeit!O289,""),"")</f>
        <v/>
      </c>
      <c r="H279" s="26" t="str">
        <f>IF(A279&lt;&gt;"",IF(Tätigkeit!Z289=TRUE,INDEX(codeperskat,MATCH(Tätigkeit!P289,libperskat,0)),IF(Tätigkeit!P289&lt;&gt;"",Tätigkeit!P289,"")),"")</f>
        <v/>
      </c>
      <c r="I279" s="26" t="str">
        <f>IF(A279&lt;&gt;"",IF(Tätigkeit!AA289=TRUE,INDEX(codeaav,MATCH(Tätigkeit!Q289,libaav,0)),IF(Tätigkeit!Q289&lt;&gt;"",Tätigkeit!Q289,"")),"")</f>
        <v/>
      </c>
      <c r="J279" s="26" t="str">
        <f>IF(A279&lt;&gt;"",IF(Tätigkeit!AB289=TRUE,INDEX(codedipqual,MATCH(Tätigkeit!R289,libdipqual,0)),IF(Tätigkeit!R289&lt;&gt;"",Tätigkeit!R289,"")),"")</f>
        <v/>
      </c>
      <c r="K279" s="26" t="str">
        <f>IF(A279&lt;&gt;"",IF(Tätigkeit!AC289=TRUE,INDEX(libcatidinst,MATCH(Tätigkeit!S289,libinst,0)),""),"")</f>
        <v/>
      </c>
      <c r="L279" s="26" t="str">
        <f>IF(A279&lt;&gt;"",IF(Tätigkeit!AC289=TRUE,INDEX(codeinst,MATCH(Tätigkeit!S289,libinst,0)),IF(Tätigkeit!S289&lt;&gt;"",Tätigkeit!S289,"")),"")</f>
        <v/>
      </c>
      <c r="M279" s="26" t="str">
        <f>IF(A279&lt;&gt;"",IF(Tätigkeit!T289&lt;&gt;"",Tätigkeit!T289,""),"")</f>
        <v/>
      </c>
      <c r="N279" s="26" t="str">
        <f>IF(A279&lt;&gt;"",IF(Tätigkeit!U289&lt;&gt;"",Tätigkeit!U289,""),"")</f>
        <v/>
      </c>
      <c r="O279" s="26" t="str">
        <f>IF(OR(A279="",ISBLANK(Tätigkeit!V289)),"",IF(NOT(ISNA(Tätigkeit!V289)),INDEX(codeschartkla,MATCH(Tätigkeit!V289,libschartkla,0)),Tätigkeit!V289))</f>
        <v/>
      </c>
      <c r="P279" s="26" t="str">
        <f>IF(OR(A279="",ISBLANK(Tätigkeit!W289)),"",Tätigkeit!W289)</f>
        <v/>
      </c>
    </row>
    <row r="280" spans="1:16" x14ac:dyDescent="0.2">
      <c r="A280" s="26" t="str">
        <f>IF(Tätigkeit!$A290&lt;&gt;"",IF(Tätigkeit!C290&lt;&gt;"",IF(Tätigkeit!C290="LOC.ID",CONCATENATE("LOC.",Tätigkeit!AM$12),Tätigkeit!C290),""),"")</f>
        <v/>
      </c>
      <c r="B280" s="65" t="str">
        <f>IF(A280&lt;&gt;"",Tätigkeit!J290,"")</f>
        <v/>
      </c>
      <c r="C280" s="26" t="str">
        <f>IF(A280&lt;&gt;"",IF(Tätigkeit!E290=TRUE,INDEX(codesex,MATCH(Tätigkeit!D290,libsex,0)),Tätigkeit!D290),"")</f>
        <v/>
      </c>
      <c r="D280" s="131" t="str">
        <f>IF(A280&lt;&gt;"",Tätigkeit!F290,"")</f>
        <v/>
      </c>
      <c r="E280" s="26" t="str">
        <f>IF(A280&lt;&gt;"",IF(Tätigkeit!H290=TRUE,INDEX(codenat,MATCH(Tätigkeit!G290,libnat,0)),Tätigkeit!G290),"")</f>
        <v/>
      </c>
      <c r="F280" s="26" t="str">
        <f>IF(A280&lt;&gt;"",Tätigkeit!I290,"")</f>
        <v/>
      </c>
      <c r="G280" s="26" t="str">
        <f>IF(A280&lt;&gt;"",IF(Tätigkeit!O290&lt;&gt;"",Tätigkeit!O290,""),"")</f>
        <v/>
      </c>
      <c r="H280" s="26" t="str">
        <f>IF(A280&lt;&gt;"",IF(Tätigkeit!Z290=TRUE,INDEX(codeperskat,MATCH(Tätigkeit!P290,libperskat,0)),IF(Tätigkeit!P290&lt;&gt;"",Tätigkeit!P290,"")),"")</f>
        <v/>
      </c>
      <c r="I280" s="26" t="str">
        <f>IF(A280&lt;&gt;"",IF(Tätigkeit!AA290=TRUE,INDEX(codeaav,MATCH(Tätigkeit!Q290,libaav,0)),IF(Tätigkeit!Q290&lt;&gt;"",Tätigkeit!Q290,"")),"")</f>
        <v/>
      </c>
      <c r="J280" s="26" t="str">
        <f>IF(A280&lt;&gt;"",IF(Tätigkeit!AB290=TRUE,INDEX(codedipqual,MATCH(Tätigkeit!R290,libdipqual,0)),IF(Tätigkeit!R290&lt;&gt;"",Tätigkeit!R290,"")),"")</f>
        <v/>
      </c>
      <c r="K280" s="26" t="str">
        <f>IF(A280&lt;&gt;"",IF(Tätigkeit!AC290=TRUE,INDEX(libcatidinst,MATCH(Tätigkeit!S290,libinst,0)),""),"")</f>
        <v/>
      </c>
      <c r="L280" s="26" t="str">
        <f>IF(A280&lt;&gt;"",IF(Tätigkeit!AC290=TRUE,INDEX(codeinst,MATCH(Tätigkeit!S290,libinst,0)),IF(Tätigkeit!S290&lt;&gt;"",Tätigkeit!S290,"")),"")</f>
        <v/>
      </c>
      <c r="M280" s="26" t="str">
        <f>IF(A280&lt;&gt;"",IF(Tätigkeit!T290&lt;&gt;"",Tätigkeit!T290,""),"")</f>
        <v/>
      </c>
      <c r="N280" s="26" t="str">
        <f>IF(A280&lt;&gt;"",IF(Tätigkeit!U290&lt;&gt;"",Tätigkeit!U290,""),"")</f>
        <v/>
      </c>
      <c r="O280" s="26" t="str">
        <f>IF(OR(A280="",ISBLANK(Tätigkeit!V290)),"",IF(NOT(ISNA(Tätigkeit!V290)),INDEX(codeschartkla,MATCH(Tätigkeit!V290,libschartkla,0)),Tätigkeit!V290))</f>
        <v/>
      </c>
      <c r="P280" s="26" t="str">
        <f>IF(OR(A280="",ISBLANK(Tätigkeit!W290)),"",Tätigkeit!W290)</f>
        <v/>
      </c>
    </row>
    <row r="281" spans="1:16" x14ac:dyDescent="0.2">
      <c r="A281" s="26" t="str">
        <f>IF(Tätigkeit!$A291&lt;&gt;"",IF(Tätigkeit!C291&lt;&gt;"",IF(Tätigkeit!C291="LOC.ID",CONCATENATE("LOC.",Tätigkeit!AM$12),Tätigkeit!C291),""),"")</f>
        <v/>
      </c>
      <c r="B281" s="65" t="str">
        <f>IF(A281&lt;&gt;"",Tätigkeit!J291,"")</f>
        <v/>
      </c>
      <c r="C281" s="26" t="str">
        <f>IF(A281&lt;&gt;"",IF(Tätigkeit!E291=TRUE,INDEX(codesex,MATCH(Tätigkeit!D291,libsex,0)),Tätigkeit!D291),"")</f>
        <v/>
      </c>
      <c r="D281" s="131" t="str">
        <f>IF(A281&lt;&gt;"",Tätigkeit!F291,"")</f>
        <v/>
      </c>
      <c r="E281" s="26" t="str">
        <f>IF(A281&lt;&gt;"",IF(Tätigkeit!H291=TRUE,INDEX(codenat,MATCH(Tätigkeit!G291,libnat,0)),Tätigkeit!G291),"")</f>
        <v/>
      </c>
      <c r="F281" s="26" t="str">
        <f>IF(A281&lt;&gt;"",Tätigkeit!I291,"")</f>
        <v/>
      </c>
      <c r="G281" s="26" t="str">
        <f>IF(A281&lt;&gt;"",IF(Tätigkeit!O291&lt;&gt;"",Tätigkeit!O291,""),"")</f>
        <v/>
      </c>
      <c r="H281" s="26" t="str">
        <f>IF(A281&lt;&gt;"",IF(Tätigkeit!Z291=TRUE,INDEX(codeperskat,MATCH(Tätigkeit!P291,libperskat,0)),IF(Tätigkeit!P291&lt;&gt;"",Tätigkeit!P291,"")),"")</f>
        <v/>
      </c>
      <c r="I281" s="26" t="str">
        <f>IF(A281&lt;&gt;"",IF(Tätigkeit!AA291=TRUE,INDEX(codeaav,MATCH(Tätigkeit!Q291,libaav,0)),IF(Tätigkeit!Q291&lt;&gt;"",Tätigkeit!Q291,"")),"")</f>
        <v/>
      </c>
      <c r="J281" s="26" t="str">
        <f>IF(A281&lt;&gt;"",IF(Tätigkeit!AB291=TRUE,INDEX(codedipqual,MATCH(Tätigkeit!R291,libdipqual,0)),IF(Tätigkeit!R291&lt;&gt;"",Tätigkeit!R291,"")),"")</f>
        <v/>
      </c>
      <c r="K281" s="26" t="str">
        <f>IF(A281&lt;&gt;"",IF(Tätigkeit!AC291=TRUE,INDEX(libcatidinst,MATCH(Tätigkeit!S291,libinst,0)),""),"")</f>
        <v/>
      </c>
      <c r="L281" s="26" t="str">
        <f>IF(A281&lt;&gt;"",IF(Tätigkeit!AC291=TRUE,INDEX(codeinst,MATCH(Tätigkeit!S291,libinst,0)),IF(Tätigkeit!S291&lt;&gt;"",Tätigkeit!S291,"")),"")</f>
        <v/>
      </c>
      <c r="M281" s="26" t="str">
        <f>IF(A281&lt;&gt;"",IF(Tätigkeit!T291&lt;&gt;"",Tätigkeit!T291,""),"")</f>
        <v/>
      </c>
      <c r="N281" s="26" t="str">
        <f>IF(A281&lt;&gt;"",IF(Tätigkeit!U291&lt;&gt;"",Tätigkeit!U291,""),"")</f>
        <v/>
      </c>
      <c r="O281" s="26" t="str">
        <f>IF(OR(A281="",ISBLANK(Tätigkeit!V291)),"",IF(NOT(ISNA(Tätigkeit!V291)),INDEX(codeschartkla,MATCH(Tätigkeit!V291,libschartkla,0)),Tätigkeit!V291))</f>
        <v/>
      </c>
      <c r="P281" s="26" t="str">
        <f>IF(OR(A281="",ISBLANK(Tätigkeit!W291)),"",Tätigkeit!W291)</f>
        <v/>
      </c>
    </row>
    <row r="282" spans="1:16" x14ac:dyDescent="0.2">
      <c r="A282" s="26" t="str">
        <f>IF(Tätigkeit!$A292&lt;&gt;"",IF(Tätigkeit!C292&lt;&gt;"",IF(Tätigkeit!C292="LOC.ID",CONCATENATE("LOC.",Tätigkeit!AM$12),Tätigkeit!C292),""),"")</f>
        <v/>
      </c>
      <c r="B282" s="65" t="str">
        <f>IF(A282&lt;&gt;"",Tätigkeit!J292,"")</f>
        <v/>
      </c>
      <c r="C282" s="26" t="str">
        <f>IF(A282&lt;&gt;"",IF(Tätigkeit!E292=TRUE,INDEX(codesex,MATCH(Tätigkeit!D292,libsex,0)),Tätigkeit!D292),"")</f>
        <v/>
      </c>
      <c r="D282" s="131" t="str">
        <f>IF(A282&lt;&gt;"",Tätigkeit!F292,"")</f>
        <v/>
      </c>
      <c r="E282" s="26" t="str">
        <f>IF(A282&lt;&gt;"",IF(Tätigkeit!H292=TRUE,INDEX(codenat,MATCH(Tätigkeit!G292,libnat,0)),Tätigkeit!G292),"")</f>
        <v/>
      </c>
      <c r="F282" s="26" t="str">
        <f>IF(A282&lt;&gt;"",Tätigkeit!I292,"")</f>
        <v/>
      </c>
      <c r="G282" s="26" t="str">
        <f>IF(A282&lt;&gt;"",IF(Tätigkeit!O292&lt;&gt;"",Tätigkeit!O292,""),"")</f>
        <v/>
      </c>
      <c r="H282" s="26" t="str">
        <f>IF(A282&lt;&gt;"",IF(Tätigkeit!Z292=TRUE,INDEX(codeperskat,MATCH(Tätigkeit!P292,libperskat,0)),IF(Tätigkeit!P292&lt;&gt;"",Tätigkeit!P292,"")),"")</f>
        <v/>
      </c>
      <c r="I282" s="26" t="str">
        <f>IF(A282&lt;&gt;"",IF(Tätigkeit!AA292=TRUE,INDEX(codeaav,MATCH(Tätigkeit!Q292,libaav,0)),IF(Tätigkeit!Q292&lt;&gt;"",Tätigkeit!Q292,"")),"")</f>
        <v/>
      </c>
      <c r="J282" s="26" t="str">
        <f>IF(A282&lt;&gt;"",IF(Tätigkeit!AB292=TRUE,INDEX(codedipqual,MATCH(Tätigkeit!R292,libdipqual,0)),IF(Tätigkeit!R292&lt;&gt;"",Tätigkeit!R292,"")),"")</f>
        <v/>
      </c>
      <c r="K282" s="26" t="str">
        <f>IF(A282&lt;&gt;"",IF(Tätigkeit!AC292=TRUE,INDEX(libcatidinst,MATCH(Tätigkeit!S292,libinst,0)),""),"")</f>
        <v/>
      </c>
      <c r="L282" s="26" t="str">
        <f>IF(A282&lt;&gt;"",IF(Tätigkeit!AC292=TRUE,INDEX(codeinst,MATCH(Tätigkeit!S292,libinst,0)),IF(Tätigkeit!S292&lt;&gt;"",Tätigkeit!S292,"")),"")</f>
        <v/>
      </c>
      <c r="M282" s="26" t="str">
        <f>IF(A282&lt;&gt;"",IF(Tätigkeit!T292&lt;&gt;"",Tätigkeit!T292,""),"")</f>
        <v/>
      </c>
      <c r="N282" s="26" t="str">
        <f>IF(A282&lt;&gt;"",IF(Tätigkeit!U292&lt;&gt;"",Tätigkeit!U292,""),"")</f>
        <v/>
      </c>
      <c r="O282" s="26" t="str">
        <f>IF(OR(A282="",ISBLANK(Tätigkeit!V292)),"",IF(NOT(ISNA(Tätigkeit!V292)),INDEX(codeschartkla,MATCH(Tätigkeit!V292,libschartkla,0)),Tätigkeit!V292))</f>
        <v/>
      </c>
      <c r="P282" s="26" t="str">
        <f>IF(OR(A282="",ISBLANK(Tätigkeit!W292)),"",Tätigkeit!W292)</f>
        <v/>
      </c>
    </row>
    <row r="283" spans="1:16" x14ac:dyDescent="0.2">
      <c r="A283" s="26" t="str">
        <f>IF(Tätigkeit!$A293&lt;&gt;"",IF(Tätigkeit!C293&lt;&gt;"",IF(Tätigkeit!C293="LOC.ID",CONCATENATE("LOC.",Tätigkeit!AM$12),Tätigkeit!C293),""),"")</f>
        <v/>
      </c>
      <c r="B283" s="65" t="str">
        <f>IF(A283&lt;&gt;"",Tätigkeit!J293,"")</f>
        <v/>
      </c>
      <c r="C283" s="26" t="str">
        <f>IF(A283&lt;&gt;"",IF(Tätigkeit!E293=TRUE,INDEX(codesex,MATCH(Tätigkeit!D293,libsex,0)),Tätigkeit!D293),"")</f>
        <v/>
      </c>
      <c r="D283" s="131" t="str">
        <f>IF(A283&lt;&gt;"",Tätigkeit!F293,"")</f>
        <v/>
      </c>
      <c r="E283" s="26" t="str">
        <f>IF(A283&lt;&gt;"",IF(Tätigkeit!H293=TRUE,INDEX(codenat,MATCH(Tätigkeit!G293,libnat,0)),Tätigkeit!G293),"")</f>
        <v/>
      </c>
      <c r="F283" s="26" t="str">
        <f>IF(A283&lt;&gt;"",Tätigkeit!I293,"")</f>
        <v/>
      </c>
      <c r="G283" s="26" t="str">
        <f>IF(A283&lt;&gt;"",IF(Tätigkeit!O293&lt;&gt;"",Tätigkeit!O293,""),"")</f>
        <v/>
      </c>
      <c r="H283" s="26" t="str">
        <f>IF(A283&lt;&gt;"",IF(Tätigkeit!Z293=TRUE,INDEX(codeperskat,MATCH(Tätigkeit!P293,libperskat,0)),IF(Tätigkeit!P293&lt;&gt;"",Tätigkeit!P293,"")),"")</f>
        <v/>
      </c>
      <c r="I283" s="26" t="str">
        <f>IF(A283&lt;&gt;"",IF(Tätigkeit!AA293=TRUE,INDEX(codeaav,MATCH(Tätigkeit!Q293,libaav,0)),IF(Tätigkeit!Q293&lt;&gt;"",Tätigkeit!Q293,"")),"")</f>
        <v/>
      </c>
      <c r="J283" s="26" t="str">
        <f>IF(A283&lt;&gt;"",IF(Tätigkeit!AB293=TRUE,INDEX(codedipqual,MATCH(Tätigkeit!R293,libdipqual,0)),IF(Tätigkeit!R293&lt;&gt;"",Tätigkeit!R293,"")),"")</f>
        <v/>
      </c>
      <c r="K283" s="26" t="str">
        <f>IF(A283&lt;&gt;"",IF(Tätigkeit!AC293=TRUE,INDEX(libcatidinst,MATCH(Tätigkeit!S293,libinst,0)),""),"")</f>
        <v/>
      </c>
      <c r="L283" s="26" t="str">
        <f>IF(A283&lt;&gt;"",IF(Tätigkeit!AC293=TRUE,INDEX(codeinst,MATCH(Tätigkeit!S293,libinst,0)),IF(Tätigkeit!S293&lt;&gt;"",Tätigkeit!S293,"")),"")</f>
        <v/>
      </c>
      <c r="M283" s="26" t="str">
        <f>IF(A283&lt;&gt;"",IF(Tätigkeit!T293&lt;&gt;"",Tätigkeit!T293,""),"")</f>
        <v/>
      </c>
      <c r="N283" s="26" t="str">
        <f>IF(A283&lt;&gt;"",IF(Tätigkeit!U293&lt;&gt;"",Tätigkeit!U293,""),"")</f>
        <v/>
      </c>
      <c r="O283" s="26" t="str">
        <f>IF(OR(A283="",ISBLANK(Tätigkeit!V293)),"",IF(NOT(ISNA(Tätigkeit!V293)),INDEX(codeschartkla,MATCH(Tätigkeit!V293,libschartkla,0)),Tätigkeit!V293))</f>
        <v/>
      </c>
      <c r="P283" s="26" t="str">
        <f>IF(OR(A283="",ISBLANK(Tätigkeit!W293)),"",Tätigkeit!W293)</f>
        <v/>
      </c>
    </row>
    <row r="284" spans="1:16" x14ac:dyDescent="0.2">
      <c r="A284" s="26" t="str">
        <f>IF(Tätigkeit!$A294&lt;&gt;"",IF(Tätigkeit!C294&lt;&gt;"",IF(Tätigkeit!C294="LOC.ID",CONCATENATE("LOC.",Tätigkeit!AM$12),Tätigkeit!C294),""),"")</f>
        <v/>
      </c>
      <c r="B284" s="65" t="str">
        <f>IF(A284&lt;&gt;"",Tätigkeit!J294,"")</f>
        <v/>
      </c>
      <c r="C284" s="26" t="str">
        <f>IF(A284&lt;&gt;"",IF(Tätigkeit!E294=TRUE,INDEX(codesex,MATCH(Tätigkeit!D294,libsex,0)),Tätigkeit!D294),"")</f>
        <v/>
      </c>
      <c r="D284" s="131" t="str">
        <f>IF(A284&lt;&gt;"",Tätigkeit!F294,"")</f>
        <v/>
      </c>
      <c r="E284" s="26" t="str">
        <f>IF(A284&lt;&gt;"",IF(Tätigkeit!H294=TRUE,INDEX(codenat,MATCH(Tätigkeit!G294,libnat,0)),Tätigkeit!G294),"")</f>
        <v/>
      </c>
      <c r="F284" s="26" t="str">
        <f>IF(A284&lt;&gt;"",Tätigkeit!I294,"")</f>
        <v/>
      </c>
      <c r="G284" s="26" t="str">
        <f>IF(A284&lt;&gt;"",IF(Tätigkeit!O294&lt;&gt;"",Tätigkeit!O294,""),"")</f>
        <v/>
      </c>
      <c r="H284" s="26" t="str">
        <f>IF(A284&lt;&gt;"",IF(Tätigkeit!Z294=TRUE,INDEX(codeperskat,MATCH(Tätigkeit!P294,libperskat,0)),IF(Tätigkeit!P294&lt;&gt;"",Tätigkeit!P294,"")),"")</f>
        <v/>
      </c>
      <c r="I284" s="26" t="str">
        <f>IF(A284&lt;&gt;"",IF(Tätigkeit!AA294=TRUE,INDEX(codeaav,MATCH(Tätigkeit!Q294,libaav,0)),IF(Tätigkeit!Q294&lt;&gt;"",Tätigkeit!Q294,"")),"")</f>
        <v/>
      </c>
      <c r="J284" s="26" t="str">
        <f>IF(A284&lt;&gt;"",IF(Tätigkeit!AB294=TRUE,INDEX(codedipqual,MATCH(Tätigkeit!R294,libdipqual,0)),IF(Tätigkeit!R294&lt;&gt;"",Tätigkeit!R294,"")),"")</f>
        <v/>
      </c>
      <c r="K284" s="26" t="str">
        <f>IF(A284&lt;&gt;"",IF(Tätigkeit!AC294=TRUE,INDEX(libcatidinst,MATCH(Tätigkeit!S294,libinst,0)),""),"")</f>
        <v/>
      </c>
      <c r="L284" s="26" t="str">
        <f>IF(A284&lt;&gt;"",IF(Tätigkeit!AC294=TRUE,INDEX(codeinst,MATCH(Tätigkeit!S294,libinst,0)),IF(Tätigkeit!S294&lt;&gt;"",Tätigkeit!S294,"")),"")</f>
        <v/>
      </c>
      <c r="M284" s="26" t="str">
        <f>IF(A284&lt;&gt;"",IF(Tätigkeit!T294&lt;&gt;"",Tätigkeit!T294,""),"")</f>
        <v/>
      </c>
      <c r="N284" s="26" t="str">
        <f>IF(A284&lt;&gt;"",IF(Tätigkeit!U294&lt;&gt;"",Tätigkeit!U294,""),"")</f>
        <v/>
      </c>
      <c r="O284" s="26" t="str">
        <f>IF(OR(A284="",ISBLANK(Tätigkeit!V294)),"",IF(NOT(ISNA(Tätigkeit!V294)),INDEX(codeschartkla,MATCH(Tätigkeit!V294,libschartkla,0)),Tätigkeit!V294))</f>
        <v/>
      </c>
      <c r="P284" s="26" t="str">
        <f>IF(OR(A284="",ISBLANK(Tätigkeit!W294)),"",Tätigkeit!W294)</f>
        <v/>
      </c>
    </row>
    <row r="285" spans="1:16" x14ac:dyDescent="0.2">
      <c r="A285" s="26" t="str">
        <f>IF(Tätigkeit!$A295&lt;&gt;"",IF(Tätigkeit!C295&lt;&gt;"",IF(Tätigkeit!C295="LOC.ID",CONCATENATE("LOC.",Tätigkeit!AM$12),Tätigkeit!C295),""),"")</f>
        <v/>
      </c>
      <c r="B285" s="65" t="str">
        <f>IF(A285&lt;&gt;"",Tätigkeit!J295,"")</f>
        <v/>
      </c>
      <c r="C285" s="26" t="str">
        <f>IF(A285&lt;&gt;"",IF(Tätigkeit!E295=TRUE,INDEX(codesex,MATCH(Tätigkeit!D295,libsex,0)),Tätigkeit!D295),"")</f>
        <v/>
      </c>
      <c r="D285" s="131" t="str">
        <f>IF(A285&lt;&gt;"",Tätigkeit!F295,"")</f>
        <v/>
      </c>
      <c r="E285" s="26" t="str">
        <f>IF(A285&lt;&gt;"",IF(Tätigkeit!H295=TRUE,INDEX(codenat,MATCH(Tätigkeit!G295,libnat,0)),Tätigkeit!G295),"")</f>
        <v/>
      </c>
      <c r="F285" s="26" t="str">
        <f>IF(A285&lt;&gt;"",Tätigkeit!I295,"")</f>
        <v/>
      </c>
      <c r="G285" s="26" t="str">
        <f>IF(A285&lt;&gt;"",IF(Tätigkeit!O295&lt;&gt;"",Tätigkeit!O295,""),"")</f>
        <v/>
      </c>
      <c r="H285" s="26" t="str">
        <f>IF(A285&lt;&gt;"",IF(Tätigkeit!Z295=TRUE,INDEX(codeperskat,MATCH(Tätigkeit!P295,libperskat,0)),IF(Tätigkeit!P295&lt;&gt;"",Tätigkeit!P295,"")),"")</f>
        <v/>
      </c>
      <c r="I285" s="26" t="str">
        <f>IF(A285&lt;&gt;"",IF(Tätigkeit!AA295=TRUE,INDEX(codeaav,MATCH(Tätigkeit!Q295,libaav,0)),IF(Tätigkeit!Q295&lt;&gt;"",Tätigkeit!Q295,"")),"")</f>
        <v/>
      </c>
      <c r="J285" s="26" t="str">
        <f>IF(A285&lt;&gt;"",IF(Tätigkeit!AB295=TRUE,INDEX(codedipqual,MATCH(Tätigkeit!R295,libdipqual,0)),IF(Tätigkeit!R295&lt;&gt;"",Tätigkeit!R295,"")),"")</f>
        <v/>
      </c>
      <c r="K285" s="26" t="str">
        <f>IF(A285&lt;&gt;"",IF(Tätigkeit!AC295=TRUE,INDEX(libcatidinst,MATCH(Tätigkeit!S295,libinst,0)),""),"")</f>
        <v/>
      </c>
      <c r="L285" s="26" t="str">
        <f>IF(A285&lt;&gt;"",IF(Tätigkeit!AC295=TRUE,INDEX(codeinst,MATCH(Tätigkeit!S295,libinst,0)),IF(Tätigkeit!S295&lt;&gt;"",Tätigkeit!S295,"")),"")</f>
        <v/>
      </c>
      <c r="M285" s="26" t="str">
        <f>IF(A285&lt;&gt;"",IF(Tätigkeit!T295&lt;&gt;"",Tätigkeit!T295,""),"")</f>
        <v/>
      </c>
      <c r="N285" s="26" t="str">
        <f>IF(A285&lt;&gt;"",IF(Tätigkeit!U295&lt;&gt;"",Tätigkeit!U295,""),"")</f>
        <v/>
      </c>
      <c r="O285" s="26" t="str">
        <f>IF(OR(A285="",ISBLANK(Tätigkeit!V295)),"",IF(NOT(ISNA(Tätigkeit!V295)),INDEX(codeschartkla,MATCH(Tätigkeit!V295,libschartkla,0)),Tätigkeit!V295))</f>
        <v/>
      </c>
      <c r="P285" s="26" t="str">
        <f>IF(OR(A285="",ISBLANK(Tätigkeit!W295)),"",Tätigkeit!W295)</f>
        <v/>
      </c>
    </row>
    <row r="286" spans="1:16" x14ac:dyDescent="0.2">
      <c r="A286" s="26" t="str">
        <f>IF(Tätigkeit!$A296&lt;&gt;"",IF(Tätigkeit!C296&lt;&gt;"",IF(Tätigkeit!C296="LOC.ID",CONCATENATE("LOC.",Tätigkeit!AM$12),Tätigkeit!C296),""),"")</f>
        <v/>
      </c>
      <c r="B286" s="65" t="str">
        <f>IF(A286&lt;&gt;"",Tätigkeit!J296,"")</f>
        <v/>
      </c>
      <c r="C286" s="26" t="str">
        <f>IF(A286&lt;&gt;"",IF(Tätigkeit!E296=TRUE,INDEX(codesex,MATCH(Tätigkeit!D296,libsex,0)),Tätigkeit!D296),"")</f>
        <v/>
      </c>
      <c r="D286" s="131" t="str">
        <f>IF(A286&lt;&gt;"",Tätigkeit!F296,"")</f>
        <v/>
      </c>
      <c r="E286" s="26" t="str">
        <f>IF(A286&lt;&gt;"",IF(Tätigkeit!H296=TRUE,INDEX(codenat,MATCH(Tätigkeit!G296,libnat,0)),Tätigkeit!G296),"")</f>
        <v/>
      </c>
      <c r="F286" s="26" t="str">
        <f>IF(A286&lt;&gt;"",Tätigkeit!I296,"")</f>
        <v/>
      </c>
      <c r="G286" s="26" t="str">
        <f>IF(A286&lt;&gt;"",IF(Tätigkeit!O296&lt;&gt;"",Tätigkeit!O296,""),"")</f>
        <v/>
      </c>
      <c r="H286" s="26" t="str">
        <f>IF(A286&lt;&gt;"",IF(Tätigkeit!Z296=TRUE,INDEX(codeperskat,MATCH(Tätigkeit!P296,libperskat,0)),IF(Tätigkeit!P296&lt;&gt;"",Tätigkeit!P296,"")),"")</f>
        <v/>
      </c>
      <c r="I286" s="26" t="str">
        <f>IF(A286&lt;&gt;"",IF(Tätigkeit!AA296=TRUE,INDEX(codeaav,MATCH(Tätigkeit!Q296,libaav,0)),IF(Tätigkeit!Q296&lt;&gt;"",Tätigkeit!Q296,"")),"")</f>
        <v/>
      </c>
      <c r="J286" s="26" t="str">
        <f>IF(A286&lt;&gt;"",IF(Tätigkeit!AB296=TRUE,INDEX(codedipqual,MATCH(Tätigkeit!R296,libdipqual,0)),IF(Tätigkeit!R296&lt;&gt;"",Tätigkeit!R296,"")),"")</f>
        <v/>
      </c>
      <c r="K286" s="26" t="str">
        <f>IF(A286&lt;&gt;"",IF(Tätigkeit!AC296=TRUE,INDEX(libcatidinst,MATCH(Tätigkeit!S296,libinst,0)),""),"")</f>
        <v/>
      </c>
      <c r="L286" s="26" t="str">
        <f>IF(A286&lt;&gt;"",IF(Tätigkeit!AC296=TRUE,INDEX(codeinst,MATCH(Tätigkeit!S296,libinst,0)),IF(Tätigkeit!S296&lt;&gt;"",Tätigkeit!S296,"")),"")</f>
        <v/>
      </c>
      <c r="M286" s="26" t="str">
        <f>IF(A286&lt;&gt;"",IF(Tätigkeit!T296&lt;&gt;"",Tätigkeit!T296,""),"")</f>
        <v/>
      </c>
      <c r="N286" s="26" t="str">
        <f>IF(A286&lt;&gt;"",IF(Tätigkeit!U296&lt;&gt;"",Tätigkeit!U296,""),"")</f>
        <v/>
      </c>
      <c r="O286" s="26" t="str">
        <f>IF(OR(A286="",ISBLANK(Tätigkeit!V296)),"",IF(NOT(ISNA(Tätigkeit!V296)),INDEX(codeschartkla,MATCH(Tätigkeit!V296,libschartkla,0)),Tätigkeit!V296))</f>
        <v/>
      </c>
      <c r="P286" s="26" t="str">
        <f>IF(OR(A286="",ISBLANK(Tätigkeit!W296)),"",Tätigkeit!W296)</f>
        <v/>
      </c>
    </row>
    <row r="287" spans="1:16" x14ac:dyDescent="0.2">
      <c r="A287" s="26" t="str">
        <f>IF(Tätigkeit!$A297&lt;&gt;"",IF(Tätigkeit!C297&lt;&gt;"",IF(Tätigkeit!C297="LOC.ID",CONCATENATE("LOC.",Tätigkeit!AM$12),Tätigkeit!C297),""),"")</f>
        <v/>
      </c>
      <c r="B287" s="65" t="str">
        <f>IF(A287&lt;&gt;"",Tätigkeit!J297,"")</f>
        <v/>
      </c>
      <c r="C287" s="26" t="str">
        <f>IF(A287&lt;&gt;"",IF(Tätigkeit!E297=TRUE,INDEX(codesex,MATCH(Tätigkeit!D297,libsex,0)),Tätigkeit!D297),"")</f>
        <v/>
      </c>
      <c r="D287" s="131" t="str">
        <f>IF(A287&lt;&gt;"",Tätigkeit!F297,"")</f>
        <v/>
      </c>
      <c r="E287" s="26" t="str">
        <f>IF(A287&lt;&gt;"",IF(Tätigkeit!H297=TRUE,INDEX(codenat,MATCH(Tätigkeit!G297,libnat,0)),Tätigkeit!G297),"")</f>
        <v/>
      </c>
      <c r="F287" s="26" t="str">
        <f>IF(A287&lt;&gt;"",Tätigkeit!I297,"")</f>
        <v/>
      </c>
      <c r="G287" s="26" t="str">
        <f>IF(A287&lt;&gt;"",IF(Tätigkeit!O297&lt;&gt;"",Tätigkeit!O297,""),"")</f>
        <v/>
      </c>
      <c r="H287" s="26" t="str">
        <f>IF(A287&lt;&gt;"",IF(Tätigkeit!Z297=TRUE,INDEX(codeperskat,MATCH(Tätigkeit!P297,libperskat,0)),IF(Tätigkeit!P297&lt;&gt;"",Tätigkeit!P297,"")),"")</f>
        <v/>
      </c>
      <c r="I287" s="26" t="str">
        <f>IF(A287&lt;&gt;"",IF(Tätigkeit!AA297=TRUE,INDEX(codeaav,MATCH(Tätigkeit!Q297,libaav,0)),IF(Tätigkeit!Q297&lt;&gt;"",Tätigkeit!Q297,"")),"")</f>
        <v/>
      </c>
      <c r="J287" s="26" t="str">
        <f>IF(A287&lt;&gt;"",IF(Tätigkeit!AB297=TRUE,INDEX(codedipqual,MATCH(Tätigkeit!R297,libdipqual,0)),IF(Tätigkeit!R297&lt;&gt;"",Tätigkeit!R297,"")),"")</f>
        <v/>
      </c>
      <c r="K287" s="26" t="str">
        <f>IF(A287&lt;&gt;"",IF(Tätigkeit!AC297=TRUE,INDEX(libcatidinst,MATCH(Tätigkeit!S297,libinst,0)),""),"")</f>
        <v/>
      </c>
      <c r="L287" s="26" t="str">
        <f>IF(A287&lt;&gt;"",IF(Tätigkeit!AC297=TRUE,INDEX(codeinst,MATCH(Tätigkeit!S297,libinst,0)),IF(Tätigkeit!S297&lt;&gt;"",Tätigkeit!S297,"")),"")</f>
        <v/>
      </c>
      <c r="M287" s="26" t="str">
        <f>IF(A287&lt;&gt;"",IF(Tätigkeit!T297&lt;&gt;"",Tätigkeit!T297,""),"")</f>
        <v/>
      </c>
      <c r="N287" s="26" t="str">
        <f>IF(A287&lt;&gt;"",IF(Tätigkeit!U297&lt;&gt;"",Tätigkeit!U297,""),"")</f>
        <v/>
      </c>
      <c r="O287" s="26" t="str">
        <f>IF(OR(A287="",ISBLANK(Tätigkeit!V297)),"",IF(NOT(ISNA(Tätigkeit!V297)),INDEX(codeschartkla,MATCH(Tätigkeit!V297,libschartkla,0)),Tätigkeit!V297))</f>
        <v/>
      </c>
      <c r="P287" s="26" t="str">
        <f>IF(OR(A287="",ISBLANK(Tätigkeit!W297)),"",Tätigkeit!W297)</f>
        <v/>
      </c>
    </row>
    <row r="288" spans="1:16" x14ac:dyDescent="0.2">
      <c r="A288" s="26" t="str">
        <f>IF(Tätigkeit!$A298&lt;&gt;"",IF(Tätigkeit!C298&lt;&gt;"",IF(Tätigkeit!C298="LOC.ID",CONCATENATE("LOC.",Tätigkeit!AM$12),Tätigkeit!C298),""),"")</f>
        <v/>
      </c>
      <c r="B288" s="65" t="str">
        <f>IF(A288&lt;&gt;"",Tätigkeit!J298,"")</f>
        <v/>
      </c>
      <c r="C288" s="26" t="str">
        <f>IF(A288&lt;&gt;"",IF(Tätigkeit!E298=TRUE,INDEX(codesex,MATCH(Tätigkeit!D298,libsex,0)),Tätigkeit!D298),"")</f>
        <v/>
      </c>
      <c r="D288" s="131" t="str">
        <f>IF(A288&lt;&gt;"",Tätigkeit!F298,"")</f>
        <v/>
      </c>
      <c r="E288" s="26" t="str">
        <f>IF(A288&lt;&gt;"",IF(Tätigkeit!H298=TRUE,INDEX(codenat,MATCH(Tätigkeit!G298,libnat,0)),Tätigkeit!G298),"")</f>
        <v/>
      </c>
      <c r="F288" s="26" t="str">
        <f>IF(A288&lt;&gt;"",Tätigkeit!I298,"")</f>
        <v/>
      </c>
      <c r="G288" s="26" t="str">
        <f>IF(A288&lt;&gt;"",IF(Tätigkeit!O298&lt;&gt;"",Tätigkeit!O298,""),"")</f>
        <v/>
      </c>
      <c r="H288" s="26" t="str">
        <f>IF(A288&lt;&gt;"",IF(Tätigkeit!Z298=TRUE,INDEX(codeperskat,MATCH(Tätigkeit!P298,libperskat,0)),IF(Tätigkeit!P298&lt;&gt;"",Tätigkeit!P298,"")),"")</f>
        <v/>
      </c>
      <c r="I288" s="26" t="str">
        <f>IF(A288&lt;&gt;"",IF(Tätigkeit!AA298=TRUE,INDEX(codeaav,MATCH(Tätigkeit!Q298,libaav,0)),IF(Tätigkeit!Q298&lt;&gt;"",Tätigkeit!Q298,"")),"")</f>
        <v/>
      </c>
      <c r="J288" s="26" t="str">
        <f>IF(A288&lt;&gt;"",IF(Tätigkeit!AB298=TRUE,INDEX(codedipqual,MATCH(Tätigkeit!R298,libdipqual,0)),IF(Tätigkeit!R298&lt;&gt;"",Tätigkeit!R298,"")),"")</f>
        <v/>
      </c>
      <c r="K288" s="26" t="str">
        <f>IF(A288&lt;&gt;"",IF(Tätigkeit!AC298=TRUE,INDEX(libcatidinst,MATCH(Tätigkeit!S298,libinst,0)),""),"")</f>
        <v/>
      </c>
      <c r="L288" s="26" t="str">
        <f>IF(A288&lt;&gt;"",IF(Tätigkeit!AC298=TRUE,INDEX(codeinst,MATCH(Tätigkeit!S298,libinst,0)),IF(Tätigkeit!S298&lt;&gt;"",Tätigkeit!S298,"")),"")</f>
        <v/>
      </c>
      <c r="M288" s="26" t="str">
        <f>IF(A288&lt;&gt;"",IF(Tätigkeit!T298&lt;&gt;"",Tätigkeit!T298,""),"")</f>
        <v/>
      </c>
      <c r="N288" s="26" t="str">
        <f>IF(A288&lt;&gt;"",IF(Tätigkeit!U298&lt;&gt;"",Tätigkeit!U298,""),"")</f>
        <v/>
      </c>
      <c r="O288" s="26" t="str">
        <f>IF(OR(A288="",ISBLANK(Tätigkeit!V298)),"",IF(NOT(ISNA(Tätigkeit!V298)),INDEX(codeschartkla,MATCH(Tätigkeit!V298,libschartkla,0)),Tätigkeit!V298))</f>
        <v/>
      </c>
      <c r="P288" s="26" t="str">
        <f>IF(OR(A288="",ISBLANK(Tätigkeit!W298)),"",Tätigkeit!W298)</f>
        <v/>
      </c>
    </row>
    <row r="289" spans="1:16" x14ac:dyDescent="0.2">
      <c r="A289" s="26" t="str">
        <f>IF(Tätigkeit!$A299&lt;&gt;"",IF(Tätigkeit!C299&lt;&gt;"",IF(Tätigkeit!C299="LOC.ID",CONCATENATE("LOC.",Tätigkeit!AM$12),Tätigkeit!C299),""),"")</f>
        <v/>
      </c>
      <c r="B289" s="65" t="str">
        <f>IF(A289&lt;&gt;"",Tätigkeit!J299,"")</f>
        <v/>
      </c>
      <c r="C289" s="26" t="str">
        <f>IF(A289&lt;&gt;"",IF(Tätigkeit!E299=TRUE,INDEX(codesex,MATCH(Tätigkeit!D299,libsex,0)),Tätigkeit!D299),"")</f>
        <v/>
      </c>
      <c r="D289" s="131" t="str">
        <f>IF(A289&lt;&gt;"",Tätigkeit!F299,"")</f>
        <v/>
      </c>
      <c r="E289" s="26" t="str">
        <f>IF(A289&lt;&gt;"",IF(Tätigkeit!H299=TRUE,INDEX(codenat,MATCH(Tätigkeit!G299,libnat,0)),Tätigkeit!G299),"")</f>
        <v/>
      </c>
      <c r="F289" s="26" t="str">
        <f>IF(A289&lt;&gt;"",Tätigkeit!I299,"")</f>
        <v/>
      </c>
      <c r="G289" s="26" t="str">
        <f>IF(A289&lt;&gt;"",IF(Tätigkeit!O299&lt;&gt;"",Tätigkeit!O299,""),"")</f>
        <v/>
      </c>
      <c r="H289" s="26" t="str">
        <f>IF(A289&lt;&gt;"",IF(Tätigkeit!Z299=TRUE,INDEX(codeperskat,MATCH(Tätigkeit!P299,libperskat,0)),IF(Tätigkeit!P299&lt;&gt;"",Tätigkeit!P299,"")),"")</f>
        <v/>
      </c>
      <c r="I289" s="26" t="str">
        <f>IF(A289&lt;&gt;"",IF(Tätigkeit!AA299=TRUE,INDEX(codeaav,MATCH(Tätigkeit!Q299,libaav,0)),IF(Tätigkeit!Q299&lt;&gt;"",Tätigkeit!Q299,"")),"")</f>
        <v/>
      </c>
      <c r="J289" s="26" t="str">
        <f>IF(A289&lt;&gt;"",IF(Tätigkeit!AB299=TRUE,INDEX(codedipqual,MATCH(Tätigkeit!R299,libdipqual,0)),IF(Tätigkeit!R299&lt;&gt;"",Tätigkeit!R299,"")),"")</f>
        <v/>
      </c>
      <c r="K289" s="26" t="str">
        <f>IF(A289&lt;&gt;"",IF(Tätigkeit!AC299=TRUE,INDEX(libcatidinst,MATCH(Tätigkeit!S299,libinst,0)),""),"")</f>
        <v/>
      </c>
      <c r="L289" s="26" t="str">
        <f>IF(A289&lt;&gt;"",IF(Tätigkeit!AC299=TRUE,INDEX(codeinst,MATCH(Tätigkeit!S299,libinst,0)),IF(Tätigkeit!S299&lt;&gt;"",Tätigkeit!S299,"")),"")</f>
        <v/>
      </c>
      <c r="M289" s="26" t="str">
        <f>IF(A289&lt;&gt;"",IF(Tätigkeit!T299&lt;&gt;"",Tätigkeit!T299,""),"")</f>
        <v/>
      </c>
      <c r="N289" s="26" t="str">
        <f>IF(A289&lt;&gt;"",IF(Tätigkeit!U299&lt;&gt;"",Tätigkeit!U299,""),"")</f>
        <v/>
      </c>
      <c r="O289" s="26" t="str">
        <f>IF(OR(A289="",ISBLANK(Tätigkeit!V299)),"",IF(NOT(ISNA(Tätigkeit!V299)),INDEX(codeschartkla,MATCH(Tätigkeit!V299,libschartkla,0)),Tätigkeit!V299))</f>
        <v/>
      </c>
      <c r="P289" s="26" t="str">
        <f>IF(OR(A289="",ISBLANK(Tätigkeit!W299)),"",Tätigkeit!W299)</f>
        <v/>
      </c>
    </row>
    <row r="290" spans="1:16" x14ac:dyDescent="0.2">
      <c r="A290" s="26" t="str">
        <f>IF(Tätigkeit!$A300&lt;&gt;"",IF(Tätigkeit!C300&lt;&gt;"",IF(Tätigkeit!C300="LOC.ID",CONCATENATE("LOC.",Tätigkeit!AM$12),Tätigkeit!C300),""),"")</f>
        <v/>
      </c>
      <c r="B290" s="65" t="str">
        <f>IF(A290&lt;&gt;"",Tätigkeit!J300,"")</f>
        <v/>
      </c>
      <c r="C290" s="26" t="str">
        <f>IF(A290&lt;&gt;"",IF(Tätigkeit!E300=TRUE,INDEX(codesex,MATCH(Tätigkeit!D300,libsex,0)),Tätigkeit!D300),"")</f>
        <v/>
      </c>
      <c r="D290" s="131" t="str">
        <f>IF(A290&lt;&gt;"",Tätigkeit!F300,"")</f>
        <v/>
      </c>
      <c r="E290" s="26" t="str">
        <f>IF(A290&lt;&gt;"",IF(Tätigkeit!H300=TRUE,INDEX(codenat,MATCH(Tätigkeit!G300,libnat,0)),Tätigkeit!G300),"")</f>
        <v/>
      </c>
      <c r="F290" s="26" t="str">
        <f>IF(A290&lt;&gt;"",Tätigkeit!I300,"")</f>
        <v/>
      </c>
      <c r="G290" s="26" t="str">
        <f>IF(A290&lt;&gt;"",IF(Tätigkeit!O300&lt;&gt;"",Tätigkeit!O300,""),"")</f>
        <v/>
      </c>
      <c r="H290" s="26" t="str">
        <f>IF(A290&lt;&gt;"",IF(Tätigkeit!Z300=TRUE,INDEX(codeperskat,MATCH(Tätigkeit!P300,libperskat,0)),IF(Tätigkeit!P300&lt;&gt;"",Tätigkeit!P300,"")),"")</f>
        <v/>
      </c>
      <c r="I290" s="26" t="str">
        <f>IF(A290&lt;&gt;"",IF(Tätigkeit!AA300=TRUE,INDEX(codeaav,MATCH(Tätigkeit!Q300,libaav,0)),IF(Tätigkeit!Q300&lt;&gt;"",Tätigkeit!Q300,"")),"")</f>
        <v/>
      </c>
      <c r="J290" s="26" t="str">
        <f>IF(A290&lt;&gt;"",IF(Tätigkeit!AB300=TRUE,INDEX(codedipqual,MATCH(Tätigkeit!R300,libdipqual,0)),IF(Tätigkeit!R300&lt;&gt;"",Tätigkeit!R300,"")),"")</f>
        <v/>
      </c>
      <c r="K290" s="26" t="str">
        <f>IF(A290&lt;&gt;"",IF(Tätigkeit!AC300=TRUE,INDEX(libcatidinst,MATCH(Tätigkeit!S300,libinst,0)),""),"")</f>
        <v/>
      </c>
      <c r="L290" s="26" t="str">
        <f>IF(A290&lt;&gt;"",IF(Tätigkeit!AC300=TRUE,INDEX(codeinst,MATCH(Tätigkeit!S300,libinst,0)),IF(Tätigkeit!S300&lt;&gt;"",Tätigkeit!S300,"")),"")</f>
        <v/>
      </c>
      <c r="M290" s="26" t="str">
        <f>IF(A290&lt;&gt;"",IF(Tätigkeit!T300&lt;&gt;"",Tätigkeit!T300,""),"")</f>
        <v/>
      </c>
      <c r="N290" s="26" t="str">
        <f>IF(A290&lt;&gt;"",IF(Tätigkeit!U300&lt;&gt;"",Tätigkeit!U300,""),"")</f>
        <v/>
      </c>
      <c r="O290" s="26" t="str">
        <f>IF(OR(A290="",ISBLANK(Tätigkeit!V300)),"",IF(NOT(ISNA(Tätigkeit!V300)),INDEX(codeschartkla,MATCH(Tätigkeit!V300,libschartkla,0)),Tätigkeit!V300))</f>
        <v/>
      </c>
      <c r="P290" s="26" t="str">
        <f>IF(OR(A290="",ISBLANK(Tätigkeit!W300)),"",Tätigkeit!W300)</f>
        <v/>
      </c>
    </row>
    <row r="291" spans="1:16" x14ac:dyDescent="0.2">
      <c r="A291" s="26" t="str">
        <f>IF(Tätigkeit!$A301&lt;&gt;"",IF(Tätigkeit!C301&lt;&gt;"",IF(Tätigkeit!C301="LOC.ID",CONCATENATE("LOC.",Tätigkeit!AM$12),Tätigkeit!C301),""),"")</f>
        <v/>
      </c>
      <c r="B291" s="65" t="str">
        <f>IF(A291&lt;&gt;"",Tätigkeit!J301,"")</f>
        <v/>
      </c>
      <c r="C291" s="26" t="str">
        <f>IF(A291&lt;&gt;"",IF(Tätigkeit!E301=TRUE,INDEX(codesex,MATCH(Tätigkeit!D301,libsex,0)),Tätigkeit!D301),"")</f>
        <v/>
      </c>
      <c r="D291" s="131" t="str">
        <f>IF(A291&lt;&gt;"",Tätigkeit!F301,"")</f>
        <v/>
      </c>
      <c r="E291" s="26" t="str">
        <f>IF(A291&lt;&gt;"",IF(Tätigkeit!H301=TRUE,INDEX(codenat,MATCH(Tätigkeit!G301,libnat,0)),Tätigkeit!G301),"")</f>
        <v/>
      </c>
      <c r="F291" s="26" t="str">
        <f>IF(A291&lt;&gt;"",Tätigkeit!I301,"")</f>
        <v/>
      </c>
      <c r="G291" s="26" t="str">
        <f>IF(A291&lt;&gt;"",IF(Tätigkeit!O301&lt;&gt;"",Tätigkeit!O301,""),"")</f>
        <v/>
      </c>
      <c r="H291" s="26" t="str">
        <f>IF(A291&lt;&gt;"",IF(Tätigkeit!Z301=TRUE,INDEX(codeperskat,MATCH(Tätigkeit!P301,libperskat,0)),IF(Tätigkeit!P301&lt;&gt;"",Tätigkeit!P301,"")),"")</f>
        <v/>
      </c>
      <c r="I291" s="26" t="str">
        <f>IF(A291&lt;&gt;"",IF(Tätigkeit!AA301=TRUE,INDEX(codeaav,MATCH(Tätigkeit!Q301,libaav,0)),IF(Tätigkeit!Q301&lt;&gt;"",Tätigkeit!Q301,"")),"")</f>
        <v/>
      </c>
      <c r="J291" s="26" t="str">
        <f>IF(A291&lt;&gt;"",IF(Tätigkeit!AB301=TRUE,INDEX(codedipqual,MATCH(Tätigkeit!R301,libdipqual,0)),IF(Tätigkeit!R301&lt;&gt;"",Tätigkeit!R301,"")),"")</f>
        <v/>
      </c>
      <c r="K291" s="26" t="str">
        <f>IF(A291&lt;&gt;"",IF(Tätigkeit!AC301=TRUE,INDEX(libcatidinst,MATCH(Tätigkeit!S301,libinst,0)),""),"")</f>
        <v/>
      </c>
      <c r="L291" s="26" t="str">
        <f>IF(A291&lt;&gt;"",IF(Tätigkeit!AC301=TRUE,INDEX(codeinst,MATCH(Tätigkeit!S301,libinst,0)),IF(Tätigkeit!S301&lt;&gt;"",Tätigkeit!S301,"")),"")</f>
        <v/>
      </c>
      <c r="M291" s="26" t="str">
        <f>IF(A291&lt;&gt;"",IF(Tätigkeit!T301&lt;&gt;"",Tätigkeit!T301,""),"")</f>
        <v/>
      </c>
      <c r="N291" s="26" t="str">
        <f>IF(A291&lt;&gt;"",IF(Tätigkeit!U301&lt;&gt;"",Tätigkeit!U301,""),"")</f>
        <v/>
      </c>
      <c r="O291" s="26" t="str">
        <f>IF(OR(A291="",ISBLANK(Tätigkeit!V301)),"",IF(NOT(ISNA(Tätigkeit!V301)),INDEX(codeschartkla,MATCH(Tätigkeit!V301,libschartkla,0)),Tätigkeit!V301))</f>
        <v/>
      </c>
      <c r="P291" s="26" t="str">
        <f>IF(OR(A291="",ISBLANK(Tätigkeit!W301)),"",Tätigkeit!W301)</f>
        <v/>
      </c>
    </row>
    <row r="292" spans="1:16" x14ac:dyDescent="0.2">
      <c r="A292" s="26" t="str">
        <f>IF(Tätigkeit!$A302&lt;&gt;"",IF(Tätigkeit!C302&lt;&gt;"",IF(Tätigkeit!C302="LOC.ID",CONCATENATE("LOC.",Tätigkeit!AM$12),Tätigkeit!C302),""),"")</f>
        <v/>
      </c>
      <c r="B292" s="65" t="str">
        <f>IF(A292&lt;&gt;"",Tätigkeit!J302,"")</f>
        <v/>
      </c>
      <c r="C292" s="26" t="str">
        <f>IF(A292&lt;&gt;"",IF(Tätigkeit!E302=TRUE,INDEX(codesex,MATCH(Tätigkeit!D302,libsex,0)),Tätigkeit!D302),"")</f>
        <v/>
      </c>
      <c r="D292" s="131" t="str">
        <f>IF(A292&lt;&gt;"",Tätigkeit!F302,"")</f>
        <v/>
      </c>
      <c r="E292" s="26" t="str">
        <f>IF(A292&lt;&gt;"",IF(Tätigkeit!H302=TRUE,INDEX(codenat,MATCH(Tätigkeit!G302,libnat,0)),Tätigkeit!G302),"")</f>
        <v/>
      </c>
      <c r="F292" s="26" t="str">
        <f>IF(A292&lt;&gt;"",Tätigkeit!I302,"")</f>
        <v/>
      </c>
      <c r="G292" s="26" t="str">
        <f>IF(A292&lt;&gt;"",IF(Tätigkeit!O302&lt;&gt;"",Tätigkeit!O302,""),"")</f>
        <v/>
      </c>
      <c r="H292" s="26" t="str">
        <f>IF(A292&lt;&gt;"",IF(Tätigkeit!Z302=TRUE,INDEX(codeperskat,MATCH(Tätigkeit!P302,libperskat,0)),IF(Tätigkeit!P302&lt;&gt;"",Tätigkeit!P302,"")),"")</f>
        <v/>
      </c>
      <c r="I292" s="26" t="str">
        <f>IF(A292&lt;&gt;"",IF(Tätigkeit!AA302=TRUE,INDEX(codeaav,MATCH(Tätigkeit!Q302,libaav,0)),IF(Tätigkeit!Q302&lt;&gt;"",Tätigkeit!Q302,"")),"")</f>
        <v/>
      </c>
      <c r="J292" s="26" t="str">
        <f>IF(A292&lt;&gt;"",IF(Tätigkeit!AB302=TRUE,INDEX(codedipqual,MATCH(Tätigkeit!R302,libdipqual,0)),IF(Tätigkeit!R302&lt;&gt;"",Tätigkeit!R302,"")),"")</f>
        <v/>
      </c>
      <c r="K292" s="26" t="str">
        <f>IF(A292&lt;&gt;"",IF(Tätigkeit!AC302=TRUE,INDEX(libcatidinst,MATCH(Tätigkeit!S302,libinst,0)),""),"")</f>
        <v/>
      </c>
      <c r="L292" s="26" t="str">
        <f>IF(A292&lt;&gt;"",IF(Tätigkeit!AC302=TRUE,INDEX(codeinst,MATCH(Tätigkeit!S302,libinst,0)),IF(Tätigkeit!S302&lt;&gt;"",Tätigkeit!S302,"")),"")</f>
        <v/>
      </c>
      <c r="M292" s="26" t="str">
        <f>IF(A292&lt;&gt;"",IF(Tätigkeit!T302&lt;&gt;"",Tätigkeit!T302,""),"")</f>
        <v/>
      </c>
      <c r="N292" s="26" t="str">
        <f>IF(A292&lt;&gt;"",IF(Tätigkeit!U302&lt;&gt;"",Tätigkeit!U302,""),"")</f>
        <v/>
      </c>
      <c r="O292" s="26" t="str">
        <f>IF(OR(A292="",ISBLANK(Tätigkeit!V302)),"",IF(NOT(ISNA(Tätigkeit!V302)),INDEX(codeschartkla,MATCH(Tätigkeit!V302,libschartkla,0)),Tätigkeit!V302))</f>
        <v/>
      </c>
      <c r="P292" s="26" t="str">
        <f>IF(OR(A292="",ISBLANK(Tätigkeit!W302)),"",Tätigkeit!W302)</f>
        <v/>
      </c>
    </row>
    <row r="293" spans="1:16" x14ac:dyDescent="0.2">
      <c r="A293" s="26" t="str">
        <f>IF(Tätigkeit!$A303&lt;&gt;"",IF(Tätigkeit!C303&lt;&gt;"",IF(Tätigkeit!C303="LOC.ID",CONCATENATE("LOC.",Tätigkeit!AM$12),Tätigkeit!C303),""),"")</f>
        <v/>
      </c>
      <c r="B293" s="65" t="str">
        <f>IF(A293&lt;&gt;"",Tätigkeit!J303,"")</f>
        <v/>
      </c>
      <c r="C293" s="26" t="str">
        <f>IF(A293&lt;&gt;"",IF(Tätigkeit!E303=TRUE,INDEX(codesex,MATCH(Tätigkeit!D303,libsex,0)),Tätigkeit!D303),"")</f>
        <v/>
      </c>
      <c r="D293" s="131" t="str">
        <f>IF(A293&lt;&gt;"",Tätigkeit!F303,"")</f>
        <v/>
      </c>
      <c r="E293" s="26" t="str">
        <f>IF(A293&lt;&gt;"",IF(Tätigkeit!H303=TRUE,INDEX(codenat,MATCH(Tätigkeit!G303,libnat,0)),Tätigkeit!G303),"")</f>
        <v/>
      </c>
      <c r="F293" s="26" t="str">
        <f>IF(A293&lt;&gt;"",Tätigkeit!I303,"")</f>
        <v/>
      </c>
      <c r="G293" s="26" t="str">
        <f>IF(A293&lt;&gt;"",IF(Tätigkeit!O303&lt;&gt;"",Tätigkeit!O303,""),"")</f>
        <v/>
      </c>
      <c r="H293" s="26" t="str">
        <f>IF(A293&lt;&gt;"",IF(Tätigkeit!Z303=TRUE,INDEX(codeperskat,MATCH(Tätigkeit!P303,libperskat,0)),IF(Tätigkeit!P303&lt;&gt;"",Tätigkeit!P303,"")),"")</f>
        <v/>
      </c>
      <c r="I293" s="26" t="str">
        <f>IF(A293&lt;&gt;"",IF(Tätigkeit!AA303=TRUE,INDEX(codeaav,MATCH(Tätigkeit!Q303,libaav,0)),IF(Tätigkeit!Q303&lt;&gt;"",Tätigkeit!Q303,"")),"")</f>
        <v/>
      </c>
      <c r="J293" s="26" t="str">
        <f>IF(A293&lt;&gt;"",IF(Tätigkeit!AB303=TRUE,INDEX(codedipqual,MATCH(Tätigkeit!R303,libdipqual,0)),IF(Tätigkeit!R303&lt;&gt;"",Tätigkeit!R303,"")),"")</f>
        <v/>
      </c>
      <c r="K293" s="26" t="str">
        <f>IF(A293&lt;&gt;"",IF(Tätigkeit!AC303=TRUE,INDEX(libcatidinst,MATCH(Tätigkeit!S303,libinst,0)),""),"")</f>
        <v/>
      </c>
      <c r="L293" s="26" t="str">
        <f>IF(A293&lt;&gt;"",IF(Tätigkeit!AC303=TRUE,INDEX(codeinst,MATCH(Tätigkeit!S303,libinst,0)),IF(Tätigkeit!S303&lt;&gt;"",Tätigkeit!S303,"")),"")</f>
        <v/>
      </c>
      <c r="M293" s="26" t="str">
        <f>IF(A293&lt;&gt;"",IF(Tätigkeit!T303&lt;&gt;"",Tätigkeit!T303,""),"")</f>
        <v/>
      </c>
      <c r="N293" s="26" t="str">
        <f>IF(A293&lt;&gt;"",IF(Tätigkeit!U303&lt;&gt;"",Tätigkeit!U303,""),"")</f>
        <v/>
      </c>
      <c r="O293" s="26" t="str">
        <f>IF(OR(A293="",ISBLANK(Tätigkeit!V303)),"",IF(NOT(ISNA(Tätigkeit!V303)),INDEX(codeschartkla,MATCH(Tätigkeit!V303,libschartkla,0)),Tätigkeit!V303))</f>
        <v/>
      </c>
      <c r="P293" s="26" t="str">
        <f>IF(OR(A293="",ISBLANK(Tätigkeit!W303)),"",Tätigkeit!W303)</f>
        <v/>
      </c>
    </row>
    <row r="294" spans="1:16" x14ac:dyDescent="0.2">
      <c r="A294" s="26" t="str">
        <f>IF(Tätigkeit!$A304&lt;&gt;"",IF(Tätigkeit!C304&lt;&gt;"",IF(Tätigkeit!C304="LOC.ID",CONCATENATE("LOC.",Tätigkeit!AM$12),Tätigkeit!C304),""),"")</f>
        <v/>
      </c>
      <c r="B294" s="65" t="str">
        <f>IF(A294&lt;&gt;"",Tätigkeit!J304,"")</f>
        <v/>
      </c>
      <c r="C294" s="26" t="str">
        <f>IF(A294&lt;&gt;"",IF(Tätigkeit!E304=TRUE,INDEX(codesex,MATCH(Tätigkeit!D304,libsex,0)),Tätigkeit!D304),"")</f>
        <v/>
      </c>
      <c r="D294" s="131" t="str">
        <f>IF(A294&lt;&gt;"",Tätigkeit!F304,"")</f>
        <v/>
      </c>
      <c r="E294" s="26" t="str">
        <f>IF(A294&lt;&gt;"",IF(Tätigkeit!H304=TRUE,INDEX(codenat,MATCH(Tätigkeit!G304,libnat,0)),Tätigkeit!G304),"")</f>
        <v/>
      </c>
      <c r="F294" s="26" t="str">
        <f>IF(A294&lt;&gt;"",Tätigkeit!I304,"")</f>
        <v/>
      </c>
      <c r="G294" s="26" t="str">
        <f>IF(A294&lt;&gt;"",IF(Tätigkeit!O304&lt;&gt;"",Tätigkeit!O304,""),"")</f>
        <v/>
      </c>
      <c r="H294" s="26" t="str">
        <f>IF(A294&lt;&gt;"",IF(Tätigkeit!Z304=TRUE,INDEX(codeperskat,MATCH(Tätigkeit!P304,libperskat,0)),IF(Tätigkeit!P304&lt;&gt;"",Tätigkeit!P304,"")),"")</f>
        <v/>
      </c>
      <c r="I294" s="26" t="str">
        <f>IF(A294&lt;&gt;"",IF(Tätigkeit!AA304=TRUE,INDEX(codeaav,MATCH(Tätigkeit!Q304,libaav,0)),IF(Tätigkeit!Q304&lt;&gt;"",Tätigkeit!Q304,"")),"")</f>
        <v/>
      </c>
      <c r="J294" s="26" t="str">
        <f>IF(A294&lt;&gt;"",IF(Tätigkeit!AB304=TRUE,INDEX(codedipqual,MATCH(Tätigkeit!R304,libdipqual,0)),IF(Tätigkeit!R304&lt;&gt;"",Tätigkeit!R304,"")),"")</f>
        <v/>
      </c>
      <c r="K294" s="26" t="str">
        <f>IF(A294&lt;&gt;"",IF(Tätigkeit!AC304=TRUE,INDEX(libcatidinst,MATCH(Tätigkeit!S304,libinst,0)),""),"")</f>
        <v/>
      </c>
      <c r="L294" s="26" t="str">
        <f>IF(A294&lt;&gt;"",IF(Tätigkeit!AC304=TRUE,INDEX(codeinst,MATCH(Tätigkeit!S304,libinst,0)),IF(Tätigkeit!S304&lt;&gt;"",Tätigkeit!S304,"")),"")</f>
        <v/>
      </c>
      <c r="M294" s="26" t="str">
        <f>IF(A294&lt;&gt;"",IF(Tätigkeit!T304&lt;&gt;"",Tätigkeit!T304,""),"")</f>
        <v/>
      </c>
      <c r="N294" s="26" t="str">
        <f>IF(A294&lt;&gt;"",IF(Tätigkeit!U304&lt;&gt;"",Tätigkeit!U304,""),"")</f>
        <v/>
      </c>
      <c r="O294" s="26" t="str">
        <f>IF(OR(A294="",ISBLANK(Tätigkeit!V304)),"",IF(NOT(ISNA(Tätigkeit!V304)),INDEX(codeschartkla,MATCH(Tätigkeit!V304,libschartkla,0)),Tätigkeit!V304))</f>
        <v/>
      </c>
      <c r="P294" s="26" t="str">
        <f>IF(OR(A294="",ISBLANK(Tätigkeit!W304)),"",Tätigkeit!W304)</f>
        <v/>
      </c>
    </row>
    <row r="295" spans="1:16" x14ac:dyDescent="0.2">
      <c r="A295" s="26" t="str">
        <f>IF(Tätigkeit!$A305&lt;&gt;"",IF(Tätigkeit!C305&lt;&gt;"",IF(Tätigkeit!C305="LOC.ID",CONCATENATE("LOC.",Tätigkeit!AM$12),Tätigkeit!C305),""),"")</f>
        <v/>
      </c>
      <c r="B295" s="65" t="str">
        <f>IF(A295&lt;&gt;"",Tätigkeit!J305,"")</f>
        <v/>
      </c>
      <c r="C295" s="26" t="str">
        <f>IF(A295&lt;&gt;"",IF(Tätigkeit!E305=TRUE,INDEX(codesex,MATCH(Tätigkeit!D305,libsex,0)),Tätigkeit!D305),"")</f>
        <v/>
      </c>
      <c r="D295" s="131" t="str">
        <f>IF(A295&lt;&gt;"",Tätigkeit!F305,"")</f>
        <v/>
      </c>
      <c r="E295" s="26" t="str">
        <f>IF(A295&lt;&gt;"",IF(Tätigkeit!H305=TRUE,INDEX(codenat,MATCH(Tätigkeit!G305,libnat,0)),Tätigkeit!G305),"")</f>
        <v/>
      </c>
      <c r="F295" s="26" t="str">
        <f>IF(A295&lt;&gt;"",Tätigkeit!I305,"")</f>
        <v/>
      </c>
      <c r="G295" s="26" t="str">
        <f>IF(A295&lt;&gt;"",IF(Tätigkeit!O305&lt;&gt;"",Tätigkeit!O305,""),"")</f>
        <v/>
      </c>
      <c r="H295" s="26" t="str">
        <f>IF(A295&lt;&gt;"",IF(Tätigkeit!Z305=TRUE,INDEX(codeperskat,MATCH(Tätigkeit!P305,libperskat,0)),IF(Tätigkeit!P305&lt;&gt;"",Tätigkeit!P305,"")),"")</f>
        <v/>
      </c>
      <c r="I295" s="26" t="str">
        <f>IF(A295&lt;&gt;"",IF(Tätigkeit!AA305=TRUE,INDEX(codeaav,MATCH(Tätigkeit!Q305,libaav,0)),IF(Tätigkeit!Q305&lt;&gt;"",Tätigkeit!Q305,"")),"")</f>
        <v/>
      </c>
      <c r="J295" s="26" t="str">
        <f>IF(A295&lt;&gt;"",IF(Tätigkeit!AB305=TRUE,INDEX(codedipqual,MATCH(Tätigkeit!R305,libdipqual,0)),IF(Tätigkeit!R305&lt;&gt;"",Tätigkeit!R305,"")),"")</f>
        <v/>
      </c>
      <c r="K295" s="26" t="str">
        <f>IF(A295&lt;&gt;"",IF(Tätigkeit!AC305=TRUE,INDEX(libcatidinst,MATCH(Tätigkeit!S305,libinst,0)),""),"")</f>
        <v/>
      </c>
      <c r="L295" s="26" t="str">
        <f>IF(A295&lt;&gt;"",IF(Tätigkeit!AC305=TRUE,INDEX(codeinst,MATCH(Tätigkeit!S305,libinst,0)),IF(Tätigkeit!S305&lt;&gt;"",Tätigkeit!S305,"")),"")</f>
        <v/>
      </c>
      <c r="M295" s="26" t="str">
        <f>IF(A295&lt;&gt;"",IF(Tätigkeit!T305&lt;&gt;"",Tätigkeit!T305,""),"")</f>
        <v/>
      </c>
      <c r="N295" s="26" t="str">
        <f>IF(A295&lt;&gt;"",IF(Tätigkeit!U305&lt;&gt;"",Tätigkeit!U305,""),"")</f>
        <v/>
      </c>
      <c r="O295" s="26" t="str">
        <f>IF(OR(A295="",ISBLANK(Tätigkeit!V305)),"",IF(NOT(ISNA(Tätigkeit!V305)),INDEX(codeschartkla,MATCH(Tätigkeit!V305,libschartkla,0)),Tätigkeit!V305))</f>
        <v/>
      </c>
      <c r="P295" s="26" t="str">
        <f>IF(OR(A295="",ISBLANK(Tätigkeit!W305)),"",Tätigkeit!W305)</f>
        <v/>
      </c>
    </row>
    <row r="296" spans="1:16" x14ac:dyDescent="0.2">
      <c r="A296" s="26" t="str">
        <f>IF(Tätigkeit!$A306&lt;&gt;"",IF(Tätigkeit!C306&lt;&gt;"",IF(Tätigkeit!C306="LOC.ID",CONCATENATE("LOC.",Tätigkeit!AM$12),Tätigkeit!C306),""),"")</f>
        <v/>
      </c>
      <c r="B296" s="65" t="str">
        <f>IF(A296&lt;&gt;"",Tätigkeit!J306,"")</f>
        <v/>
      </c>
      <c r="C296" s="26" t="str">
        <f>IF(A296&lt;&gt;"",IF(Tätigkeit!E306=TRUE,INDEX(codesex,MATCH(Tätigkeit!D306,libsex,0)),Tätigkeit!D306),"")</f>
        <v/>
      </c>
      <c r="D296" s="131" t="str">
        <f>IF(A296&lt;&gt;"",Tätigkeit!F306,"")</f>
        <v/>
      </c>
      <c r="E296" s="26" t="str">
        <f>IF(A296&lt;&gt;"",IF(Tätigkeit!H306=TRUE,INDEX(codenat,MATCH(Tätigkeit!G306,libnat,0)),Tätigkeit!G306),"")</f>
        <v/>
      </c>
      <c r="F296" s="26" t="str">
        <f>IF(A296&lt;&gt;"",Tätigkeit!I306,"")</f>
        <v/>
      </c>
      <c r="G296" s="26" t="str">
        <f>IF(A296&lt;&gt;"",IF(Tätigkeit!O306&lt;&gt;"",Tätigkeit!O306,""),"")</f>
        <v/>
      </c>
      <c r="H296" s="26" t="str">
        <f>IF(A296&lt;&gt;"",IF(Tätigkeit!Z306=TRUE,INDEX(codeperskat,MATCH(Tätigkeit!P306,libperskat,0)),IF(Tätigkeit!P306&lt;&gt;"",Tätigkeit!P306,"")),"")</f>
        <v/>
      </c>
      <c r="I296" s="26" t="str">
        <f>IF(A296&lt;&gt;"",IF(Tätigkeit!AA306=TRUE,INDEX(codeaav,MATCH(Tätigkeit!Q306,libaav,0)),IF(Tätigkeit!Q306&lt;&gt;"",Tätigkeit!Q306,"")),"")</f>
        <v/>
      </c>
      <c r="J296" s="26" t="str">
        <f>IF(A296&lt;&gt;"",IF(Tätigkeit!AB306=TRUE,INDEX(codedipqual,MATCH(Tätigkeit!R306,libdipqual,0)),IF(Tätigkeit!R306&lt;&gt;"",Tätigkeit!R306,"")),"")</f>
        <v/>
      </c>
      <c r="K296" s="26" t="str">
        <f>IF(A296&lt;&gt;"",IF(Tätigkeit!AC306=TRUE,INDEX(libcatidinst,MATCH(Tätigkeit!S306,libinst,0)),""),"")</f>
        <v/>
      </c>
      <c r="L296" s="26" t="str">
        <f>IF(A296&lt;&gt;"",IF(Tätigkeit!AC306=TRUE,INDEX(codeinst,MATCH(Tätigkeit!S306,libinst,0)),IF(Tätigkeit!S306&lt;&gt;"",Tätigkeit!S306,"")),"")</f>
        <v/>
      </c>
      <c r="M296" s="26" t="str">
        <f>IF(A296&lt;&gt;"",IF(Tätigkeit!T306&lt;&gt;"",Tätigkeit!T306,""),"")</f>
        <v/>
      </c>
      <c r="N296" s="26" t="str">
        <f>IF(A296&lt;&gt;"",IF(Tätigkeit!U306&lt;&gt;"",Tätigkeit!U306,""),"")</f>
        <v/>
      </c>
      <c r="O296" s="26" t="str">
        <f>IF(OR(A296="",ISBLANK(Tätigkeit!V306)),"",IF(NOT(ISNA(Tätigkeit!V306)),INDEX(codeschartkla,MATCH(Tätigkeit!V306,libschartkla,0)),Tätigkeit!V306))</f>
        <v/>
      </c>
      <c r="P296" s="26" t="str">
        <f>IF(OR(A296="",ISBLANK(Tätigkeit!W306)),"",Tätigkeit!W306)</f>
        <v/>
      </c>
    </row>
    <row r="297" spans="1:16" x14ac:dyDescent="0.2">
      <c r="A297" s="26" t="str">
        <f>IF(Tätigkeit!$A307&lt;&gt;"",IF(Tätigkeit!C307&lt;&gt;"",IF(Tätigkeit!C307="LOC.ID",CONCATENATE("LOC.",Tätigkeit!AM$12),Tätigkeit!C307),""),"")</f>
        <v/>
      </c>
      <c r="B297" s="65" t="str">
        <f>IF(A297&lt;&gt;"",Tätigkeit!J307,"")</f>
        <v/>
      </c>
      <c r="C297" s="26" t="str">
        <f>IF(A297&lt;&gt;"",IF(Tätigkeit!E307=TRUE,INDEX(codesex,MATCH(Tätigkeit!D307,libsex,0)),Tätigkeit!D307),"")</f>
        <v/>
      </c>
      <c r="D297" s="131" t="str">
        <f>IF(A297&lt;&gt;"",Tätigkeit!F307,"")</f>
        <v/>
      </c>
      <c r="E297" s="26" t="str">
        <f>IF(A297&lt;&gt;"",IF(Tätigkeit!H307=TRUE,INDEX(codenat,MATCH(Tätigkeit!G307,libnat,0)),Tätigkeit!G307),"")</f>
        <v/>
      </c>
      <c r="F297" s="26" t="str">
        <f>IF(A297&lt;&gt;"",Tätigkeit!I307,"")</f>
        <v/>
      </c>
      <c r="G297" s="26" t="str">
        <f>IF(A297&lt;&gt;"",IF(Tätigkeit!O307&lt;&gt;"",Tätigkeit!O307,""),"")</f>
        <v/>
      </c>
      <c r="H297" s="26" t="str">
        <f>IF(A297&lt;&gt;"",IF(Tätigkeit!Z307=TRUE,INDEX(codeperskat,MATCH(Tätigkeit!P307,libperskat,0)),IF(Tätigkeit!P307&lt;&gt;"",Tätigkeit!P307,"")),"")</f>
        <v/>
      </c>
      <c r="I297" s="26" t="str">
        <f>IF(A297&lt;&gt;"",IF(Tätigkeit!AA307=TRUE,INDEX(codeaav,MATCH(Tätigkeit!Q307,libaav,0)),IF(Tätigkeit!Q307&lt;&gt;"",Tätigkeit!Q307,"")),"")</f>
        <v/>
      </c>
      <c r="J297" s="26" t="str">
        <f>IF(A297&lt;&gt;"",IF(Tätigkeit!AB307=TRUE,INDEX(codedipqual,MATCH(Tätigkeit!R307,libdipqual,0)),IF(Tätigkeit!R307&lt;&gt;"",Tätigkeit!R307,"")),"")</f>
        <v/>
      </c>
      <c r="K297" s="26" t="str">
        <f>IF(A297&lt;&gt;"",IF(Tätigkeit!AC307=TRUE,INDEX(libcatidinst,MATCH(Tätigkeit!S307,libinst,0)),""),"")</f>
        <v/>
      </c>
      <c r="L297" s="26" t="str">
        <f>IF(A297&lt;&gt;"",IF(Tätigkeit!AC307=TRUE,INDEX(codeinst,MATCH(Tätigkeit!S307,libinst,0)),IF(Tätigkeit!S307&lt;&gt;"",Tätigkeit!S307,"")),"")</f>
        <v/>
      </c>
      <c r="M297" s="26" t="str">
        <f>IF(A297&lt;&gt;"",IF(Tätigkeit!T307&lt;&gt;"",Tätigkeit!T307,""),"")</f>
        <v/>
      </c>
      <c r="N297" s="26" t="str">
        <f>IF(A297&lt;&gt;"",IF(Tätigkeit!U307&lt;&gt;"",Tätigkeit!U307,""),"")</f>
        <v/>
      </c>
      <c r="O297" s="26" t="str">
        <f>IF(OR(A297="",ISBLANK(Tätigkeit!V307)),"",IF(NOT(ISNA(Tätigkeit!V307)),INDEX(codeschartkla,MATCH(Tätigkeit!V307,libschartkla,0)),Tätigkeit!V307))</f>
        <v/>
      </c>
      <c r="P297" s="26" t="str">
        <f>IF(OR(A297="",ISBLANK(Tätigkeit!W307)),"",Tätigkeit!W307)</f>
        <v/>
      </c>
    </row>
    <row r="298" spans="1:16" x14ac:dyDescent="0.2">
      <c r="A298" s="26" t="str">
        <f>IF(Tätigkeit!$A308&lt;&gt;"",IF(Tätigkeit!C308&lt;&gt;"",IF(Tätigkeit!C308="LOC.ID",CONCATENATE("LOC.",Tätigkeit!AM$12),Tätigkeit!C308),""),"")</f>
        <v/>
      </c>
      <c r="B298" s="65" t="str">
        <f>IF(A298&lt;&gt;"",Tätigkeit!J308,"")</f>
        <v/>
      </c>
      <c r="C298" s="26" t="str">
        <f>IF(A298&lt;&gt;"",IF(Tätigkeit!E308=TRUE,INDEX(codesex,MATCH(Tätigkeit!D308,libsex,0)),Tätigkeit!D308),"")</f>
        <v/>
      </c>
      <c r="D298" s="131" t="str">
        <f>IF(A298&lt;&gt;"",Tätigkeit!F308,"")</f>
        <v/>
      </c>
      <c r="E298" s="26" t="str">
        <f>IF(A298&lt;&gt;"",IF(Tätigkeit!H308=TRUE,INDEX(codenat,MATCH(Tätigkeit!G308,libnat,0)),Tätigkeit!G308),"")</f>
        <v/>
      </c>
      <c r="F298" s="26" t="str">
        <f>IF(A298&lt;&gt;"",Tätigkeit!I308,"")</f>
        <v/>
      </c>
      <c r="G298" s="26" t="str">
        <f>IF(A298&lt;&gt;"",IF(Tätigkeit!O308&lt;&gt;"",Tätigkeit!O308,""),"")</f>
        <v/>
      </c>
      <c r="H298" s="26" t="str">
        <f>IF(A298&lt;&gt;"",IF(Tätigkeit!Z308=TRUE,INDEX(codeperskat,MATCH(Tätigkeit!P308,libperskat,0)),IF(Tätigkeit!P308&lt;&gt;"",Tätigkeit!P308,"")),"")</f>
        <v/>
      </c>
      <c r="I298" s="26" t="str">
        <f>IF(A298&lt;&gt;"",IF(Tätigkeit!AA308=TRUE,INDEX(codeaav,MATCH(Tätigkeit!Q308,libaav,0)),IF(Tätigkeit!Q308&lt;&gt;"",Tätigkeit!Q308,"")),"")</f>
        <v/>
      </c>
      <c r="J298" s="26" t="str">
        <f>IF(A298&lt;&gt;"",IF(Tätigkeit!AB308=TRUE,INDEX(codedipqual,MATCH(Tätigkeit!R308,libdipqual,0)),IF(Tätigkeit!R308&lt;&gt;"",Tätigkeit!R308,"")),"")</f>
        <v/>
      </c>
      <c r="K298" s="26" t="str">
        <f>IF(A298&lt;&gt;"",IF(Tätigkeit!AC308=TRUE,INDEX(libcatidinst,MATCH(Tätigkeit!S308,libinst,0)),""),"")</f>
        <v/>
      </c>
      <c r="L298" s="26" t="str">
        <f>IF(A298&lt;&gt;"",IF(Tätigkeit!AC308=TRUE,INDEX(codeinst,MATCH(Tätigkeit!S308,libinst,0)),IF(Tätigkeit!S308&lt;&gt;"",Tätigkeit!S308,"")),"")</f>
        <v/>
      </c>
      <c r="M298" s="26" t="str">
        <f>IF(A298&lt;&gt;"",IF(Tätigkeit!T308&lt;&gt;"",Tätigkeit!T308,""),"")</f>
        <v/>
      </c>
      <c r="N298" s="26" t="str">
        <f>IF(A298&lt;&gt;"",IF(Tätigkeit!U308&lt;&gt;"",Tätigkeit!U308,""),"")</f>
        <v/>
      </c>
      <c r="O298" s="26" t="str">
        <f>IF(OR(A298="",ISBLANK(Tätigkeit!V308)),"",IF(NOT(ISNA(Tätigkeit!V308)),INDEX(codeschartkla,MATCH(Tätigkeit!V308,libschartkla,0)),Tätigkeit!V308))</f>
        <v/>
      </c>
      <c r="P298" s="26" t="str">
        <f>IF(OR(A298="",ISBLANK(Tätigkeit!W308)),"",Tätigkeit!W308)</f>
        <v/>
      </c>
    </row>
    <row r="299" spans="1:16" x14ac:dyDescent="0.2">
      <c r="A299" s="26" t="str">
        <f>IF(Tätigkeit!$A309&lt;&gt;"",IF(Tätigkeit!C309&lt;&gt;"",IF(Tätigkeit!C309="LOC.ID",CONCATENATE("LOC.",Tätigkeit!AM$12),Tätigkeit!C309),""),"")</f>
        <v/>
      </c>
      <c r="B299" s="65" t="str">
        <f>IF(A299&lt;&gt;"",Tätigkeit!J309,"")</f>
        <v/>
      </c>
      <c r="C299" s="26" t="str">
        <f>IF(A299&lt;&gt;"",IF(Tätigkeit!E309=TRUE,INDEX(codesex,MATCH(Tätigkeit!D309,libsex,0)),Tätigkeit!D309),"")</f>
        <v/>
      </c>
      <c r="D299" s="131" t="str">
        <f>IF(A299&lt;&gt;"",Tätigkeit!F309,"")</f>
        <v/>
      </c>
      <c r="E299" s="26" t="str">
        <f>IF(A299&lt;&gt;"",IF(Tätigkeit!H309=TRUE,INDEX(codenat,MATCH(Tätigkeit!G309,libnat,0)),Tätigkeit!G309),"")</f>
        <v/>
      </c>
      <c r="F299" s="26" t="str">
        <f>IF(A299&lt;&gt;"",Tätigkeit!I309,"")</f>
        <v/>
      </c>
      <c r="G299" s="26" t="str">
        <f>IF(A299&lt;&gt;"",IF(Tätigkeit!O309&lt;&gt;"",Tätigkeit!O309,""),"")</f>
        <v/>
      </c>
      <c r="H299" s="26" t="str">
        <f>IF(A299&lt;&gt;"",IF(Tätigkeit!Z309=TRUE,INDEX(codeperskat,MATCH(Tätigkeit!P309,libperskat,0)),IF(Tätigkeit!P309&lt;&gt;"",Tätigkeit!P309,"")),"")</f>
        <v/>
      </c>
      <c r="I299" s="26" t="str">
        <f>IF(A299&lt;&gt;"",IF(Tätigkeit!AA309=TRUE,INDEX(codeaav,MATCH(Tätigkeit!Q309,libaav,0)),IF(Tätigkeit!Q309&lt;&gt;"",Tätigkeit!Q309,"")),"")</f>
        <v/>
      </c>
      <c r="J299" s="26" t="str">
        <f>IF(A299&lt;&gt;"",IF(Tätigkeit!AB309=TRUE,INDEX(codedipqual,MATCH(Tätigkeit!R309,libdipqual,0)),IF(Tätigkeit!R309&lt;&gt;"",Tätigkeit!R309,"")),"")</f>
        <v/>
      </c>
      <c r="K299" s="26" t="str">
        <f>IF(A299&lt;&gt;"",IF(Tätigkeit!AC309=TRUE,INDEX(libcatidinst,MATCH(Tätigkeit!S309,libinst,0)),""),"")</f>
        <v/>
      </c>
      <c r="L299" s="26" t="str">
        <f>IF(A299&lt;&gt;"",IF(Tätigkeit!AC309=TRUE,INDEX(codeinst,MATCH(Tätigkeit!S309,libinst,0)),IF(Tätigkeit!S309&lt;&gt;"",Tätigkeit!S309,"")),"")</f>
        <v/>
      </c>
      <c r="M299" s="26" t="str">
        <f>IF(A299&lt;&gt;"",IF(Tätigkeit!T309&lt;&gt;"",Tätigkeit!T309,""),"")</f>
        <v/>
      </c>
      <c r="N299" s="26" t="str">
        <f>IF(A299&lt;&gt;"",IF(Tätigkeit!U309&lt;&gt;"",Tätigkeit!U309,""),"")</f>
        <v/>
      </c>
      <c r="O299" s="26" t="str">
        <f>IF(OR(A299="",ISBLANK(Tätigkeit!V309)),"",IF(NOT(ISNA(Tätigkeit!V309)),INDEX(codeschartkla,MATCH(Tätigkeit!V309,libschartkla,0)),Tätigkeit!V309))</f>
        <v/>
      </c>
      <c r="P299" s="26" t="str">
        <f>IF(OR(A299="",ISBLANK(Tätigkeit!W309)),"",Tätigkeit!W309)</f>
        <v/>
      </c>
    </row>
    <row r="300" spans="1:16" x14ac:dyDescent="0.2">
      <c r="A300" s="26" t="str">
        <f>IF(Tätigkeit!$A310&lt;&gt;"",IF(Tätigkeit!C310&lt;&gt;"",IF(Tätigkeit!C310="LOC.ID",CONCATENATE("LOC.",Tätigkeit!AM$12),Tätigkeit!C310),""),"")</f>
        <v/>
      </c>
      <c r="B300" s="65" t="str">
        <f>IF(A300&lt;&gt;"",Tätigkeit!J310,"")</f>
        <v/>
      </c>
      <c r="C300" s="26" t="str">
        <f>IF(A300&lt;&gt;"",IF(Tätigkeit!E310=TRUE,INDEX(codesex,MATCH(Tätigkeit!D310,libsex,0)),Tätigkeit!D310),"")</f>
        <v/>
      </c>
      <c r="D300" s="131" t="str">
        <f>IF(A300&lt;&gt;"",Tätigkeit!F310,"")</f>
        <v/>
      </c>
      <c r="E300" s="26" t="str">
        <f>IF(A300&lt;&gt;"",IF(Tätigkeit!H310=TRUE,INDEX(codenat,MATCH(Tätigkeit!G310,libnat,0)),Tätigkeit!G310),"")</f>
        <v/>
      </c>
      <c r="F300" s="26" t="str">
        <f>IF(A300&lt;&gt;"",Tätigkeit!I310,"")</f>
        <v/>
      </c>
      <c r="G300" s="26" t="str">
        <f>IF(A300&lt;&gt;"",IF(Tätigkeit!O310&lt;&gt;"",Tätigkeit!O310,""),"")</f>
        <v/>
      </c>
      <c r="H300" s="26" t="str">
        <f>IF(A300&lt;&gt;"",IF(Tätigkeit!Z310=TRUE,INDEX(codeperskat,MATCH(Tätigkeit!P310,libperskat,0)),IF(Tätigkeit!P310&lt;&gt;"",Tätigkeit!P310,"")),"")</f>
        <v/>
      </c>
      <c r="I300" s="26" t="str">
        <f>IF(A300&lt;&gt;"",IF(Tätigkeit!AA310=TRUE,INDEX(codeaav,MATCH(Tätigkeit!Q310,libaav,0)),IF(Tätigkeit!Q310&lt;&gt;"",Tätigkeit!Q310,"")),"")</f>
        <v/>
      </c>
      <c r="J300" s="26" t="str">
        <f>IF(A300&lt;&gt;"",IF(Tätigkeit!AB310=TRUE,INDEX(codedipqual,MATCH(Tätigkeit!R310,libdipqual,0)),IF(Tätigkeit!R310&lt;&gt;"",Tätigkeit!R310,"")),"")</f>
        <v/>
      </c>
      <c r="K300" s="26" t="str">
        <f>IF(A300&lt;&gt;"",IF(Tätigkeit!AC310=TRUE,INDEX(libcatidinst,MATCH(Tätigkeit!S310,libinst,0)),""),"")</f>
        <v/>
      </c>
      <c r="L300" s="26" t="str">
        <f>IF(A300&lt;&gt;"",IF(Tätigkeit!AC310=TRUE,INDEX(codeinst,MATCH(Tätigkeit!S310,libinst,0)),IF(Tätigkeit!S310&lt;&gt;"",Tätigkeit!S310,"")),"")</f>
        <v/>
      </c>
      <c r="M300" s="26" t="str">
        <f>IF(A300&lt;&gt;"",IF(Tätigkeit!T310&lt;&gt;"",Tätigkeit!T310,""),"")</f>
        <v/>
      </c>
      <c r="N300" s="26" t="str">
        <f>IF(A300&lt;&gt;"",IF(Tätigkeit!U310&lt;&gt;"",Tätigkeit!U310,""),"")</f>
        <v/>
      </c>
      <c r="O300" s="26" t="str">
        <f>IF(OR(A300="",ISBLANK(Tätigkeit!V310)),"",IF(NOT(ISNA(Tätigkeit!V310)),INDEX(codeschartkla,MATCH(Tätigkeit!V310,libschartkla,0)),Tätigkeit!V310))</f>
        <v/>
      </c>
      <c r="P300" s="26" t="str">
        <f>IF(OR(A300="",ISBLANK(Tätigkeit!W310)),"",Tätigkeit!W310)</f>
        <v/>
      </c>
    </row>
    <row r="301" spans="1:16" x14ac:dyDescent="0.2">
      <c r="A301" s="26" t="str">
        <f>IF(Tätigkeit!$A311&lt;&gt;"",IF(Tätigkeit!C311&lt;&gt;"",IF(Tätigkeit!C311="LOC.ID",CONCATENATE("LOC.",Tätigkeit!AM$12),Tätigkeit!C311),""),"")</f>
        <v/>
      </c>
      <c r="B301" s="65" t="str">
        <f>IF(A301&lt;&gt;"",Tätigkeit!J311,"")</f>
        <v/>
      </c>
      <c r="C301" s="26" t="str">
        <f>IF(A301&lt;&gt;"",IF(Tätigkeit!E311=TRUE,INDEX(codesex,MATCH(Tätigkeit!D311,libsex,0)),Tätigkeit!D311),"")</f>
        <v/>
      </c>
      <c r="D301" s="131" t="str">
        <f>IF(A301&lt;&gt;"",Tätigkeit!F311,"")</f>
        <v/>
      </c>
      <c r="E301" s="26" t="str">
        <f>IF(A301&lt;&gt;"",IF(Tätigkeit!H311=TRUE,INDEX(codenat,MATCH(Tätigkeit!G311,libnat,0)),Tätigkeit!G311),"")</f>
        <v/>
      </c>
      <c r="F301" s="26" t="str">
        <f>IF(A301&lt;&gt;"",Tätigkeit!I311,"")</f>
        <v/>
      </c>
      <c r="G301" s="26" t="str">
        <f>IF(A301&lt;&gt;"",IF(Tätigkeit!O311&lt;&gt;"",Tätigkeit!O311,""),"")</f>
        <v/>
      </c>
      <c r="H301" s="26" t="str">
        <f>IF(A301&lt;&gt;"",IF(Tätigkeit!Z311=TRUE,INDEX(codeperskat,MATCH(Tätigkeit!P311,libperskat,0)),IF(Tätigkeit!P311&lt;&gt;"",Tätigkeit!P311,"")),"")</f>
        <v/>
      </c>
      <c r="I301" s="26" t="str">
        <f>IF(A301&lt;&gt;"",IF(Tätigkeit!AA311=TRUE,INDEX(codeaav,MATCH(Tätigkeit!Q311,libaav,0)),IF(Tätigkeit!Q311&lt;&gt;"",Tätigkeit!Q311,"")),"")</f>
        <v/>
      </c>
      <c r="J301" s="26" t="str">
        <f>IF(A301&lt;&gt;"",IF(Tätigkeit!AB311=TRUE,INDEX(codedipqual,MATCH(Tätigkeit!R311,libdipqual,0)),IF(Tätigkeit!R311&lt;&gt;"",Tätigkeit!R311,"")),"")</f>
        <v/>
      </c>
      <c r="K301" s="26" t="str">
        <f>IF(A301&lt;&gt;"",IF(Tätigkeit!AC311=TRUE,INDEX(libcatidinst,MATCH(Tätigkeit!S311,libinst,0)),""),"")</f>
        <v/>
      </c>
      <c r="L301" s="26" t="str">
        <f>IF(A301&lt;&gt;"",IF(Tätigkeit!AC311=TRUE,INDEX(codeinst,MATCH(Tätigkeit!S311,libinst,0)),IF(Tätigkeit!S311&lt;&gt;"",Tätigkeit!S311,"")),"")</f>
        <v/>
      </c>
      <c r="M301" s="26" t="str">
        <f>IF(A301&lt;&gt;"",IF(Tätigkeit!T311&lt;&gt;"",Tätigkeit!T311,""),"")</f>
        <v/>
      </c>
      <c r="N301" s="26" t="str">
        <f>IF(A301&lt;&gt;"",IF(Tätigkeit!U311&lt;&gt;"",Tätigkeit!U311,""),"")</f>
        <v/>
      </c>
      <c r="O301" s="26" t="str">
        <f>IF(OR(A301="",ISBLANK(Tätigkeit!V311)),"",IF(NOT(ISNA(Tätigkeit!V311)),INDEX(codeschartkla,MATCH(Tätigkeit!V311,libschartkla,0)),Tätigkeit!V311))</f>
        <v/>
      </c>
      <c r="P301" s="26" t="str">
        <f>IF(OR(A301="",ISBLANK(Tätigkeit!W311)),"",Tätigkeit!W311)</f>
        <v/>
      </c>
    </row>
    <row r="302" spans="1:16" x14ac:dyDescent="0.2">
      <c r="A302" s="26" t="str">
        <f>IF(Tätigkeit!$A312&lt;&gt;"",IF(Tätigkeit!C312&lt;&gt;"",IF(Tätigkeit!C312="LOC.ID",CONCATENATE("LOC.",Tätigkeit!AM$12),Tätigkeit!C312),""),"")</f>
        <v/>
      </c>
      <c r="B302" s="65" t="str">
        <f>IF(A302&lt;&gt;"",Tätigkeit!J312,"")</f>
        <v/>
      </c>
      <c r="C302" s="26" t="str">
        <f>IF(A302&lt;&gt;"",IF(Tätigkeit!E312=TRUE,INDEX(codesex,MATCH(Tätigkeit!D312,libsex,0)),Tätigkeit!D312),"")</f>
        <v/>
      </c>
      <c r="D302" s="131" t="str">
        <f>IF(A302&lt;&gt;"",Tätigkeit!F312,"")</f>
        <v/>
      </c>
      <c r="E302" s="26" t="str">
        <f>IF(A302&lt;&gt;"",IF(Tätigkeit!H312=TRUE,INDEX(codenat,MATCH(Tätigkeit!G312,libnat,0)),Tätigkeit!G312),"")</f>
        <v/>
      </c>
      <c r="F302" s="26" t="str">
        <f>IF(A302&lt;&gt;"",Tätigkeit!I312,"")</f>
        <v/>
      </c>
      <c r="G302" s="26" t="str">
        <f>IF(A302&lt;&gt;"",IF(Tätigkeit!O312&lt;&gt;"",Tätigkeit!O312,""),"")</f>
        <v/>
      </c>
      <c r="H302" s="26" t="str">
        <f>IF(A302&lt;&gt;"",IF(Tätigkeit!Z312=TRUE,INDEX(codeperskat,MATCH(Tätigkeit!P312,libperskat,0)),IF(Tätigkeit!P312&lt;&gt;"",Tätigkeit!P312,"")),"")</f>
        <v/>
      </c>
      <c r="I302" s="26" t="str">
        <f>IF(A302&lt;&gt;"",IF(Tätigkeit!AA312=TRUE,INDEX(codeaav,MATCH(Tätigkeit!Q312,libaav,0)),IF(Tätigkeit!Q312&lt;&gt;"",Tätigkeit!Q312,"")),"")</f>
        <v/>
      </c>
      <c r="J302" s="26" t="str">
        <f>IF(A302&lt;&gt;"",IF(Tätigkeit!AB312=TRUE,INDEX(codedipqual,MATCH(Tätigkeit!R312,libdipqual,0)),IF(Tätigkeit!R312&lt;&gt;"",Tätigkeit!R312,"")),"")</f>
        <v/>
      </c>
      <c r="K302" s="26" t="str">
        <f>IF(A302&lt;&gt;"",IF(Tätigkeit!AC312=TRUE,INDEX(libcatidinst,MATCH(Tätigkeit!S312,libinst,0)),""),"")</f>
        <v/>
      </c>
      <c r="L302" s="26" t="str">
        <f>IF(A302&lt;&gt;"",IF(Tätigkeit!AC312=TRUE,INDEX(codeinst,MATCH(Tätigkeit!S312,libinst,0)),IF(Tätigkeit!S312&lt;&gt;"",Tätigkeit!S312,"")),"")</f>
        <v/>
      </c>
      <c r="M302" s="26" t="str">
        <f>IF(A302&lt;&gt;"",IF(Tätigkeit!T312&lt;&gt;"",Tätigkeit!T312,""),"")</f>
        <v/>
      </c>
      <c r="N302" s="26" t="str">
        <f>IF(A302&lt;&gt;"",IF(Tätigkeit!U312&lt;&gt;"",Tätigkeit!U312,""),"")</f>
        <v/>
      </c>
      <c r="O302" s="26" t="str">
        <f>IF(OR(A302="",ISBLANK(Tätigkeit!V312)),"",IF(NOT(ISNA(Tätigkeit!V312)),INDEX(codeschartkla,MATCH(Tätigkeit!V312,libschartkla,0)),Tätigkeit!V312))</f>
        <v/>
      </c>
      <c r="P302" s="26" t="str">
        <f>IF(OR(A302="",ISBLANK(Tätigkeit!W312)),"",Tätigkeit!W312)</f>
        <v/>
      </c>
    </row>
    <row r="303" spans="1:16" x14ac:dyDescent="0.2">
      <c r="A303" s="26" t="str">
        <f>IF(Tätigkeit!$A313&lt;&gt;"",IF(Tätigkeit!C313&lt;&gt;"",IF(Tätigkeit!C313="LOC.ID",CONCATENATE("LOC.",Tätigkeit!AM$12),Tätigkeit!C313),""),"")</f>
        <v/>
      </c>
      <c r="B303" s="65" t="str">
        <f>IF(A303&lt;&gt;"",Tätigkeit!J313,"")</f>
        <v/>
      </c>
      <c r="C303" s="26" t="str">
        <f>IF(A303&lt;&gt;"",IF(Tätigkeit!E313=TRUE,INDEX(codesex,MATCH(Tätigkeit!D313,libsex,0)),Tätigkeit!D313),"")</f>
        <v/>
      </c>
      <c r="D303" s="131" t="str">
        <f>IF(A303&lt;&gt;"",Tätigkeit!F313,"")</f>
        <v/>
      </c>
      <c r="E303" s="26" t="str">
        <f>IF(A303&lt;&gt;"",IF(Tätigkeit!H313=TRUE,INDEX(codenat,MATCH(Tätigkeit!G313,libnat,0)),Tätigkeit!G313),"")</f>
        <v/>
      </c>
      <c r="F303" s="26" t="str">
        <f>IF(A303&lt;&gt;"",Tätigkeit!I313,"")</f>
        <v/>
      </c>
      <c r="G303" s="26" t="str">
        <f>IF(A303&lt;&gt;"",IF(Tätigkeit!O313&lt;&gt;"",Tätigkeit!O313,""),"")</f>
        <v/>
      </c>
      <c r="H303" s="26" t="str">
        <f>IF(A303&lt;&gt;"",IF(Tätigkeit!Z313=TRUE,INDEX(codeperskat,MATCH(Tätigkeit!P313,libperskat,0)),IF(Tätigkeit!P313&lt;&gt;"",Tätigkeit!P313,"")),"")</f>
        <v/>
      </c>
      <c r="I303" s="26" t="str">
        <f>IF(A303&lt;&gt;"",IF(Tätigkeit!AA313=TRUE,INDEX(codeaav,MATCH(Tätigkeit!Q313,libaav,0)),IF(Tätigkeit!Q313&lt;&gt;"",Tätigkeit!Q313,"")),"")</f>
        <v/>
      </c>
      <c r="J303" s="26" t="str">
        <f>IF(A303&lt;&gt;"",IF(Tätigkeit!AB313=TRUE,INDEX(codedipqual,MATCH(Tätigkeit!R313,libdipqual,0)),IF(Tätigkeit!R313&lt;&gt;"",Tätigkeit!R313,"")),"")</f>
        <v/>
      </c>
      <c r="K303" s="26" t="str">
        <f>IF(A303&lt;&gt;"",IF(Tätigkeit!AC313=TRUE,INDEX(libcatidinst,MATCH(Tätigkeit!S313,libinst,0)),""),"")</f>
        <v/>
      </c>
      <c r="L303" s="26" t="str">
        <f>IF(A303&lt;&gt;"",IF(Tätigkeit!AC313=TRUE,INDEX(codeinst,MATCH(Tätigkeit!S313,libinst,0)),IF(Tätigkeit!S313&lt;&gt;"",Tätigkeit!S313,"")),"")</f>
        <v/>
      </c>
      <c r="M303" s="26" t="str">
        <f>IF(A303&lt;&gt;"",IF(Tätigkeit!T313&lt;&gt;"",Tätigkeit!T313,""),"")</f>
        <v/>
      </c>
      <c r="N303" s="26" t="str">
        <f>IF(A303&lt;&gt;"",IF(Tätigkeit!U313&lt;&gt;"",Tätigkeit!U313,""),"")</f>
        <v/>
      </c>
      <c r="O303" s="26" t="str">
        <f>IF(OR(A303="",ISBLANK(Tätigkeit!V313)),"",IF(NOT(ISNA(Tätigkeit!V313)),INDEX(codeschartkla,MATCH(Tätigkeit!V313,libschartkla,0)),Tätigkeit!V313))</f>
        <v/>
      </c>
      <c r="P303" s="26" t="str">
        <f>IF(OR(A303="",ISBLANK(Tätigkeit!W313)),"",Tätigkeit!W313)</f>
        <v/>
      </c>
    </row>
    <row r="304" spans="1:16" x14ac:dyDescent="0.2">
      <c r="A304" s="26" t="str">
        <f>IF(Tätigkeit!$A314&lt;&gt;"",IF(Tätigkeit!C314&lt;&gt;"",IF(Tätigkeit!C314="LOC.ID",CONCATENATE("LOC.",Tätigkeit!AM$12),Tätigkeit!C314),""),"")</f>
        <v/>
      </c>
      <c r="B304" s="65" t="str">
        <f>IF(A304&lt;&gt;"",Tätigkeit!J314,"")</f>
        <v/>
      </c>
      <c r="C304" s="26" t="str">
        <f>IF(A304&lt;&gt;"",IF(Tätigkeit!E314=TRUE,INDEX(codesex,MATCH(Tätigkeit!D314,libsex,0)),Tätigkeit!D314),"")</f>
        <v/>
      </c>
      <c r="D304" s="131" t="str">
        <f>IF(A304&lt;&gt;"",Tätigkeit!F314,"")</f>
        <v/>
      </c>
      <c r="E304" s="26" t="str">
        <f>IF(A304&lt;&gt;"",IF(Tätigkeit!H314=TRUE,INDEX(codenat,MATCH(Tätigkeit!G314,libnat,0)),Tätigkeit!G314),"")</f>
        <v/>
      </c>
      <c r="F304" s="26" t="str">
        <f>IF(A304&lt;&gt;"",Tätigkeit!I314,"")</f>
        <v/>
      </c>
      <c r="G304" s="26" t="str">
        <f>IF(A304&lt;&gt;"",IF(Tätigkeit!O314&lt;&gt;"",Tätigkeit!O314,""),"")</f>
        <v/>
      </c>
      <c r="H304" s="26" t="str">
        <f>IF(A304&lt;&gt;"",IF(Tätigkeit!Z314=TRUE,INDEX(codeperskat,MATCH(Tätigkeit!P314,libperskat,0)),IF(Tätigkeit!P314&lt;&gt;"",Tätigkeit!P314,"")),"")</f>
        <v/>
      </c>
      <c r="I304" s="26" t="str">
        <f>IF(A304&lt;&gt;"",IF(Tätigkeit!AA314=TRUE,INDEX(codeaav,MATCH(Tätigkeit!Q314,libaav,0)),IF(Tätigkeit!Q314&lt;&gt;"",Tätigkeit!Q314,"")),"")</f>
        <v/>
      </c>
      <c r="J304" s="26" t="str">
        <f>IF(A304&lt;&gt;"",IF(Tätigkeit!AB314=TRUE,INDEX(codedipqual,MATCH(Tätigkeit!R314,libdipqual,0)),IF(Tätigkeit!R314&lt;&gt;"",Tätigkeit!R314,"")),"")</f>
        <v/>
      </c>
      <c r="K304" s="26" t="str">
        <f>IF(A304&lt;&gt;"",IF(Tätigkeit!AC314=TRUE,INDEX(libcatidinst,MATCH(Tätigkeit!S314,libinst,0)),""),"")</f>
        <v/>
      </c>
      <c r="L304" s="26" t="str">
        <f>IF(A304&lt;&gt;"",IF(Tätigkeit!AC314=TRUE,INDEX(codeinst,MATCH(Tätigkeit!S314,libinst,0)),IF(Tätigkeit!S314&lt;&gt;"",Tätigkeit!S314,"")),"")</f>
        <v/>
      </c>
      <c r="M304" s="26" t="str">
        <f>IF(A304&lt;&gt;"",IF(Tätigkeit!T314&lt;&gt;"",Tätigkeit!T314,""),"")</f>
        <v/>
      </c>
      <c r="N304" s="26" t="str">
        <f>IF(A304&lt;&gt;"",IF(Tätigkeit!U314&lt;&gt;"",Tätigkeit!U314,""),"")</f>
        <v/>
      </c>
      <c r="O304" s="26" t="str">
        <f>IF(OR(A304="",ISBLANK(Tätigkeit!V314)),"",IF(NOT(ISNA(Tätigkeit!V314)),INDEX(codeschartkla,MATCH(Tätigkeit!V314,libschartkla,0)),Tätigkeit!V314))</f>
        <v/>
      </c>
      <c r="P304" s="26" t="str">
        <f>IF(OR(A304="",ISBLANK(Tätigkeit!W314)),"",Tätigkeit!W314)</f>
        <v/>
      </c>
    </row>
    <row r="305" spans="1:16" x14ac:dyDescent="0.2">
      <c r="A305" s="26" t="str">
        <f>IF(Tätigkeit!$A315&lt;&gt;"",IF(Tätigkeit!C315&lt;&gt;"",IF(Tätigkeit!C315="LOC.ID",CONCATENATE("LOC.",Tätigkeit!AM$12),Tätigkeit!C315),""),"")</f>
        <v/>
      </c>
      <c r="B305" s="65" t="str">
        <f>IF(A305&lt;&gt;"",Tätigkeit!J315,"")</f>
        <v/>
      </c>
      <c r="C305" s="26" t="str">
        <f>IF(A305&lt;&gt;"",IF(Tätigkeit!E315=TRUE,INDEX(codesex,MATCH(Tätigkeit!D315,libsex,0)),Tätigkeit!D315),"")</f>
        <v/>
      </c>
      <c r="D305" s="131" t="str">
        <f>IF(A305&lt;&gt;"",Tätigkeit!F315,"")</f>
        <v/>
      </c>
      <c r="E305" s="26" t="str">
        <f>IF(A305&lt;&gt;"",IF(Tätigkeit!H315=TRUE,INDEX(codenat,MATCH(Tätigkeit!G315,libnat,0)),Tätigkeit!G315),"")</f>
        <v/>
      </c>
      <c r="F305" s="26" t="str">
        <f>IF(A305&lt;&gt;"",Tätigkeit!I315,"")</f>
        <v/>
      </c>
      <c r="G305" s="26" t="str">
        <f>IF(A305&lt;&gt;"",IF(Tätigkeit!O315&lt;&gt;"",Tätigkeit!O315,""),"")</f>
        <v/>
      </c>
      <c r="H305" s="26" t="str">
        <f>IF(A305&lt;&gt;"",IF(Tätigkeit!Z315=TRUE,INDEX(codeperskat,MATCH(Tätigkeit!P315,libperskat,0)),IF(Tätigkeit!P315&lt;&gt;"",Tätigkeit!P315,"")),"")</f>
        <v/>
      </c>
      <c r="I305" s="26" t="str">
        <f>IF(A305&lt;&gt;"",IF(Tätigkeit!AA315=TRUE,INDEX(codeaav,MATCH(Tätigkeit!Q315,libaav,0)),IF(Tätigkeit!Q315&lt;&gt;"",Tätigkeit!Q315,"")),"")</f>
        <v/>
      </c>
      <c r="J305" s="26" t="str">
        <f>IF(A305&lt;&gt;"",IF(Tätigkeit!AB315=TRUE,INDEX(codedipqual,MATCH(Tätigkeit!R315,libdipqual,0)),IF(Tätigkeit!R315&lt;&gt;"",Tätigkeit!R315,"")),"")</f>
        <v/>
      </c>
      <c r="K305" s="26" t="str">
        <f>IF(A305&lt;&gt;"",IF(Tätigkeit!AC315=TRUE,INDEX(libcatidinst,MATCH(Tätigkeit!S315,libinst,0)),""),"")</f>
        <v/>
      </c>
      <c r="L305" s="26" t="str">
        <f>IF(A305&lt;&gt;"",IF(Tätigkeit!AC315=TRUE,INDEX(codeinst,MATCH(Tätigkeit!S315,libinst,0)),IF(Tätigkeit!S315&lt;&gt;"",Tätigkeit!S315,"")),"")</f>
        <v/>
      </c>
      <c r="M305" s="26" t="str">
        <f>IF(A305&lt;&gt;"",IF(Tätigkeit!T315&lt;&gt;"",Tätigkeit!T315,""),"")</f>
        <v/>
      </c>
      <c r="N305" s="26" t="str">
        <f>IF(A305&lt;&gt;"",IF(Tätigkeit!U315&lt;&gt;"",Tätigkeit!U315,""),"")</f>
        <v/>
      </c>
      <c r="O305" s="26" t="str">
        <f>IF(OR(A305="",ISBLANK(Tätigkeit!V315)),"",IF(NOT(ISNA(Tätigkeit!V315)),INDEX(codeschartkla,MATCH(Tätigkeit!V315,libschartkla,0)),Tätigkeit!V315))</f>
        <v/>
      </c>
      <c r="P305" s="26" t="str">
        <f>IF(OR(A305="",ISBLANK(Tätigkeit!W315)),"",Tätigkeit!W315)</f>
        <v/>
      </c>
    </row>
    <row r="306" spans="1:16" x14ac:dyDescent="0.2">
      <c r="A306" s="26" t="str">
        <f>IF(Tätigkeit!$A316&lt;&gt;"",IF(Tätigkeit!C316&lt;&gt;"",IF(Tätigkeit!C316="LOC.ID",CONCATENATE("LOC.",Tätigkeit!AM$12),Tätigkeit!C316),""),"")</f>
        <v/>
      </c>
      <c r="B306" s="65" t="str">
        <f>IF(A306&lt;&gt;"",Tätigkeit!J316,"")</f>
        <v/>
      </c>
      <c r="C306" s="26" t="str">
        <f>IF(A306&lt;&gt;"",IF(Tätigkeit!E316=TRUE,INDEX(codesex,MATCH(Tätigkeit!D316,libsex,0)),Tätigkeit!D316),"")</f>
        <v/>
      </c>
      <c r="D306" s="131" t="str">
        <f>IF(A306&lt;&gt;"",Tätigkeit!F316,"")</f>
        <v/>
      </c>
      <c r="E306" s="26" t="str">
        <f>IF(A306&lt;&gt;"",IF(Tätigkeit!H316=TRUE,INDEX(codenat,MATCH(Tätigkeit!G316,libnat,0)),Tätigkeit!G316),"")</f>
        <v/>
      </c>
      <c r="F306" s="26" t="str">
        <f>IF(A306&lt;&gt;"",Tätigkeit!I316,"")</f>
        <v/>
      </c>
      <c r="G306" s="26" t="str">
        <f>IF(A306&lt;&gt;"",IF(Tätigkeit!O316&lt;&gt;"",Tätigkeit!O316,""),"")</f>
        <v/>
      </c>
      <c r="H306" s="26" t="str">
        <f>IF(A306&lt;&gt;"",IF(Tätigkeit!Z316=TRUE,INDEX(codeperskat,MATCH(Tätigkeit!P316,libperskat,0)),IF(Tätigkeit!P316&lt;&gt;"",Tätigkeit!P316,"")),"")</f>
        <v/>
      </c>
      <c r="I306" s="26" t="str">
        <f>IF(A306&lt;&gt;"",IF(Tätigkeit!AA316=TRUE,INDEX(codeaav,MATCH(Tätigkeit!Q316,libaav,0)),IF(Tätigkeit!Q316&lt;&gt;"",Tätigkeit!Q316,"")),"")</f>
        <v/>
      </c>
      <c r="J306" s="26" t="str">
        <f>IF(A306&lt;&gt;"",IF(Tätigkeit!AB316=TRUE,INDEX(codedipqual,MATCH(Tätigkeit!R316,libdipqual,0)),IF(Tätigkeit!R316&lt;&gt;"",Tätigkeit!R316,"")),"")</f>
        <v/>
      </c>
      <c r="K306" s="26" t="str">
        <f>IF(A306&lt;&gt;"",IF(Tätigkeit!AC316=TRUE,INDEX(libcatidinst,MATCH(Tätigkeit!S316,libinst,0)),""),"")</f>
        <v/>
      </c>
      <c r="L306" s="26" t="str">
        <f>IF(A306&lt;&gt;"",IF(Tätigkeit!AC316=TRUE,INDEX(codeinst,MATCH(Tätigkeit!S316,libinst,0)),IF(Tätigkeit!S316&lt;&gt;"",Tätigkeit!S316,"")),"")</f>
        <v/>
      </c>
      <c r="M306" s="26" t="str">
        <f>IF(A306&lt;&gt;"",IF(Tätigkeit!T316&lt;&gt;"",Tätigkeit!T316,""),"")</f>
        <v/>
      </c>
      <c r="N306" s="26" t="str">
        <f>IF(A306&lt;&gt;"",IF(Tätigkeit!U316&lt;&gt;"",Tätigkeit!U316,""),"")</f>
        <v/>
      </c>
      <c r="O306" s="26" t="str">
        <f>IF(OR(A306="",ISBLANK(Tätigkeit!V316)),"",IF(NOT(ISNA(Tätigkeit!V316)),INDEX(codeschartkla,MATCH(Tätigkeit!V316,libschartkla,0)),Tätigkeit!V316))</f>
        <v/>
      </c>
      <c r="P306" s="26" t="str">
        <f>IF(OR(A306="",ISBLANK(Tätigkeit!W316)),"",Tätigkeit!W316)</f>
        <v/>
      </c>
    </row>
    <row r="307" spans="1:16" x14ac:dyDescent="0.2">
      <c r="A307" s="26" t="str">
        <f>IF(Tätigkeit!$A317&lt;&gt;"",IF(Tätigkeit!C317&lt;&gt;"",IF(Tätigkeit!C317="LOC.ID",CONCATENATE("LOC.",Tätigkeit!AM$12),Tätigkeit!C317),""),"")</f>
        <v/>
      </c>
      <c r="B307" s="65" t="str">
        <f>IF(A307&lt;&gt;"",Tätigkeit!J317,"")</f>
        <v/>
      </c>
      <c r="C307" s="26" t="str">
        <f>IF(A307&lt;&gt;"",IF(Tätigkeit!E317=TRUE,INDEX(codesex,MATCH(Tätigkeit!D317,libsex,0)),Tätigkeit!D317),"")</f>
        <v/>
      </c>
      <c r="D307" s="131" t="str">
        <f>IF(A307&lt;&gt;"",Tätigkeit!F317,"")</f>
        <v/>
      </c>
      <c r="E307" s="26" t="str">
        <f>IF(A307&lt;&gt;"",IF(Tätigkeit!H317=TRUE,INDEX(codenat,MATCH(Tätigkeit!G317,libnat,0)),Tätigkeit!G317),"")</f>
        <v/>
      </c>
      <c r="F307" s="26" t="str">
        <f>IF(A307&lt;&gt;"",Tätigkeit!I317,"")</f>
        <v/>
      </c>
      <c r="G307" s="26" t="str">
        <f>IF(A307&lt;&gt;"",IF(Tätigkeit!O317&lt;&gt;"",Tätigkeit!O317,""),"")</f>
        <v/>
      </c>
      <c r="H307" s="26" t="str">
        <f>IF(A307&lt;&gt;"",IF(Tätigkeit!Z317=TRUE,INDEX(codeperskat,MATCH(Tätigkeit!P317,libperskat,0)),IF(Tätigkeit!P317&lt;&gt;"",Tätigkeit!P317,"")),"")</f>
        <v/>
      </c>
      <c r="I307" s="26" t="str">
        <f>IF(A307&lt;&gt;"",IF(Tätigkeit!AA317=TRUE,INDEX(codeaav,MATCH(Tätigkeit!Q317,libaav,0)),IF(Tätigkeit!Q317&lt;&gt;"",Tätigkeit!Q317,"")),"")</f>
        <v/>
      </c>
      <c r="J307" s="26" t="str">
        <f>IF(A307&lt;&gt;"",IF(Tätigkeit!AB317=TRUE,INDEX(codedipqual,MATCH(Tätigkeit!R317,libdipqual,0)),IF(Tätigkeit!R317&lt;&gt;"",Tätigkeit!R317,"")),"")</f>
        <v/>
      </c>
      <c r="K307" s="26" t="str">
        <f>IF(A307&lt;&gt;"",IF(Tätigkeit!AC317=TRUE,INDEX(libcatidinst,MATCH(Tätigkeit!S317,libinst,0)),""),"")</f>
        <v/>
      </c>
      <c r="L307" s="26" t="str">
        <f>IF(A307&lt;&gt;"",IF(Tätigkeit!AC317=TRUE,INDEX(codeinst,MATCH(Tätigkeit!S317,libinst,0)),IF(Tätigkeit!S317&lt;&gt;"",Tätigkeit!S317,"")),"")</f>
        <v/>
      </c>
      <c r="M307" s="26" t="str">
        <f>IF(A307&lt;&gt;"",IF(Tätigkeit!T317&lt;&gt;"",Tätigkeit!T317,""),"")</f>
        <v/>
      </c>
      <c r="N307" s="26" t="str">
        <f>IF(A307&lt;&gt;"",IF(Tätigkeit!U317&lt;&gt;"",Tätigkeit!U317,""),"")</f>
        <v/>
      </c>
      <c r="O307" s="26" t="str">
        <f>IF(OR(A307="",ISBLANK(Tätigkeit!V317)),"",IF(NOT(ISNA(Tätigkeit!V317)),INDEX(codeschartkla,MATCH(Tätigkeit!V317,libschartkla,0)),Tätigkeit!V317))</f>
        <v/>
      </c>
      <c r="P307" s="26" t="str">
        <f>IF(OR(A307="",ISBLANK(Tätigkeit!W317)),"",Tätigkeit!W317)</f>
        <v/>
      </c>
    </row>
    <row r="308" spans="1:16" x14ac:dyDescent="0.2">
      <c r="A308" s="26" t="str">
        <f>IF(Tätigkeit!$A318&lt;&gt;"",IF(Tätigkeit!C318&lt;&gt;"",IF(Tätigkeit!C318="LOC.ID",CONCATENATE("LOC.",Tätigkeit!AM$12),Tätigkeit!C318),""),"")</f>
        <v/>
      </c>
      <c r="B308" s="65" t="str">
        <f>IF(A308&lt;&gt;"",Tätigkeit!J318,"")</f>
        <v/>
      </c>
      <c r="C308" s="26" t="str">
        <f>IF(A308&lt;&gt;"",IF(Tätigkeit!E318=TRUE,INDEX(codesex,MATCH(Tätigkeit!D318,libsex,0)),Tätigkeit!D318),"")</f>
        <v/>
      </c>
      <c r="D308" s="131" t="str">
        <f>IF(A308&lt;&gt;"",Tätigkeit!F318,"")</f>
        <v/>
      </c>
      <c r="E308" s="26" t="str">
        <f>IF(A308&lt;&gt;"",IF(Tätigkeit!H318=TRUE,INDEX(codenat,MATCH(Tätigkeit!G318,libnat,0)),Tätigkeit!G318),"")</f>
        <v/>
      </c>
      <c r="F308" s="26" t="str">
        <f>IF(A308&lt;&gt;"",Tätigkeit!I318,"")</f>
        <v/>
      </c>
      <c r="G308" s="26" t="str">
        <f>IF(A308&lt;&gt;"",IF(Tätigkeit!O318&lt;&gt;"",Tätigkeit!O318,""),"")</f>
        <v/>
      </c>
      <c r="H308" s="26" t="str">
        <f>IF(A308&lt;&gt;"",IF(Tätigkeit!Z318=TRUE,INDEX(codeperskat,MATCH(Tätigkeit!P318,libperskat,0)),IF(Tätigkeit!P318&lt;&gt;"",Tätigkeit!P318,"")),"")</f>
        <v/>
      </c>
      <c r="I308" s="26" t="str">
        <f>IF(A308&lt;&gt;"",IF(Tätigkeit!AA318=TRUE,INDEX(codeaav,MATCH(Tätigkeit!Q318,libaav,0)),IF(Tätigkeit!Q318&lt;&gt;"",Tätigkeit!Q318,"")),"")</f>
        <v/>
      </c>
      <c r="J308" s="26" t="str">
        <f>IF(A308&lt;&gt;"",IF(Tätigkeit!AB318=TRUE,INDEX(codedipqual,MATCH(Tätigkeit!R318,libdipqual,0)),IF(Tätigkeit!R318&lt;&gt;"",Tätigkeit!R318,"")),"")</f>
        <v/>
      </c>
      <c r="K308" s="26" t="str">
        <f>IF(A308&lt;&gt;"",IF(Tätigkeit!AC318=TRUE,INDEX(libcatidinst,MATCH(Tätigkeit!S318,libinst,0)),""),"")</f>
        <v/>
      </c>
      <c r="L308" s="26" t="str">
        <f>IF(A308&lt;&gt;"",IF(Tätigkeit!AC318=TRUE,INDEX(codeinst,MATCH(Tätigkeit!S318,libinst,0)),IF(Tätigkeit!S318&lt;&gt;"",Tätigkeit!S318,"")),"")</f>
        <v/>
      </c>
      <c r="M308" s="26" t="str">
        <f>IF(A308&lt;&gt;"",IF(Tätigkeit!T318&lt;&gt;"",Tätigkeit!T318,""),"")</f>
        <v/>
      </c>
      <c r="N308" s="26" t="str">
        <f>IF(A308&lt;&gt;"",IF(Tätigkeit!U318&lt;&gt;"",Tätigkeit!U318,""),"")</f>
        <v/>
      </c>
      <c r="O308" s="26" t="str">
        <f>IF(OR(A308="",ISBLANK(Tätigkeit!V318)),"",IF(NOT(ISNA(Tätigkeit!V318)),INDEX(codeschartkla,MATCH(Tätigkeit!V318,libschartkla,0)),Tätigkeit!V318))</f>
        <v/>
      </c>
      <c r="P308" s="26" t="str">
        <f>IF(OR(A308="",ISBLANK(Tätigkeit!W318)),"",Tätigkeit!W318)</f>
        <v/>
      </c>
    </row>
    <row r="309" spans="1:16" x14ac:dyDescent="0.2">
      <c r="A309" s="26" t="str">
        <f>IF(Tätigkeit!$A319&lt;&gt;"",IF(Tätigkeit!C319&lt;&gt;"",IF(Tätigkeit!C319="LOC.ID",CONCATENATE("LOC.",Tätigkeit!AM$12),Tätigkeit!C319),""),"")</f>
        <v/>
      </c>
      <c r="B309" s="65" t="str">
        <f>IF(A309&lt;&gt;"",Tätigkeit!J319,"")</f>
        <v/>
      </c>
      <c r="C309" s="26" t="str">
        <f>IF(A309&lt;&gt;"",IF(Tätigkeit!E319=TRUE,INDEX(codesex,MATCH(Tätigkeit!D319,libsex,0)),Tätigkeit!D319),"")</f>
        <v/>
      </c>
      <c r="D309" s="131" t="str">
        <f>IF(A309&lt;&gt;"",Tätigkeit!F319,"")</f>
        <v/>
      </c>
      <c r="E309" s="26" t="str">
        <f>IF(A309&lt;&gt;"",IF(Tätigkeit!H319=TRUE,INDEX(codenat,MATCH(Tätigkeit!G319,libnat,0)),Tätigkeit!G319),"")</f>
        <v/>
      </c>
      <c r="F309" s="26" t="str">
        <f>IF(A309&lt;&gt;"",Tätigkeit!I319,"")</f>
        <v/>
      </c>
      <c r="G309" s="26" t="str">
        <f>IF(A309&lt;&gt;"",IF(Tätigkeit!O319&lt;&gt;"",Tätigkeit!O319,""),"")</f>
        <v/>
      </c>
      <c r="H309" s="26" t="str">
        <f>IF(A309&lt;&gt;"",IF(Tätigkeit!Z319=TRUE,INDEX(codeperskat,MATCH(Tätigkeit!P319,libperskat,0)),IF(Tätigkeit!P319&lt;&gt;"",Tätigkeit!P319,"")),"")</f>
        <v/>
      </c>
      <c r="I309" s="26" t="str">
        <f>IF(A309&lt;&gt;"",IF(Tätigkeit!AA319=TRUE,INDEX(codeaav,MATCH(Tätigkeit!Q319,libaav,0)),IF(Tätigkeit!Q319&lt;&gt;"",Tätigkeit!Q319,"")),"")</f>
        <v/>
      </c>
      <c r="J309" s="26" t="str">
        <f>IF(A309&lt;&gt;"",IF(Tätigkeit!AB319=TRUE,INDEX(codedipqual,MATCH(Tätigkeit!R319,libdipqual,0)),IF(Tätigkeit!R319&lt;&gt;"",Tätigkeit!R319,"")),"")</f>
        <v/>
      </c>
      <c r="K309" s="26" t="str">
        <f>IF(A309&lt;&gt;"",IF(Tätigkeit!AC319=TRUE,INDEX(libcatidinst,MATCH(Tätigkeit!S319,libinst,0)),""),"")</f>
        <v/>
      </c>
      <c r="L309" s="26" t="str">
        <f>IF(A309&lt;&gt;"",IF(Tätigkeit!AC319=TRUE,INDEX(codeinst,MATCH(Tätigkeit!S319,libinst,0)),IF(Tätigkeit!S319&lt;&gt;"",Tätigkeit!S319,"")),"")</f>
        <v/>
      </c>
      <c r="M309" s="26" t="str">
        <f>IF(A309&lt;&gt;"",IF(Tätigkeit!T319&lt;&gt;"",Tätigkeit!T319,""),"")</f>
        <v/>
      </c>
      <c r="N309" s="26" t="str">
        <f>IF(A309&lt;&gt;"",IF(Tätigkeit!U319&lt;&gt;"",Tätigkeit!U319,""),"")</f>
        <v/>
      </c>
      <c r="O309" s="26" t="str">
        <f>IF(OR(A309="",ISBLANK(Tätigkeit!V319)),"",IF(NOT(ISNA(Tätigkeit!V319)),INDEX(codeschartkla,MATCH(Tätigkeit!V319,libschartkla,0)),Tätigkeit!V319))</f>
        <v/>
      </c>
      <c r="P309" s="26" t="str">
        <f>IF(OR(A309="",ISBLANK(Tätigkeit!W319)),"",Tätigkeit!W319)</f>
        <v/>
      </c>
    </row>
    <row r="310" spans="1:16" x14ac:dyDescent="0.2">
      <c r="A310" s="26" t="str">
        <f>IF(Tätigkeit!$A320&lt;&gt;"",IF(Tätigkeit!C320&lt;&gt;"",IF(Tätigkeit!C320="LOC.ID",CONCATENATE("LOC.",Tätigkeit!AM$12),Tätigkeit!C320),""),"")</f>
        <v/>
      </c>
      <c r="B310" s="65" t="str">
        <f>IF(A310&lt;&gt;"",Tätigkeit!J320,"")</f>
        <v/>
      </c>
      <c r="C310" s="26" t="str">
        <f>IF(A310&lt;&gt;"",IF(Tätigkeit!E320=TRUE,INDEX(codesex,MATCH(Tätigkeit!D320,libsex,0)),Tätigkeit!D320),"")</f>
        <v/>
      </c>
      <c r="D310" s="131" t="str">
        <f>IF(A310&lt;&gt;"",Tätigkeit!F320,"")</f>
        <v/>
      </c>
      <c r="E310" s="26" t="str">
        <f>IF(A310&lt;&gt;"",IF(Tätigkeit!H320=TRUE,INDEX(codenat,MATCH(Tätigkeit!G320,libnat,0)),Tätigkeit!G320),"")</f>
        <v/>
      </c>
      <c r="F310" s="26" t="str">
        <f>IF(A310&lt;&gt;"",Tätigkeit!I320,"")</f>
        <v/>
      </c>
      <c r="G310" s="26" t="str">
        <f>IF(A310&lt;&gt;"",IF(Tätigkeit!O320&lt;&gt;"",Tätigkeit!O320,""),"")</f>
        <v/>
      </c>
      <c r="H310" s="26" t="str">
        <f>IF(A310&lt;&gt;"",IF(Tätigkeit!Z320=TRUE,INDEX(codeperskat,MATCH(Tätigkeit!P320,libperskat,0)),IF(Tätigkeit!P320&lt;&gt;"",Tätigkeit!P320,"")),"")</f>
        <v/>
      </c>
      <c r="I310" s="26" t="str">
        <f>IF(A310&lt;&gt;"",IF(Tätigkeit!AA320=TRUE,INDEX(codeaav,MATCH(Tätigkeit!Q320,libaav,0)),IF(Tätigkeit!Q320&lt;&gt;"",Tätigkeit!Q320,"")),"")</f>
        <v/>
      </c>
      <c r="J310" s="26" t="str">
        <f>IF(A310&lt;&gt;"",IF(Tätigkeit!AB320=TRUE,INDEX(codedipqual,MATCH(Tätigkeit!R320,libdipqual,0)),IF(Tätigkeit!R320&lt;&gt;"",Tätigkeit!R320,"")),"")</f>
        <v/>
      </c>
      <c r="K310" s="26" t="str">
        <f>IF(A310&lt;&gt;"",IF(Tätigkeit!AC320=TRUE,INDEX(libcatidinst,MATCH(Tätigkeit!S320,libinst,0)),""),"")</f>
        <v/>
      </c>
      <c r="L310" s="26" t="str">
        <f>IF(A310&lt;&gt;"",IF(Tätigkeit!AC320=TRUE,INDEX(codeinst,MATCH(Tätigkeit!S320,libinst,0)),IF(Tätigkeit!S320&lt;&gt;"",Tätigkeit!S320,"")),"")</f>
        <v/>
      </c>
      <c r="M310" s="26" t="str">
        <f>IF(A310&lt;&gt;"",IF(Tätigkeit!T320&lt;&gt;"",Tätigkeit!T320,""),"")</f>
        <v/>
      </c>
      <c r="N310" s="26" t="str">
        <f>IF(A310&lt;&gt;"",IF(Tätigkeit!U320&lt;&gt;"",Tätigkeit!U320,""),"")</f>
        <v/>
      </c>
      <c r="O310" s="26" t="str">
        <f>IF(OR(A310="",ISBLANK(Tätigkeit!V320)),"",IF(NOT(ISNA(Tätigkeit!V320)),INDEX(codeschartkla,MATCH(Tätigkeit!V320,libschartkla,0)),Tätigkeit!V320))</f>
        <v/>
      </c>
      <c r="P310" s="26" t="str">
        <f>IF(OR(A310="",ISBLANK(Tätigkeit!W320)),"",Tätigkeit!W320)</f>
        <v/>
      </c>
    </row>
    <row r="311" spans="1:16" x14ac:dyDescent="0.2">
      <c r="A311" s="26" t="str">
        <f>IF(Tätigkeit!$A321&lt;&gt;"",IF(Tätigkeit!C321&lt;&gt;"",IF(Tätigkeit!C321="LOC.ID",CONCATENATE("LOC.",Tätigkeit!AM$12),Tätigkeit!C321),""),"")</f>
        <v/>
      </c>
      <c r="B311" s="65" t="str">
        <f>IF(A311&lt;&gt;"",Tätigkeit!J321,"")</f>
        <v/>
      </c>
      <c r="C311" s="26" t="str">
        <f>IF(A311&lt;&gt;"",IF(Tätigkeit!E321=TRUE,INDEX(codesex,MATCH(Tätigkeit!D321,libsex,0)),Tätigkeit!D321),"")</f>
        <v/>
      </c>
      <c r="D311" s="131" t="str">
        <f>IF(A311&lt;&gt;"",Tätigkeit!F321,"")</f>
        <v/>
      </c>
      <c r="E311" s="26" t="str">
        <f>IF(A311&lt;&gt;"",IF(Tätigkeit!H321=TRUE,INDEX(codenat,MATCH(Tätigkeit!G321,libnat,0)),Tätigkeit!G321),"")</f>
        <v/>
      </c>
      <c r="F311" s="26" t="str">
        <f>IF(A311&lt;&gt;"",Tätigkeit!I321,"")</f>
        <v/>
      </c>
      <c r="G311" s="26" t="str">
        <f>IF(A311&lt;&gt;"",IF(Tätigkeit!O321&lt;&gt;"",Tätigkeit!O321,""),"")</f>
        <v/>
      </c>
      <c r="H311" s="26" t="str">
        <f>IF(A311&lt;&gt;"",IF(Tätigkeit!Z321=TRUE,INDEX(codeperskat,MATCH(Tätigkeit!P321,libperskat,0)),IF(Tätigkeit!P321&lt;&gt;"",Tätigkeit!P321,"")),"")</f>
        <v/>
      </c>
      <c r="I311" s="26" t="str">
        <f>IF(A311&lt;&gt;"",IF(Tätigkeit!AA321=TRUE,INDEX(codeaav,MATCH(Tätigkeit!Q321,libaav,0)),IF(Tätigkeit!Q321&lt;&gt;"",Tätigkeit!Q321,"")),"")</f>
        <v/>
      </c>
      <c r="J311" s="26" t="str">
        <f>IF(A311&lt;&gt;"",IF(Tätigkeit!AB321=TRUE,INDEX(codedipqual,MATCH(Tätigkeit!R321,libdipqual,0)),IF(Tätigkeit!R321&lt;&gt;"",Tätigkeit!R321,"")),"")</f>
        <v/>
      </c>
      <c r="K311" s="26" t="str">
        <f>IF(A311&lt;&gt;"",IF(Tätigkeit!AC321=TRUE,INDEX(libcatidinst,MATCH(Tätigkeit!S321,libinst,0)),""),"")</f>
        <v/>
      </c>
      <c r="L311" s="26" t="str">
        <f>IF(A311&lt;&gt;"",IF(Tätigkeit!AC321=TRUE,INDEX(codeinst,MATCH(Tätigkeit!S321,libinst,0)),IF(Tätigkeit!S321&lt;&gt;"",Tätigkeit!S321,"")),"")</f>
        <v/>
      </c>
      <c r="M311" s="26" t="str">
        <f>IF(A311&lt;&gt;"",IF(Tätigkeit!T321&lt;&gt;"",Tätigkeit!T321,""),"")</f>
        <v/>
      </c>
      <c r="N311" s="26" t="str">
        <f>IF(A311&lt;&gt;"",IF(Tätigkeit!U321&lt;&gt;"",Tätigkeit!U321,""),"")</f>
        <v/>
      </c>
      <c r="O311" s="26" t="str">
        <f>IF(OR(A311="",ISBLANK(Tätigkeit!V321)),"",IF(NOT(ISNA(Tätigkeit!V321)),INDEX(codeschartkla,MATCH(Tätigkeit!V321,libschartkla,0)),Tätigkeit!V321))</f>
        <v/>
      </c>
      <c r="P311" s="26" t="str">
        <f>IF(OR(A311="",ISBLANK(Tätigkeit!W321)),"",Tätigkeit!W321)</f>
        <v/>
      </c>
    </row>
    <row r="312" spans="1:16" x14ac:dyDescent="0.2">
      <c r="A312" s="26" t="str">
        <f>IF(Tätigkeit!$A322&lt;&gt;"",IF(Tätigkeit!C322&lt;&gt;"",IF(Tätigkeit!C322="LOC.ID",CONCATENATE("LOC.",Tätigkeit!AM$12),Tätigkeit!C322),""),"")</f>
        <v/>
      </c>
      <c r="B312" s="65" t="str">
        <f>IF(A312&lt;&gt;"",Tätigkeit!J322,"")</f>
        <v/>
      </c>
      <c r="C312" s="26" t="str">
        <f>IF(A312&lt;&gt;"",IF(Tätigkeit!E322=TRUE,INDEX(codesex,MATCH(Tätigkeit!D322,libsex,0)),Tätigkeit!D322),"")</f>
        <v/>
      </c>
      <c r="D312" s="131" t="str">
        <f>IF(A312&lt;&gt;"",Tätigkeit!F322,"")</f>
        <v/>
      </c>
      <c r="E312" s="26" t="str">
        <f>IF(A312&lt;&gt;"",IF(Tätigkeit!H322=TRUE,INDEX(codenat,MATCH(Tätigkeit!G322,libnat,0)),Tätigkeit!G322),"")</f>
        <v/>
      </c>
      <c r="F312" s="26" t="str">
        <f>IF(A312&lt;&gt;"",Tätigkeit!I322,"")</f>
        <v/>
      </c>
      <c r="G312" s="26" t="str">
        <f>IF(A312&lt;&gt;"",IF(Tätigkeit!O322&lt;&gt;"",Tätigkeit!O322,""),"")</f>
        <v/>
      </c>
      <c r="H312" s="26" t="str">
        <f>IF(A312&lt;&gt;"",IF(Tätigkeit!Z322=TRUE,INDEX(codeperskat,MATCH(Tätigkeit!P322,libperskat,0)),IF(Tätigkeit!P322&lt;&gt;"",Tätigkeit!P322,"")),"")</f>
        <v/>
      </c>
      <c r="I312" s="26" t="str">
        <f>IF(A312&lt;&gt;"",IF(Tätigkeit!AA322=TRUE,INDEX(codeaav,MATCH(Tätigkeit!Q322,libaav,0)),IF(Tätigkeit!Q322&lt;&gt;"",Tätigkeit!Q322,"")),"")</f>
        <v/>
      </c>
      <c r="J312" s="26" t="str">
        <f>IF(A312&lt;&gt;"",IF(Tätigkeit!AB322=TRUE,INDEX(codedipqual,MATCH(Tätigkeit!R322,libdipqual,0)),IF(Tätigkeit!R322&lt;&gt;"",Tätigkeit!R322,"")),"")</f>
        <v/>
      </c>
      <c r="K312" s="26" t="str">
        <f>IF(A312&lt;&gt;"",IF(Tätigkeit!AC322=TRUE,INDEX(libcatidinst,MATCH(Tätigkeit!S322,libinst,0)),""),"")</f>
        <v/>
      </c>
      <c r="L312" s="26" t="str">
        <f>IF(A312&lt;&gt;"",IF(Tätigkeit!AC322=TRUE,INDEX(codeinst,MATCH(Tätigkeit!S322,libinst,0)),IF(Tätigkeit!S322&lt;&gt;"",Tätigkeit!S322,"")),"")</f>
        <v/>
      </c>
      <c r="M312" s="26" t="str">
        <f>IF(A312&lt;&gt;"",IF(Tätigkeit!T322&lt;&gt;"",Tätigkeit!T322,""),"")</f>
        <v/>
      </c>
      <c r="N312" s="26" t="str">
        <f>IF(A312&lt;&gt;"",IF(Tätigkeit!U322&lt;&gt;"",Tätigkeit!U322,""),"")</f>
        <v/>
      </c>
      <c r="O312" s="26" t="str">
        <f>IF(OR(A312="",ISBLANK(Tätigkeit!V322)),"",IF(NOT(ISNA(Tätigkeit!V322)),INDEX(codeschartkla,MATCH(Tätigkeit!V322,libschartkla,0)),Tätigkeit!V322))</f>
        <v/>
      </c>
      <c r="P312" s="26" t="str">
        <f>IF(OR(A312="",ISBLANK(Tätigkeit!W322)),"",Tätigkeit!W322)</f>
        <v/>
      </c>
    </row>
    <row r="313" spans="1:16" x14ac:dyDescent="0.2">
      <c r="A313" s="26" t="str">
        <f>IF(Tätigkeit!$A323&lt;&gt;"",IF(Tätigkeit!C323&lt;&gt;"",IF(Tätigkeit!C323="LOC.ID",CONCATENATE("LOC.",Tätigkeit!AM$12),Tätigkeit!C323),""),"")</f>
        <v/>
      </c>
      <c r="B313" s="65" t="str">
        <f>IF(A313&lt;&gt;"",Tätigkeit!J323,"")</f>
        <v/>
      </c>
      <c r="C313" s="26" t="str">
        <f>IF(A313&lt;&gt;"",IF(Tätigkeit!E323=TRUE,INDEX(codesex,MATCH(Tätigkeit!D323,libsex,0)),Tätigkeit!D323),"")</f>
        <v/>
      </c>
      <c r="D313" s="131" t="str">
        <f>IF(A313&lt;&gt;"",Tätigkeit!F323,"")</f>
        <v/>
      </c>
      <c r="E313" s="26" t="str">
        <f>IF(A313&lt;&gt;"",IF(Tätigkeit!H323=TRUE,INDEX(codenat,MATCH(Tätigkeit!G323,libnat,0)),Tätigkeit!G323),"")</f>
        <v/>
      </c>
      <c r="F313" s="26" t="str">
        <f>IF(A313&lt;&gt;"",Tätigkeit!I323,"")</f>
        <v/>
      </c>
      <c r="G313" s="26" t="str">
        <f>IF(A313&lt;&gt;"",IF(Tätigkeit!O323&lt;&gt;"",Tätigkeit!O323,""),"")</f>
        <v/>
      </c>
      <c r="H313" s="26" t="str">
        <f>IF(A313&lt;&gt;"",IF(Tätigkeit!Z323=TRUE,INDEX(codeperskat,MATCH(Tätigkeit!P323,libperskat,0)),IF(Tätigkeit!P323&lt;&gt;"",Tätigkeit!P323,"")),"")</f>
        <v/>
      </c>
      <c r="I313" s="26" t="str">
        <f>IF(A313&lt;&gt;"",IF(Tätigkeit!AA323=TRUE,INDEX(codeaav,MATCH(Tätigkeit!Q323,libaav,0)),IF(Tätigkeit!Q323&lt;&gt;"",Tätigkeit!Q323,"")),"")</f>
        <v/>
      </c>
      <c r="J313" s="26" t="str">
        <f>IF(A313&lt;&gt;"",IF(Tätigkeit!AB323=TRUE,INDEX(codedipqual,MATCH(Tätigkeit!R323,libdipqual,0)),IF(Tätigkeit!R323&lt;&gt;"",Tätigkeit!R323,"")),"")</f>
        <v/>
      </c>
      <c r="K313" s="26" t="str">
        <f>IF(A313&lt;&gt;"",IF(Tätigkeit!AC323=TRUE,INDEX(libcatidinst,MATCH(Tätigkeit!S323,libinst,0)),""),"")</f>
        <v/>
      </c>
      <c r="L313" s="26" t="str">
        <f>IF(A313&lt;&gt;"",IF(Tätigkeit!AC323=TRUE,INDEX(codeinst,MATCH(Tätigkeit!S323,libinst,0)),IF(Tätigkeit!S323&lt;&gt;"",Tätigkeit!S323,"")),"")</f>
        <v/>
      </c>
      <c r="M313" s="26" t="str">
        <f>IF(A313&lt;&gt;"",IF(Tätigkeit!T323&lt;&gt;"",Tätigkeit!T323,""),"")</f>
        <v/>
      </c>
      <c r="N313" s="26" t="str">
        <f>IF(A313&lt;&gt;"",IF(Tätigkeit!U323&lt;&gt;"",Tätigkeit!U323,""),"")</f>
        <v/>
      </c>
      <c r="O313" s="26" t="str">
        <f>IF(OR(A313="",ISBLANK(Tätigkeit!V323)),"",IF(NOT(ISNA(Tätigkeit!V323)),INDEX(codeschartkla,MATCH(Tätigkeit!V323,libschartkla,0)),Tätigkeit!V323))</f>
        <v/>
      </c>
      <c r="P313" s="26" t="str">
        <f>IF(OR(A313="",ISBLANK(Tätigkeit!W323)),"",Tätigkeit!W323)</f>
        <v/>
      </c>
    </row>
    <row r="314" spans="1:16" x14ac:dyDescent="0.2">
      <c r="A314" s="26" t="str">
        <f>IF(Tätigkeit!$A324&lt;&gt;"",IF(Tätigkeit!C324&lt;&gt;"",IF(Tätigkeit!C324="LOC.ID",CONCATENATE("LOC.",Tätigkeit!AM$12),Tätigkeit!C324),""),"")</f>
        <v/>
      </c>
      <c r="B314" s="65" t="str">
        <f>IF(A314&lt;&gt;"",Tätigkeit!J324,"")</f>
        <v/>
      </c>
      <c r="C314" s="26" t="str">
        <f>IF(A314&lt;&gt;"",IF(Tätigkeit!E324=TRUE,INDEX(codesex,MATCH(Tätigkeit!D324,libsex,0)),Tätigkeit!D324),"")</f>
        <v/>
      </c>
      <c r="D314" s="131" t="str">
        <f>IF(A314&lt;&gt;"",Tätigkeit!F324,"")</f>
        <v/>
      </c>
      <c r="E314" s="26" t="str">
        <f>IF(A314&lt;&gt;"",IF(Tätigkeit!H324=TRUE,INDEX(codenat,MATCH(Tätigkeit!G324,libnat,0)),Tätigkeit!G324),"")</f>
        <v/>
      </c>
      <c r="F314" s="26" t="str">
        <f>IF(A314&lt;&gt;"",Tätigkeit!I324,"")</f>
        <v/>
      </c>
      <c r="G314" s="26" t="str">
        <f>IF(A314&lt;&gt;"",IF(Tätigkeit!O324&lt;&gt;"",Tätigkeit!O324,""),"")</f>
        <v/>
      </c>
      <c r="H314" s="26" t="str">
        <f>IF(A314&lt;&gt;"",IF(Tätigkeit!Z324=TRUE,INDEX(codeperskat,MATCH(Tätigkeit!P324,libperskat,0)),IF(Tätigkeit!P324&lt;&gt;"",Tätigkeit!P324,"")),"")</f>
        <v/>
      </c>
      <c r="I314" s="26" t="str">
        <f>IF(A314&lt;&gt;"",IF(Tätigkeit!AA324=TRUE,INDEX(codeaav,MATCH(Tätigkeit!Q324,libaav,0)),IF(Tätigkeit!Q324&lt;&gt;"",Tätigkeit!Q324,"")),"")</f>
        <v/>
      </c>
      <c r="J314" s="26" t="str">
        <f>IF(A314&lt;&gt;"",IF(Tätigkeit!AB324=TRUE,INDEX(codedipqual,MATCH(Tätigkeit!R324,libdipqual,0)),IF(Tätigkeit!R324&lt;&gt;"",Tätigkeit!R324,"")),"")</f>
        <v/>
      </c>
      <c r="K314" s="26" t="str">
        <f>IF(A314&lt;&gt;"",IF(Tätigkeit!AC324=TRUE,INDEX(libcatidinst,MATCH(Tätigkeit!S324,libinst,0)),""),"")</f>
        <v/>
      </c>
      <c r="L314" s="26" t="str">
        <f>IF(A314&lt;&gt;"",IF(Tätigkeit!AC324=TRUE,INDEX(codeinst,MATCH(Tätigkeit!S324,libinst,0)),IF(Tätigkeit!S324&lt;&gt;"",Tätigkeit!S324,"")),"")</f>
        <v/>
      </c>
      <c r="M314" s="26" t="str">
        <f>IF(A314&lt;&gt;"",IF(Tätigkeit!T324&lt;&gt;"",Tätigkeit!T324,""),"")</f>
        <v/>
      </c>
      <c r="N314" s="26" t="str">
        <f>IF(A314&lt;&gt;"",IF(Tätigkeit!U324&lt;&gt;"",Tätigkeit!U324,""),"")</f>
        <v/>
      </c>
      <c r="O314" s="26" t="str">
        <f>IF(OR(A314="",ISBLANK(Tätigkeit!V324)),"",IF(NOT(ISNA(Tätigkeit!V324)),INDEX(codeschartkla,MATCH(Tätigkeit!V324,libschartkla,0)),Tätigkeit!V324))</f>
        <v/>
      </c>
      <c r="P314" s="26" t="str">
        <f>IF(OR(A314="",ISBLANK(Tätigkeit!W324)),"",Tätigkeit!W324)</f>
        <v/>
      </c>
    </row>
    <row r="315" spans="1:16" x14ac:dyDescent="0.2">
      <c r="A315" s="26" t="str">
        <f>IF(Tätigkeit!$A325&lt;&gt;"",IF(Tätigkeit!C325&lt;&gt;"",IF(Tätigkeit!C325="LOC.ID",CONCATENATE("LOC.",Tätigkeit!AM$12),Tätigkeit!C325),""),"")</f>
        <v/>
      </c>
      <c r="B315" s="65" t="str">
        <f>IF(A315&lt;&gt;"",Tätigkeit!J325,"")</f>
        <v/>
      </c>
      <c r="C315" s="26" t="str">
        <f>IF(A315&lt;&gt;"",IF(Tätigkeit!E325=TRUE,INDEX(codesex,MATCH(Tätigkeit!D325,libsex,0)),Tätigkeit!D325),"")</f>
        <v/>
      </c>
      <c r="D315" s="131" t="str">
        <f>IF(A315&lt;&gt;"",Tätigkeit!F325,"")</f>
        <v/>
      </c>
      <c r="E315" s="26" t="str">
        <f>IF(A315&lt;&gt;"",IF(Tätigkeit!H325=TRUE,INDEX(codenat,MATCH(Tätigkeit!G325,libnat,0)),Tätigkeit!G325),"")</f>
        <v/>
      </c>
      <c r="F315" s="26" t="str">
        <f>IF(A315&lt;&gt;"",Tätigkeit!I325,"")</f>
        <v/>
      </c>
      <c r="G315" s="26" t="str">
        <f>IF(A315&lt;&gt;"",IF(Tätigkeit!O325&lt;&gt;"",Tätigkeit!O325,""),"")</f>
        <v/>
      </c>
      <c r="H315" s="26" t="str">
        <f>IF(A315&lt;&gt;"",IF(Tätigkeit!Z325=TRUE,INDEX(codeperskat,MATCH(Tätigkeit!P325,libperskat,0)),IF(Tätigkeit!P325&lt;&gt;"",Tätigkeit!P325,"")),"")</f>
        <v/>
      </c>
      <c r="I315" s="26" t="str">
        <f>IF(A315&lt;&gt;"",IF(Tätigkeit!AA325=TRUE,INDEX(codeaav,MATCH(Tätigkeit!Q325,libaav,0)),IF(Tätigkeit!Q325&lt;&gt;"",Tätigkeit!Q325,"")),"")</f>
        <v/>
      </c>
      <c r="J315" s="26" t="str">
        <f>IF(A315&lt;&gt;"",IF(Tätigkeit!AB325=TRUE,INDEX(codedipqual,MATCH(Tätigkeit!R325,libdipqual,0)),IF(Tätigkeit!R325&lt;&gt;"",Tätigkeit!R325,"")),"")</f>
        <v/>
      </c>
      <c r="K315" s="26" t="str">
        <f>IF(A315&lt;&gt;"",IF(Tätigkeit!AC325=TRUE,INDEX(libcatidinst,MATCH(Tätigkeit!S325,libinst,0)),""),"")</f>
        <v/>
      </c>
      <c r="L315" s="26" t="str">
        <f>IF(A315&lt;&gt;"",IF(Tätigkeit!AC325=TRUE,INDEX(codeinst,MATCH(Tätigkeit!S325,libinst,0)),IF(Tätigkeit!S325&lt;&gt;"",Tätigkeit!S325,"")),"")</f>
        <v/>
      </c>
      <c r="M315" s="26" t="str">
        <f>IF(A315&lt;&gt;"",IF(Tätigkeit!T325&lt;&gt;"",Tätigkeit!T325,""),"")</f>
        <v/>
      </c>
      <c r="N315" s="26" t="str">
        <f>IF(A315&lt;&gt;"",IF(Tätigkeit!U325&lt;&gt;"",Tätigkeit!U325,""),"")</f>
        <v/>
      </c>
      <c r="O315" s="26" t="str">
        <f>IF(OR(A315="",ISBLANK(Tätigkeit!V325)),"",IF(NOT(ISNA(Tätigkeit!V325)),INDEX(codeschartkla,MATCH(Tätigkeit!V325,libschartkla,0)),Tätigkeit!V325))</f>
        <v/>
      </c>
      <c r="P315" s="26" t="str">
        <f>IF(OR(A315="",ISBLANK(Tätigkeit!W325)),"",Tätigkeit!W325)</f>
        <v/>
      </c>
    </row>
    <row r="316" spans="1:16" x14ac:dyDescent="0.2">
      <c r="A316" s="26" t="str">
        <f>IF(Tätigkeit!$A326&lt;&gt;"",IF(Tätigkeit!C326&lt;&gt;"",IF(Tätigkeit!C326="LOC.ID",CONCATENATE("LOC.",Tätigkeit!AM$12),Tätigkeit!C326),""),"")</f>
        <v/>
      </c>
      <c r="B316" s="65" t="str">
        <f>IF(A316&lt;&gt;"",Tätigkeit!J326,"")</f>
        <v/>
      </c>
      <c r="C316" s="26" t="str">
        <f>IF(A316&lt;&gt;"",IF(Tätigkeit!E326=TRUE,INDEX(codesex,MATCH(Tätigkeit!D326,libsex,0)),Tätigkeit!D326),"")</f>
        <v/>
      </c>
      <c r="D316" s="131" t="str">
        <f>IF(A316&lt;&gt;"",Tätigkeit!F326,"")</f>
        <v/>
      </c>
      <c r="E316" s="26" t="str">
        <f>IF(A316&lt;&gt;"",IF(Tätigkeit!H326=TRUE,INDEX(codenat,MATCH(Tätigkeit!G326,libnat,0)),Tätigkeit!G326),"")</f>
        <v/>
      </c>
      <c r="F316" s="26" t="str">
        <f>IF(A316&lt;&gt;"",Tätigkeit!I326,"")</f>
        <v/>
      </c>
      <c r="G316" s="26" t="str">
        <f>IF(A316&lt;&gt;"",IF(Tätigkeit!O326&lt;&gt;"",Tätigkeit!O326,""),"")</f>
        <v/>
      </c>
      <c r="H316" s="26" t="str">
        <f>IF(A316&lt;&gt;"",IF(Tätigkeit!Z326=TRUE,INDEX(codeperskat,MATCH(Tätigkeit!P326,libperskat,0)),IF(Tätigkeit!P326&lt;&gt;"",Tätigkeit!P326,"")),"")</f>
        <v/>
      </c>
      <c r="I316" s="26" t="str">
        <f>IF(A316&lt;&gt;"",IF(Tätigkeit!AA326=TRUE,INDEX(codeaav,MATCH(Tätigkeit!Q326,libaav,0)),IF(Tätigkeit!Q326&lt;&gt;"",Tätigkeit!Q326,"")),"")</f>
        <v/>
      </c>
      <c r="J316" s="26" t="str">
        <f>IF(A316&lt;&gt;"",IF(Tätigkeit!AB326=TRUE,INDEX(codedipqual,MATCH(Tätigkeit!R326,libdipqual,0)),IF(Tätigkeit!R326&lt;&gt;"",Tätigkeit!R326,"")),"")</f>
        <v/>
      </c>
      <c r="K316" s="26" t="str">
        <f>IF(A316&lt;&gt;"",IF(Tätigkeit!AC326=TRUE,INDEX(libcatidinst,MATCH(Tätigkeit!S326,libinst,0)),""),"")</f>
        <v/>
      </c>
      <c r="L316" s="26" t="str">
        <f>IF(A316&lt;&gt;"",IF(Tätigkeit!AC326=TRUE,INDEX(codeinst,MATCH(Tätigkeit!S326,libinst,0)),IF(Tätigkeit!S326&lt;&gt;"",Tätigkeit!S326,"")),"")</f>
        <v/>
      </c>
      <c r="M316" s="26" t="str">
        <f>IF(A316&lt;&gt;"",IF(Tätigkeit!T326&lt;&gt;"",Tätigkeit!T326,""),"")</f>
        <v/>
      </c>
      <c r="N316" s="26" t="str">
        <f>IF(A316&lt;&gt;"",IF(Tätigkeit!U326&lt;&gt;"",Tätigkeit!U326,""),"")</f>
        <v/>
      </c>
      <c r="O316" s="26" t="str">
        <f>IF(OR(A316="",ISBLANK(Tätigkeit!V326)),"",IF(NOT(ISNA(Tätigkeit!V326)),INDEX(codeschartkla,MATCH(Tätigkeit!V326,libschartkla,0)),Tätigkeit!V326))</f>
        <v/>
      </c>
      <c r="P316" s="26" t="str">
        <f>IF(OR(A316="",ISBLANK(Tätigkeit!W326)),"",Tätigkeit!W326)</f>
        <v/>
      </c>
    </row>
    <row r="317" spans="1:16" x14ac:dyDescent="0.2">
      <c r="A317" s="26" t="str">
        <f>IF(Tätigkeit!$A327&lt;&gt;"",IF(Tätigkeit!C327&lt;&gt;"",IF(Tätigkeit!C327="LOC.ID",CONCATENATE("LOC.",Tätigkeit!AM$12),Tätigkeit!C327),""),"")</f>
        <v/>
      </c>
      <c r="B317" s="65" t="str">
        <f>IF(A317&lt;&gt;"",Tätigkeit!J327,"")</f>
        <v/>
      </c>
      <c r="C317" s="26" t="str">
        <f>IF(A317&lt;&gt;"",IF(Tätigkeit!E327=TRUE,INDEX(codesex,MATCH(Tätigkeit!D327,libsex,0)),Tätigkeit!D327),"")</f>
        <v/>
      </c>
      <c r="D317" s="131" t="str">
        <f>IF(A317&lt;&gt;"",Tätigkeit!F327,"")</f>
        <v/>
      </c>
      <c r="E317" s="26" t="str">
        <f>IF(A317&lt;&gt;"",IF(Tätigkeit!H327=TRUE,INDEX(codenat,MATCH(Tätigkeit!G327,libnat,0)),Tätigkeit!G327),"")</f>
        <v/>
      </c>
      <c r="F317" s="26" t="str">
        <f>IF(A317&lt;&gt;"",Tätigkeit!I327,"")</f>
        <v/>
      </c>
      <c r="G317" s="26" t="str">
        <f>IF(A317&lt;&gt;"",IF(Tätigkeit!O327&lt;&gt;"",Tätigkeit!O327,""),"")</f>
        <v/>
      </c>
      <c r="H317" s="26" t="str">
        <f>IF(A317&lt;&gt;"",IF(Tätigkeit!Z327=TRUE,INDEX(codeperskat,MATCH(Tätigkeit!P327,libperskat,0)),IF(Tätigkeit!P327&lt;&gt;"",Tätigkeit!P327,"")),"")</f>
        <v/>
      </c>
      <c r="I317" s="26" t="str">
        <f>IF(A317&lt;&gt;"",IF(Tätigkeit!AA327=TRUE,INDEX(codeaav,MATCH(Tätigkeit!Q327,libaav,0)),IF(Tätigkeit!Q327&lt;&gt;"",Tätigkeit!Q327,"")),"")</f>
        <v/>
      </c>
      <c r="J317" s="26" t="str">
        <f>IF(A317&lt;&gt;"",IF(Tätigkeit!AB327=TRUE,INDEX(codedipqual,MATCH(Tätigkeit!R327,libdipqual,0)),IF(Tätigkeit!R327&lt;&gt;"",Tätigkeit!R327,"")),"")</f>
        <v/>
      </c>
      <c r="K317" s="26" t="str">
        <f>IF(A317&lt;&gt;"",IF(Tätigkeit!AC327=TRUE,INDEX(libcatidinst,MATCH(Tätigkeit!S327,libinst,0)),""),"")</f>
        <v/>
      </c>
      <c r="L317" s="26" t="str">
        <f>IF(A317&lt;&gt;"",IF(Tätigkeit!AC327=TRUE,INDEX(codeinst,MATCH(Tätigkeit!S327,libinst,0)),IF(Tätigkeit!S327&lt;&gt;"",Tätigkeit!S327,"")),"")</f>
        <v/>
      </c>
      <c r="M317" s="26" t="str">
        <f>IF(A317&lt;&gt;"",IF(Tätigkeit!T327&lt;&gt;"",Tätigkeit!T327,""),"")</f>
        <v/>
      </c>
      <c r="N317" s="26" t="str">
        <f>IF(A317&lt;&gt;"",IF(Tätigkeit!U327&lt;&gt;"",Tätigkeit!U327,""),"")</f>
        <v/>
      </c>
      <c r="O317" s="26" t="str">
        <f>IF(OR(A317="",ISBLANK(Tätigkeit!V327)),"",IF(NOT(ISNA(Tätigkeit!V327)),INDEX(codeschartkla,MATCH(Tätigkeit!V327,libschartkla,0)),Tätigkeit!V327))</f>
        <v/>
      </c>
      <c r="P317" s="26" t="str">
        <f>IF(OR(A317="",ISBLANK(Tätigkeit!W327)),"",Tätigkeit!W327)</f>
        <v/>
      </c>
    </row>
    <row r="318" spans="1:16" x14ac:dyDescent="0.2">
      <c r="A318" s="26" t="str">
        <f>IF(Tätigkeit!$A328&lt;&gt;"",IF(Tätigkeit!C328&lt;&gt;"",IF(Tätigkeit!C328="LOC.ID",CONCATENATE("LOC.",Tätigkeit!AM$12),Tätigkeit!C328),""),"")</f>
        <v/>
      </c>
      <c r="B318" s="65" t="str">
        <f>IF(A318&lt;&gt;"",Tätigkeit!J328,"")</f>
        <v/>
      </c>
      <c r="C318" s="26" t="str">
        <f>IF(A318&lt;&gt;"",IF(Tätigkeit!E328=TRUE,INDEX(codesex,MATCH(Tätigkeit!D328,libsex,0)),Tätigkeit!D328),"")</f>
        <v/>
      </c>
      <c r="D318" s="131" t="str">
        <f>IF(A318&lt;&gt;"",Tätigkeit!F328,"")</f>
        <v/>
      </c>
      <c r="E318" s="26" t="str">
        <f>IF(A318&lt;&gt;"",IF(Tätigkeit!H328=TRUE,INDEX(codenat,MATCH(Tätigkeit!G328,libnat,0)),Tätigkeit!G328),"")</f>
        <v/>
      </c>
      <c r="F318" s="26" t="str">
        <f>IF(A318&lt;&gt;"",Tätigkeit!I328,"")</f>
        <v/>
      </c>
      <c r="G318" s="26" t="str">
        <f>IF(A318&lt;&gt;"",IF(Tätigkeit!O328&lt;&gt;"",Tätigkeit!O328,""),"")</f>
        <v/>
      </c>
      <c r="H318" s="26" t="str">
        <f>IF(A318&lt;&gt;"",IF(Tätigkeit!Z328=TRUE,INDEX(codeperskat,MATCH(Tätigkeit!P328,libperskat,0)),IF(Tätigkeit!P328&lt;&gt;"",Tätigkeit!P328,"")),"")</f>
        <v/>
      </c>
      <c r="I318" s="26" t="str">
        <f>IF(A318&lt;&gt;"",IF(Tätigkeit!AA328=TRUE,INDEX(codeaav,MATCH(Tätigkeit!Q328,libaav,0)),IF(Tätigkeit!Q328&lt;&gt;"",Tätigkeit!Q328,"")),"")</f>
        <v/>
      </c>
      <c r="J318" s="26" t="str">
        <f>IF(A318&lt;&gt;"",IF(Tätigkeit!AB328=TRUE,INDEX(codedipqual,MATCH(Tätigkeit!R328,libdipqual,0)),IF(Tätigkeit!R328&lt;&gt;"",Tätigkeit!R328,"")),"")</f>
        <v/>
      </c>
      <c r="K318" s="26" t="str">
        <f>IF(A318&lt;&gt;"",IF(Tätigkeit!AC328=TRUE,INDEX(libcatidinst,MATCH(Tätigkeit!S328,libinst,0)),""),"")</f>
        <v/>
      </c>
      <c r="L318" s="26" t="str">
        <f>IF(A318&lt;&gt;"",IF(Tätigkeit!AC328=TRUE,INDEX(codeinst,MATCH(Tätigkeit!S328,libinst,0)),IF(Tätigkeit!S328&lt;&gt;"",Tätigkeit!S328,"")),"")</f>
        <v/>
      </c>
      <c r="M318" s="26" t="str">
        <f>IF(A318&lt;&gt;"",IF(Tätigkeit!T328&lt;&gt;"",Tätigkeit!T328,""),"")</f>
        <v/>
      </c>
      <c r="N318" s="26" t="str">
        <f>IF(A318&lt;&gt;"",IF(Tätigkeit!U328&lt;&gt;"",Tätigkeit!U328,""),"")</f>
        <v/>
      </c>
      <c r="O318" s="26" t="str">
        <f>IF(OR(A318="",ISBLANK(Tätigkeit!V328)),"",IF(NOT(ISNA(Tätigkeit!V328)),INDEX(codeschartkla,MATCH(Tätigkeit!V328,libschartkla,0)),Tätigkeit!V328))</f>
        <v/>
      </c>
      <c r="P318" s="26" t="str">
        <f>IF(OR(A318="",ISBLANK(Tätigkeit!W328)),"",Tätigkeit!W328)</f>
        <v/>
      </c>
    </row>
    <row r="319" spans="1:16" x14ac:dyDescent="0.2">
      <c r="A319" s="26" t="str">
        <f>IF(Tätigkeit!$A329&lt;&gt;"",IF(Tätigkeit!C329&lt;&gt;"",IF(Tätigkeit!C329="LOC.ID",CONCATENATE("LOC.",Tätigkeit!AM$12),Tätigkeit!C329),""),"")</f>
        <v/>
      </c>
      <c r="B319" s="65" t="str">
        <f>IF(A319&lt;&gt;"",Tätigkeit!J329,"")</f>
        <v/>
      </c>
      <c r="C319" s="26" t="str">
        <f>IF(A319&lt;&gt;"",IF(Tätigkeit!E329=TRUE,INDEX(codesex,MATCH(Tätigkeit!D329,libsex,0)),Tätigkeit!D329),"")</f>
        <v/>
      </c>
      <c r="D319" s="131" t="str">
        <f>IF(A319&lt;&gt;"",Tätigkeit!F329,"")</f>
        <v/>
      </c>
      <c r="E319" s="26" t="str">
        <f>IF(A319&lt;&gt;"",IF(Tätigkeit!H329=TRUE,INDEX(codenat,MATCH(Tätigkeit!G329,libnat,0)),Tätigkeit!G329),"")</f>
        <v/>
      </c>
      <c r="F319" s="26" t="str">
        <f>IF(A319&lt;&gt;"",Tätigkeit!I329,"")</f>
        <v/>
      </c>
      <c r="G319" s="26" t="str">
        <f>IF(A319&lt;&gt;"",IF(Tätigkeit!O329&lt;&gt;"",Tätigkeit!O329,""),"")</f>
        <v/>
      </c>
      <c r="H319" s="26" t="str">
        <f>IF(A319&lt;&gt;"",IF(Tätigkeit!Z329=TRUE,INDEX(codeperskat,MATCH(Tätigkeit!P329,libperskat,0)),IF(Tätigkeit!P329&lt;&gt;"",Tätigkeit!P329,"")),"")</f>
        <v/>
      </c>
      <c r="I319" s="26" t="str">
        <f>IF(A319&lt;&gt;"",IF(Tätigkeit!AA329=TRUE,INDEX(codeaav,MATCH(Tätigkeit!Q329,libaav,0)),IF(Tätigkeit!Q329&lt;&gt;"",Tätigkeit!Q329,"")),"")</f>
        <v/>
      </c>
      <c r="J319" s="26" t="str">
        <f>IF(A319&lt;&gt;"",IF(Tätigkeit!AB329=TRUE,INDEX(codedipqual,MATCH(Tätigkeit!R329,libdipqual,0)),IF(Tätigkeit!R329&lt;&gt;"",Tätigkeit!R329,"")),"")</f>
        <v/>
      </c>
      <c r="K319" s="26" t="str">
        <f>IF(A319&lt;&gt;"",IF(Tätigkeit!AC329=TRUE,INDEX(libcatidinst,MATCH(Tätigkeit!S329,libinst,0)),""),"")</f>
        <v/>
      </c>
      <c r="L319" s="26" t="str">
        <f>IF(A319&lt;&gt;"",IF(Tätigkeit!AC329=TRUE,INDEX(codeinst,MATCH(Tätigkeit!S329,libinst,0)),IF(Tätigkeit!S329&lt;&gt;"",Tätigkeit!S329,"")),"")</f>
        <v/>
      </c>
      <c r="M319" s="26" t="str">
        <f>IF(A319&lt;&gt;"",IF(Tätigkeit!T329&lt;&gt;"",Tätigkeit!T329,""),"")</f>
        <v/>
      </c>
      <c r="N319" s="26" t="str">
        <f>IF(A319&lt;&gt;"",IF(Tätigkeit!U329&lt;&gt;"",Tätigkeit!U329,""),"")</f>
        <v/>
      </c>
      <c r="O319" s="26" t="str">
        <f>IF(OR(A319="",ISBLANK(Tätigkeit!V329)),"",IF(NOT(ISNA(Tätigkeit!V329)),INDEX(codeschartkla,MATCH(Tätigkeit!V329,libschartkla,0)),Tätigkeit!V329))</f>
        <v/>
      </c>
      <c r="P319" s="26" t="str">
        <f>IF(OR(A319="",ISBLANK(Tätigkeit!W329)),"",Tätigkeit!W329)</f>
        <v/>
      </c>
    </row>
    <row r="320" spans="1:16" x14ac:dyDescent="0.2">
      <c r="A320" s="26" t="str">
        <f>IF(Tätigkeit!$A330&lt;&gt;"",IF(Tätigkeit!C330&lt;&gt;"",IF(Tätigkeit!C330="LOC.ID",CONCATENATE("LOC.",Tätigkeit!AM$12),Tätigkeit!C330),""),"")</f>
        <v/>
      </c>
      <c r="B320" s="65" t="str">
        <f>IF(A320&lt;&gt;"",Tätigkeit!J330,"")</f>
        <v/>
      </c>
      <c r="C320" s="26" t="str">
        <f>IF(A320&lt;&gt;"",IF(Tätigkeit!E330=TRUE,INDEX(codesex,MATCH(Tätigkeit!D330,libsex,0)),Tätigkeit!D330),"")</f>
        <v/>
      </c>
      <c r="D320" s="131" t="str">
        <f>IF(A320&lt;&gt;"",Tätigkeit!F330,"")</f>
        <v/>
      </c>
      <c r="E320" s="26" t="str">
        <f>IF(A320&lt;&gt;"",IF(Tätigkeit!H330=TRUE,INDEX(codenat,MATCH(Tätigkeit!G330,libnat,0)),Tätigkeit!G330),"")</f>
        <v/>
      </c>
      <c r="F320" s="26" t="str">
        <f>IF(A320&lt;&gt;"",Tätigkeit!I330,"")</f>
        <v/>
      </c>
      <c r="G320" s="26" t="str">
        <f>IF(A320&lt;&gt;"",IF(Tätigkeit!O330&lt;&gt;"",Tätigkeit!O330,""),"")</f>
        <v/>
      </c>
      <c r="H320" s="26" t="str">
        <f>IF(A320&lt;&gt;"",IF(Tätigkeit!Z330=TRUE,INDEX(codeperskat,MATCH(Tätigkeit!P330,libperskat,0)),IF(Tätigkeit!P330&lt;&gt;"",Tätigkeit!P330,"")),"")</f>
        <v/>
      </c>
      <c r="I320" s="26" t="str">
        <f>IF(A320&lt;&gt;"",IF(Tätigkeit!AA330=TRUE,INDEX(codeaav,MATCH(Tätigkeit!Q330,libaav,0)),IF(Tätigkeit!Q330&lt;&gt;"",Tätigkeit!Q330,"")),"")</f>
        <v/>
      </c>
      <c r="J320" s="26" t="str">
        <f>IF(A320&lt;&gt;"",IF(Tätigkeit!AB330=TRUE,INDEX(codedipqual,MATCH(Tätigkeit!R330,libdipqual,0)),IF(Tätigkeit!R330&lt;&gt;"",Tätigkeit!R330,"")),"")</f>
        <v/>
      </c>
      <c r="K320" s="26" t="str">
        <f>IF(A320&lt;&gt;"",IF(Tätigkeit!AC330=TRUE,INDEX(libcatidinst,MATCH(Tätigkeit!S330,libinst,0)),""),"")</f>
        <v/>
      </c>
      <c r="L320" s="26" t="str">
        <f>IF(A320&lt;&gt;"",IF(Tätigkeit!AC330=TRUE,INDEX(codeinst,MATCH(Tätigkeit!S330,libinst,0)),IF(Tätigkeit!S330&lt;&gt;"",Tätigkeit!S330,"")),"")</f>
        <v/>
      </c>
      <c r="M320" s="26" t="str">
        <f>IF(A320&lt;&gt;"",IF(Tätigkeit!T330&lt;&gt;"",Tätigkeit!T330,""),"")</f>
        <v/>
      </c>
      <c r="N320" s="26" t="str">
        <f>IF(A320&lt;&gt;"",IF(Tätigkeit!U330&lt;&gt;"",Tätigkeit!U330,""),"")</f>
        <v/>
      </c>
      <c r="O320" s="26" t="str">
        <f>IF(OR(A320="",ISBLANK(Tätigkeit!V330)),"",IF(NOT(ISNA(Tätigkeit!V330)),INDEX(codeschartkla,MATCH(Tätigkeit!V330,libschartkla,0)),Tätigkeit!V330))</f>
        <v/>
      </c>
      <c r="P320" s="26" t="str">
        <f>IF(OR(A320="",ISBLANK(Tätigkeit!W330)),"",Tätigkeit!W330)</f>
        <v/>
      </c>
    </row>
    <row r="321" spans="1:16" x14ac:dyDescent="0.2">
      <c r="A321" s="26" t="str">
        <f>IF(Tätigkeit!$A331&lt;&gt;"",IF(Tätigkeit!C331&lt;&gt;"",IF(Tätigkeit!C331="LOC.ID",CONCATENATE("LOC.",Tätigkeit!AM$12),Tätigkeit!C331),""),"")</f>
        <v/>
      </c>
      <c r="B321" s="65" t="str">
        <f>IF(A321&lt;&gt;"",Tätigkeit!J331,"")</f>
        <v/>
      </c>
      <c r="C321" s="26" t="str">
        <f>IF(A321&lt;&gt;"",IF(Tätigkeit!E331=TRUE,INDEX(codesex,MATCH(Tätigkeit!D331,libsex,0)),Tätigkeit!D331),"")</f>
        <v/>
      </c>
      <c r="D321" s="131" t="str">
        <f>IF(A321&lt;&gt;"",Tätigkeit!F331,"")</f>
        <v/>
      </c>
      <c r="E321" s="26" t="str">
        <f>IF(A321&lt;&gt;"",IF(Tätigkeit!H331=TRUE,INDEX(codenat,MATCH(Tätigkeit!G331,libnat,0)),Tätigkeit!G331),"")</f>
        <v/>
      </c>
      <c r="F321" s="26" t="str">
        <f>IF(A321&lt;&gt;"",Tätigkeit!I331,"")</f>
        <v/>
      </c>
      <c r="G321" s="26" t="str">
        <f>IF(A321&lt;&gt;"",IF(Tätigkeit!O331&lt;&gt;"",Tätigkeit!O331,""),"")</f>
        <v/>
      </c>
      <c r="H321" s="26" t="str">
        <f>IF(A321&lt;&gt;"",IF(Tätigkeit!Z331=TRUE,INDEX(codeperskat,MATCH(Tätigkeit!P331,libperskat,0)),IF(Tätigkeit!P331&lt;&gt;"",Tätigkeit!P331,"")),"")</f>
        <v/>
      </c>
      <c r="I321" s="26" t="str">
        <f>IF(A321&lt;&gt;"",IF(Tätigkeit!AA331=TRUE,INDEX(codeaav,MATCH(Tätigkeit!Q331,libaav,0)),IF(Tätigkeit!Q331&lt;&gt;"",Tätigkeit!Q331,"")),"")</f>
        <v/>
      </c>
      <c r="J321" s="26" t="str">
        <f>IF(A321&lt;&gt;"",IF(Tätigkeit!AB331=TRUE,INDEX(codedipqual,MATCH(Tätigkeit!R331,libdipqual,0)),IF(Tätigkeit!R331&lt;&gt;"",Tätigkeit!R331,"")),"")</f>
        <v/>
      </c>
      <c r="K321" s="26" t="str">
        <f>IF(A321&lt;&gt;"",IF(Tätigkeit!AC331=TRUE,INDEX(libcatidinst,MATCH(Tätigkeit!S331,libinst,0)),""),"")</f>
        <v/>
      </c>
      <c r="L321" s="26" t="str">
        <f>IF(A321&lt;&gt;"",IF(Tätigkeit!AC331=TRUE,INDEX(codeinst,MATCH(Tätigkeit!S331,libinst,0)),IF(Tätigkeit!S331&lt;&gt;"",Tätigkeit!S331,"")),"")</f>
        <v/>
      </c>
      <c r="M321" s="26" t="str">
        <f>IF(A321&lt;&gt;"",IF(Tätigkeit!T331&lt;&gt;"",Tätigkeit!T331,""),"")</f>
        <v/>
      </c>
      <c r="N321" s="26" t="str">
        <f>IF(A321&lt;&gt;"",IF(Tätigkeit!U331&lt;&gt;"",Tätigkeit!U331,""),"")</f>
        <v/>
      </c>
      <c r="O321" s="26" t="str">
        <f>IF(OR(A321="",ISBLANK(Tätigkeit!V331)),"",IF(NOT(ISNA(Tätigkeit!V331)),INDEX(codeschartkla,MATCH(Tätigkeit!V331,libschartkla,0)),Tätigkeit!V331))</f>
        <v/>
      </c>
      <c r="P321" s="26" t="str">
        <f>IF(OR(A321="",ISBLANK(Tätigkeit!W331)),"",Tätigkeit!W331)</f>
        <v/>
      </c>
    </row>
    <row r="322" spans="1:16" x14ac:dyDescent="0.2">
      <c r="A322" s="26" t="str">
        <f>IF(Tätigkeit!$A332&lt;&gt;"",IF(Tätigkeit!C332&lt;&gt;"",IF(Tätigkeit!C332="LOC.ID",CONCATENATE("LOC.",Tätigkeit!AM$12),Tätigkeit!C332),""),"")</f>
        <v/>
      </c>
      <c r="B322" s="65" t="str">
        <f>IF(A322&lt;&gt;"",Tätigkeit!J332,"")</f>
        <v/>
      </c>
      <c r="C322" s="26" t="str">
        <f>IF(A322&lt;&gt;"",IF(Tätigkeit!E332=TRUE,INDEX(codesex,MATCH(Tätigkeit!D332,libsex,0)),Tätigkeit!D332),"")</f>
        <v/>
      </c>
      <c r="D322" s="131" t="str">
        <f>IF(A322&lt;&gt;"",Tätigkeit!F332,"")</f>
        <v/>
      </c>
      <c r="E322" s="26" t="str">
        <f>IF(A322&lt;&gt;"",IF(Tätigkeit!H332=TRUE,INDEX(codenat,MATCH(Tätigkeit!G332,libnat,0)),Tätigkeit!G332),"")</f>
        <v/>
      </c>
      <c r="F322" s="26" t="str">
        <f>IF(A322&lt;&gt;"",Tätigkeit!I332,"")</f>
        <v/>
      </c>
      <c r="G322" s="26" t="str">
        <f>IF(A322&lt;&gt;"",IF(Tätigkeit!O332&lt;&gt;"",Tätigkeit!O332,""),"")</f>
        <v/>
      </c>
      <c r="H322" s="26" t="str">
        <f>IF(A322&lt;&gt;"",IF(Tätigkeit!Z332=TRUE,INDEX(codeperskat,MATCH(Tätigkeit!P332,libperskat,0)),IF(Tätigkeit!P332&lt;&gt;"",Tätigkeit!P332,"")),"")</f>
        <v/>
      </c>
      <c r="I322" s="26" t="str">
        <f>IF(A322&lt;&gt;"",IF(Tätigkeit!AA332=TRUE,INDEX(codeaav,MATCH(Tätigkeit!Q332,libaav,0)),IF(Tätigkeit!Q332&lt;&gt;"",Tätigkeit!Q332,"")),"")</f>
        <v/>
      </c>
      <c r="J322" s="26" t="str">
        <f>IF(A322&lt;&gt;"",IF(Tätigkeit!AB332=TRUE,INDEX(codedipqual,MATCH(Tätigkeit!R332,libdipqual,0)),IF(Tätigkeit!R332&lt;&gt;"",Tätigkeit!R332,"")),"")</f>
        <v/>
      </c>
      <c r="K322" s="26" t="str">
        <f>IF(A322&lt;&gt;"",IF(Tätigkeit!AC332=TRUE,INDEX(libcatidinst,MATCH(Tätigkeit!S332,libinst,0)),""),"")</f>
        <v/>
      </c>
      <c r="L322" s="26" t="str">
        <f>IF(A322&lt;&gt;"",IF(Tätigkeit!AC332=TRUE,INDEX(codeinst,MATCH(Tätigkeit!S332,libinst,0)),IF(Tätigkeit!S332&lt;&gt;"",Tätigkeit!S332,"")),"")</f>
        <v/>
      </c>
      <c r="M322" s="26" t="str">
        <f>IF(A322&lt;&gt;"",IF(Tätigkeit!T332&lt;&gt;"",Tätigkeit!T332,""),"")</f>
        <v/>
      </c>
      <c r="N322" s="26" t="str">
        <f>IF(A322&lt;&gt;"",IF(Tätigkeit!U332&lt;&gt;"",Tätigkeit!U332,""),"")</f>
        <v/>
      </c>
      <c r="O322" s="26" t="str">
        <f>IF(OR(A322="",ISBLANK(Tätigkeit!V332)),"",IF(NOT(ISNA(Tätigkeit!V332)),INDEX(codeschartkla,MATCH(Tätigkeit!V332,libschartkla,0)),Tätigkeit!V332))</f>
        <v/>
      </c>
      <c r="P322" s="26" t="str">
        <f>IF(OR(A322="",ISBLANK(Tätigkeit!W332)),"",Tätigkeit!W332)</f>
        <v/>
      </c>
    </row>
    <row r="323" spans="1:16" x14ac:dyDescent="0.2">
      <c r="A323" s="26" t="str">
        <f>IF(Tätigkeit!$A333&lt;&gt;"",IF(Tätigkeit!C333&lt;&gt;"",IF(Tätigkeit!C333="LOC.ID",CONCATENATE("LOC.",Tätigkeit!AM$12),Tätigkeit!C333),""),"")</f>
        <v/>
      </c>
      <c r="B323" s="65" t="str">
        <f>IF(A323&lt;&gt;"",Tätigkeit!J333,"")</f>
        <v/>
      </c>
      <c r="C323" s="26" t="str">
        <f>IF(A323&lt;&gt;"",IF(Tätigkeit!E333=TRUE,INDEX(codesex,MATCH(Tätigkeit!D333,libsex,0)),Tätigkeit!D333),"")</f>
        <v/>
      </c>
      <c r="D323" s="131" t="str">
        <f>IF(A323&lt;&gt;"",Tätigkeit!F333,"")</f>
        <v/>
      </c>
      <c r="E323" s="26" t="str">
        <f>IF(A323&lt;&gt;"",IF(Tätigkeit!H333=TRUE,INDEX(codenat,MATCH(Tätigkeit!G333,libnat,0)),Tätigkeit!G333),"")</f>
        <v/>
      </c>
      <c r="F323" s="26" t="str">
        <f>IF(A323&lt;&gt;"",Tätigkeit!I333,"")</f>
        <v/>
      </c>
      <c r="G323" s="26" t="str">
        <f>IF(A323&lt;&gt;"",IF(Tätigkeit!O333&lt;&gt;"",Tätigkeit!O333,""),"")</f>
        <v/>
      </c>
      <c r="H323" s="26" t="str">
        <f>IF(A323&lt;&gt;"",IF(Tätigkeit!Z333=TRUE,INDEX(codeperskat,MATCH(Tätigkeit!P333,libperskat,0)),IF(Tätigkeit!P333&lt;&gt;"",Tätigkeit!P333,"")),"")</f>
        <v/>
      </c>
      <c r="I323" s="26" t="str">
        <f>IF(A323&lt;&gt;"",IF(Tätigkeit!AA333=TRUE,INDEX(codeaav,MATCH(Tätigkeit!Q333,libaav,0)),IF(Tätigkeit!Q333&lt;&gt;"",Tätigkeit!Q333,"")),"")</f>
        <v/>
      </c>
      <c r="J323" s="26" t="str">
        <f>IF(A323&lt;&gt;"",IF(Tätigkeit!AB333=TRUE,INDEX(codedipqual,MATCH(Tätigkeit!R333,libdipqual,0)),IF(Tätigkeit!R333&lt;&gt;"",Tätigkeit!R333,"")),"")</f>
        <v/>
      </c>
      <c r="K323" s="26" t="str">
        <f>IF(A323&lt;&gt;"",IF(Tätigkeit!AC333=TRUE,INDEX(libcatidinst,MATCH(Tätigkeit!S333,libinst,0)),""),"")</f>
        <v/>
      </c>
      <c r="L323" s="26" t="str">
        <f>IF(A323&lt;&gt;"",IF(Tätigkeit!AC333=TRUE,INDEX(codeinst,MATCH(Tätigkeit!S333,libinst,0)),IF(Tätigkeit!S333&lt;&gt;"",Tätigkeit!S333,"")),"")</f>
        <v/>
      </c>
      <c r="M323" s="26" t="str">
        <f>IF(A323&lt;&gt;"",IF(Tätigkeit!T333&lt;&gt;"",Tätigkeit!T333,""),"")</f>
        <v/>
      </c>
      <c r="N323" s="26" t="str">
        <f>IF(A323&lt;&gt;"",IF(Tätigkeit!U333&lt;&gt;"",Tätigkeit!U333,""),"")</f>
        <v/>
      </c>
      <c r="O323" s="26" t="str">
        <f>IF(OR(A323="",ISBLANK(Tätigkeit!V333)),"",IF(NOT(ISNA(Tätigkeit!V333)),INDEX(codeschartkla,MATCH(Tätigkeit!V333,libschartkla,0)),Tätigkeit!V333))</f>
        <v/>
      </c>
      <c r="P323" s="26" t="str">
        <f>IF(OR(A323="",ISBLANK(Tätigkeit!W333)),"",Tätigkeit!W333)</f>
        <v/>
      </c>
    </row>
    <row r="324" spans="1:16" x14ac:dyDescent="0.2">
      <c r="A324" s="26" t="str">
        <f>IF(Tätigkeit!$A334&lt;&gt;"",IF(Tätigkeit!C334&lt;&gt;"",IF(Tätigkeit!C334="LOC.ID",CONCATENATE("LOC.",Tätigkeit!AM$12),Tätigkeit!C334),""),"")</f>
        <v/>
      </c>
      <c r="B324" s="65" t="str">
        <f>IF(A324&lt;&gt;"",Tätigkeit!J334,"")</f>
        <v/>
      </c>
      <c r="C324" s="26" t="str">
        <f>IF(A324&lt;&gt;"",IF(Tätigkeit!E334=TRUE,INDEX(codesex,MATCH(Tätigkeit!D334,libsex,0)),Tätigkeit!D334),"")</f>
        <v/>
      </c>
      <c r="D324" s="131" t="str">
        <f>IF(A324&lt;&gt;"",Tätigkeit!F334,"")</f>
        <v/>
      </c>
      <c r="E324" s="26" t="str">
        <f>IF(A324&lt;&gt;"",IF(Tätigkeit!H334=TRUE,INDEX(codenat,MATCH(Tätigkeit!G334,libnat,0)),Tätigkeit!G334),"")</f>
        <v/>
      </c>
      <c r="F324" s="26" t="str">
        <f>IF(A324&lt;&gt;"",Tätigkeit!I334,"")</f>
        <v/>
      </c>
      <c r="G324" s="26" t="str">
        <f>IF(A324&lt;&gt;"",IF(Tätigkeit!O334&lt;&gt;"",Tätigkeit!O334,""),"")</f>
        <v/>
      </c>
      <c r="H324" s="26" t="str">
        <f>IF(A324&lt;&gt;"",IF(Tätigkeit!Z334=TRUE,INDEX(codeperskat,MATCH(Tätigkeit!P334,libperskat,0)),IF(Tätigkeit!P334&lt;&gt;"",Tätigkeit!P334,"")),"")</f>
        <v/>
      </c>
      <c r="I324" s="26" t="str">
        <f>IF(A324&lt;&gt;"",IF(Tätigkeit!AA334=TRUE,INDEX(codeaav,MATCH(Tätigkeit!Q334,libaav,0)),IF(Tätigkeit!Q334&lt;&gt;"",Tätigkeit!Q334,"")),"")</f>
        <v/>
      </c>
      <c r="J324" s="26" t="str">
        <f>IF(A324&lt;&gt;"",IF(Tätigkeit!AB334=TRUE,INDEX(codedipqual,MATCH(Tätigkeit!R334,libdipqual,0)),IF(Tätigkeit!R334&lt;&gt;"",Tätigkeit!R334,"")),"")</f>
        <v/>
      </c>
      <c r="K324" s="26" t="str">
        <f>IF(A324&lt;&gt;"",IF(Tätigkeit!AC334=TRUE,INDEX(libcatidinst,MATCH(Tätigkeit!S334,libinst,0)),""),"")</f>
        <v/>
      </c>
      <c r="L324" s="26" t="str">
        <f>IF(A324&lt;&gt;"",IF(Tätigkeit!AC334=TRUE,INDEX(codeinst,MATCH(Tätigkeit!S334,libinst,0)),IF(Tätigkeit!S334&lt;&gt;"",Tätigkeit!S334,"")),"")</f>
        <v/>
      </c>
      <c r="M324" s="26" t="str">
        <f>IF(A324&lt;&gt;"",IF(Tätigkeit!T334&lt;&gt;"",Tätigkeit!T334,""),"")</f>
        <v/>
      </c>
      <c r="N324" s="26" t="str">
        <f>IF(A324&lt;&gt;"",IF(Tätigkeit!U334&lt;&gt;"",Tätigkeit!U334,""),"")</f>
        <v/>
      </c>
      <c r="O324" s="26" t="str">
        <f>IF(OR(A324="",ISBLANK(Tätigkeit!V334)),"",IF(NOT(ISNA(Tätigkeit!V334)),INDEX(codeschartkla,MATCH(Tätigkeit!V334,libschartkla,0)),Tätigkeit!V334))</f>
        <v/>
      </c>
      <c r="P324" s="26" t="str">
        <f>IF(OR(A324="",ISBLANK(Tätigkeit!W334)),"",Tätigkeit!W334)</f>
        <v/>
      </c>
    </row>
    <row r="325" spans="1:16" x14ac:dyDescent="0.2">
      <c r="A325" s="26" t="str">
        <f>IF(Tätigkeit!$A335&lt;&gt;"",IF(Tätigkeit!C335&lt;&gt;"",IF(Tätigkeit!C335="LOC.ID",CONCATENATE("LOC.",Tätigkeit!AM$12),Tätigkeit!C335),""),"")</f>
        <v/>
      </c>
      <c r="B325" s="65" t="str">
        <f>IF(A325&lt;&gt;"",Tätigkeit!J335,"")</f>
        <v/>
      </c>
      <c r="C325" s="26" t="str">
        <f>IF(A325&lt;&gt;"",IF(Tätigkeit!E335=TRUE,INDEX(codesex,MATCH(Tätigkeit!D335,libsex,0)),Tätigkeit!D335),"")</f>
        <v/>
      </c>
      <c r="D325" s="131" t="str">
        <f>IF(A325&lt;&gt;"",Tätigkeit!F335,"")</f>
        <v/>
      </c>
      <c r="E325" s="26" t="str">
        <f>IF(A325&lt;&gt;"",IF(Tätigkeit!H335=TRUE,INDEX(codenat,MATCH(Tätigkeit!G335,libnat,0)),Tätigkeit!G335),"")</f>
        <v/>
      </c>
      <c r="F325" s="26" t="str">
        <f>IF(A325&lt;&gt;"",Tätigkeit!I335,"")</f>
        <v/>
      </c>
      <c r="G325" s="26" t="str">
        <f>IF(A325&lt;&gt;"",IF(Tätigkeit!O335&lt;&gt;"",Tätigkeit!O335,""),"")</f>
        <v/>
      </c>
      <c r="H325" s="26" t="str">
        <f>IF(A325&lt;&gt;"",IF(Tätigkeit!Z335=TRUE,INDEX(codeperskat,MATCH(Tätigkeit!P335,libperskat,0)),IF(Tätigkeit!P335&lt;&gt;"",Tätigkeit!P335,"")),"")</f>
        <v/>
      </c>
      <c r="I325" s="26" t="str">
        <f>IF(A325&lt;&gt;"",IF(Tätigkeit!AA335=TRUE,INDEX(codeaav,MATCH(Tätigkeit!Q335,libaav,0)),IF(Tätigkeit!Q335&lt;&gt;"",Tätigkeit!Q335,"")),"")</f>
        <v/>
      </c>
      <c r="J325" s="26" t="str">
        <f>IF(A325&lt;&gt;"",IF(Tätigkeit!AB335=TRUE,INDEX(codedipqual,MATCH(Tätigkeit!R335,libdipqual,0)),IF(Tätigkeit!R335&lt;&gt;"",Tätigkeit!R335,"")),"")</f>
        <v/>
      </c>
      <c r="K325" s="26" t="str">
        <f>IF(A325&lt;&gt;"",IF(Tätigkeit!AC335=TRUE,INDEX(libcatidinst,MATCH(Tätigkeit!S335,libinst,0)),""),"")</f>
        <v/>
      </c>
      <c r="L325" s="26" t="str">
        <f>IF(A325&lt;&gt;"",IF(Tätigkeit!AC335=TRUE,INDEX(codeinst,MATCH(Tätigkeit!S335,libinst,0)),IF(Tätigkeit!S335&lt;&gt;"",Tätigkeit!S335,"")),"")</f>
        <v/>
      </c>
      <c r="M325" s="26" t="str">
        <f>IF(A325&lt;&gt;"",IF(Tätigkeit!T335&lt;&gt;"",Tätigkeit!T335,""),"")</f>
        <v/>
      </c>
      <c r="N325" s="26" t="str">
        <f>IF(A325&lt;&gt;"",IF(Tätigkeit!U335&lt;&gt;"",Tätigkeit!U335,""),"")</f>
        <v/>
      </c>
      <c r="O325" s="26" t="str">
        <f>IF(OR(A325="",ISBLANK(Tätigkeit!V335)),"",IF(NOT(ISNA(Tätigkeit!V335)),INDEX(codeschartkla,MATCH(Tätigkeit!V335,libschartkla,0)),Tätigkeit!V335))</f>
        <v/>
      </c>
      <c r="P325" s="26" t="str">
        <f>IF(OR(A325="",ISBLANK(Tätigkeit!W335)),"",Tätigkeit!W335)</f>
        <v/>
      </c>
    </row>
    <row r="326" spans="1:16" x14ac:dyDescent="0.2">
      <c r="A326" s="26" t="str">
        <f>IF(Tätigkeit!$A336&lt;&gt;"",IF(Tätigkeit!C336&lt;&gt;"",IF(Tätigkeit!C336="LOC.ID",CONCATENATE("LOC.",Tätigkeit!AM$12),Tätigkeit!C336),""),"")</f>
        <v/>
      </c>
      <c r="B326" s="65" t="str">
        <f>IF(A326&lt;&gt;"",Tätigkeit!J336,"")</f>
        <v/>
      </c>
      <c r="C326" s="26" t="str">
        <f>IF(A326&lt;&gt;"",IF(Tätigkeit!E336=TRUE,INDEX(codesex,MATCH(Tätigkeit!D336,libsex,0)),Tätigkeit!D336),"")</f>
        <v/>
      </c>
      <c r="D326" s="131" t="str">
        <f>IF(A326&lt;&gt;"",Tätigkeit!F336,"")</f>
        <v/>
      </c>
      <c r="E326" s="26" t="str">
        <f>IF(A326&lt;&gt;"",IF(Tätigkeit!H336=TRUE,INDEX(codenat,MATCH(Tätigkeit!G336,libnat,0)),Tätigkeit!G336),"")</f>
        <v/>
      </c>
      <c r="F326" s="26" t="str">
        <f>IF(A326&lt;&gt;"",Tätigkeit!I336,"")</f>
        <v/>
      </c>
      <c r="G326" s="26" t="str">
        <f>IF(A326&lt;&gt;"",IF(Tätigkeit!O336&lt;&gt;"",Tätigkeit!O336,""),"")</f>
        <v/>
      </c>
      <c r="H326" s="26" t="str">
        <f>IF(A326&lt;&gt;"",IF(Tätigkeit!Z336=TRUE,INDEX(codeperskat,MATCH(Tätigkeit!P336,libperskat,0)),IF(Tätigkeit!P336&lt;&gt;"",Tätigkeit!P336,"")),"")</f>
        <v/>
      </c>
      <c r="I326" s="26" t="str">
        <f>IF(A326&lt;&gt;"",IF(Tätigkeit!AA336=TRUE,INDEX(codeaav,MATCH(Tätigkeit!Q336,libaav,0)),IF(Tätigkeit!Q336&lt;&gt;"",Tätigkeit!Q336,"")),"")</f>
        <v/>
      </c>
      <c r="J326" s="26" t="str">
        <f>IF(A326&lt;&gt;"",IF(Tätigkeit!AB336=TRUE,INDEX(codedipqual,MATCH(Tätigkeit!R336,libdipqual,0)),IF(Tätigkeit!R336&lt;&gt;"",Tätigkeit!R336,"")),"")</f>
        <v/>
      </c>
      <c r="K326" s="26" t="str">
        <f>IF(A326&lt;&gt;"",IF(Tätigkeit!AC336=TRUE,INDEX(libcatidinst,MATCH(Tätigkeit!S336,libinst,0)),""),"")</f>
        <v/>
      </c>
      <c r="L326" s="26" t="str">
        <f>IF(A326&lt;&gt;"",IF(Tätigkeit!AC336=TRUE,INDEX(codeinst,MATCH(Tätigkeit!S336,libinst,0)),IF(Tätigkeit!S336&lt;&gt;"",Tätigkeit!S336,"")),"")</f>
        <v/>
      </c>
      <c r="M326" s="26" t="str">
        <f>IF(A326&lt;&gt;"",IF(Tätigkeit!T336&lt;&gt;"",Tätigkeit!T336,""),"")</f>
        <v/>
      </c>
      <c r="N326" s="26" t="str">
        <f>IF(A326&lt;&gt;"",IF(Tätigkeit!U336&lt;&gt;"",Tätigkeit!U336,""),"")</f>
        <v/>
      </c>
      <c r="O326" s="26" t="str">
        <f>IF(OR(A326="",ISBLANK(Tätigkeit!V336)),"",IF(NOT(ISNA(Tätigkeit!V336)),INDEX(codeschartkla,MATCH(Tätigkeit!V336,libschartkla,0)),Tätigkeit!V336))</f>
        <v/>
      </c>
      <c r="P326" s="26" t="str">
        <f>IF(OR(A326="",ISBLANK(Tätigkeit!W336)),"",Tätigkeit!W336)</f>
        <v/>
      </c>
    </row>
    <row r="327" spans="1:16" x14ac:dyDescent="0.2">
      <c r="A327" s="26" t="str">
        <f>IF(Tätigkeit!$A337&lt;&gt;"",IF(Tätigkeit!C337&lt;&gt;"",IF(Tätigkeit!C337="LOC.ID",CONCATENATE("LOC.",Tätigkeit!AM$12),Tätigkeit!C337),""),"")</f>
        <v/>
      </c>
      <c r="B327" s="65" t="str">
        <f>IF(A327&lt;&gt;"",Tätigkeit!J337,"")</f>
        <v/>
      </c>
      <c r="C327" s="26" t="str">
        <f>IF(A327&lt;&gt;"",IF(Tätigkeit!E337=TRUE,INDEX(codesex,MATCH(Tätigkeit!D337,libsex,0)),Tätigkeit!D337),"")</f>
        <v/>
      </c>
      <c r="D327" s="131" t="str">
        <f>IF(A327&lt;&gt;"",Tätigkeit!F337,"")</f>
        <v/>
      </c>
      <c r="E327" s="26" t="str">
        <f>IF(A327&lt;&gt;"",IF(Tätigkeit!H337=TRUE,INDEX(codenat,MATCH(Tätigkeit!G337,libnat,0)),Tätigkeit!G337),"")</f>
        <v/>
      </c>
      <c r="F327" s="26" t="str">
        <f>IF(A327&lt;&gt;"",Tätigkeit!I337,"")</f>
        <v/>
      </c>
      <c r="G327" s="26" t="str">
        <f>IF(A327&lt;&gt;"",IF(Tätigkeit!O337&lt;&gt;"",Tätigkeit!O337,""),"")</f>
        <v/>
      </c>
      <c r="H327" s="26" t="str">
        <f>IF(A327&lt;&gt;"",IF(Tätigkeit!Z337=TRUE,INDEX(codeperskat,MATCH(Tätigkeit!P337,libperskat,0)),IF(Tätigkeit!P337&lt;&gt;"",Tätigkeit!P337,"")),"")</f>
        <v/>
      </c>
      <c r="I327" s="26" t="str">
        <f>IF(A327&lt;&gt;"",IF(Tätigkeit!AA337=TRUE,INDEX(codeaav,MATCH(Tätigkeit!Q337,libaav,0)),IF(Tätigkeit!Q337&lt;&gt;"",Tätigkeit!Q337,"")),"")</f>
        <v/>
      </c>
      <c r="J327" s="26" t="str">
        <f>IF(A327&lt;&gt;"",IF(Tätigkeit!AB337=TRUE,INDEX(codedipqual,MATCH(Tätigkeit!R337,libdipqual,0)),IF(Tätigkeit!R337&lt;&gt;"",Tätigkeit!R337,"")),"")</f>
        <v/>
      </c>
      <c r="K327" s="26" t="str">
        <f>IF(A327&lt;&gt;"",IF(Tätigkeit!AC337=TRUE,INDEX(libcatidinst,MATCH(Tätigkeit!S337,libinst,0)),""),"")</f>
        <v/>
      </c>
      <c r="L327" s="26" t="str">
        <f>IF(A327&lt;&gt;"",IF(Tätigkeit!AC337=TRUE,INDEX(codeinst,MATCH(Tätigkeit!S337,libinst,0)),IF(Tätigkeit!S337&lt;&gt;"",Tätigkeit!S337,"")),"")</f>
        <v/>
      </c>
      <c r="M327" s="26" t="str">
        <f>IF(A327&lt;&gt;"",IF(Tätigkeit!T337&lt;&gt;"",Tätigkeit!T337,""),"")</f>
        <v/>
      </c>
      <c r="N327" s="26" t="str">
        <f>IF(A327&lt;&gt;"",IF(Tätigkeit!U337&lt;&gt;"",Tätigkeit!U337,""),"")</f>
        <v/>
      </c>
      <c r="O327" s="26" t="str">
        <f>IF(OR(A327="",ISBLANK(Tätigkeit!V337)),"",IF(NOT(ISNA(Tätigkeit!V337)),INDEX(codeschartkla,MATCH(Tätigkeit!V337,libschartkla,0)),Tätigkeit!V337))</f>
        <v/>
      </c>
      <c r="P327" s="26" t="str">
        <f>IF(OR(A327="",ISBLANK(Tätigkeit!W337)),"",Tätigkeit!W337)</f>
        <v/>
      </c>
    </row>
    <row r="328" spans="1:16" x14ac:dyDescent="0.2">
      <c r="A328" s="26" t="str">
        <f>IF(Tätigkeit!$A338&lt;&gt;"",IF(Tätigkeit!C338&lt;&gt;"",IF(Tätigkeit!C338="LOC.ID",CONCATENATE("LOC.",Tätigkeit!AM$12),Tätigkeit!C338),""),"")</f>
        <v/>
      </c>
      <c r="B328" s="65" t="str">
        <f>IF(A328&lt;&gt;"",Tätigkeit!J338,"")</f>
        <v/>
      </c>
      <c r="C328" s="26" t="str">
        <f>IF(A328&lt;&gt;"",IF(Tätigkeit!E338=TRUE,INDEX(codesex,MATCH(Tätigkeit!D338,libsex,0)),Tätigkeit!D338),"")</f>
        <v/>
      </c>
      <c r="D328" s="131" t="str">
        <f>IF(A328&lt;&gt;"",Tätigkeit!F338,"")</f>
        <v/>
      </c>
      <c r="E328" s="26" t="str">
        <f>IF(A328&lt;&gt;"",IF(Tätigkeit!H338=TRUE,INDEX(codenat,MATCH(Tätigkeit!G338,libnat,0)),Tätigkeit!G338),"")</f>
        <v/>
      </c>
      <c r="F328" s="26" t="str">
        <f>IF(A328&lt;&gt;"",Tätigkeit!I338,"")</f>
        <v/>
      </c>
      <c r="G328" s="26" t="str">
        <f>IF(A328&lt;&gt;"",IF(Tätigkeit!O338&lt;&gt;"",Tätigkeit!O338,""),"")</f>
        <v/>
      </c>
      <c r="H328" s="26" t="str">
        <f>IF(A328&lt;&gt;"",IF(Tätigkeit!Z338=TRUE,INDEX(codeperskat,MATCH(Tätigkeit!P338,libperskat,0)),IF(Tätigkeit!P338&lt;&gt;"",Tätigkeit!P338,"")),"")</f>
        <v/>
      </c>
      <c r="I328" s="26" t="str">
        <f>IF(A328&lt;&gt;"",IF(Tätigkeit!AA338=TRUE,INDEX(codeaav,MATCH(Tätigkeit!Q338,libaav,0)),IF(Tätigkeit!Q338&lt;&gt;"",Tätigkeit!Q338,"")),"")</f>
        <v/>
      </c>
      <c r="J328" s="26" t="str">
        <f>IF(A328&lt;&gt;"",IF(Tätigkeit!AB338=TRUE,INDEX(codedipqual,MATCH(Tätigkeit!R338,libdipqual,0)),IF(Tätigkeit!R338&lt;&gt;"",Tätigkeit!R338,"")),"")</f>
        <v/>
      </c>
      <c r="K328" s="26" t="str">
        <f>IF(A328&lt;&gt;"",IF(Tätigkeit!AC338=TRUE,INDEX(libcatidinst,MATCH(Tätigkeit!S338,libinst,0)),""),"")</f>
        <v/>
      </c>
      <c r="L328" s="26" t="str">
        <f>IF(A328&lt;&gt;"",IF(Tätigkeit!AC338=TRUE,INDEX(codeinst,MATCH(Tätigkeit!S338,libinst,0)),IF(Tätigkeit!S338&lt;&gt;"",Tätigkeit!S338,"")),"")</f>
        <v/>
      </c>
      <c r="M328" s="26" t="str">
        <f>IF(A328&lt;&gt;"",IF(Tätigkeit!T338&lt;&gt;"",Tätigkeit!T338,""),"")</f>
        <v/>
      </c>
      <c r="N328" s="26" t="str">
        <f>IF(A328&lt;&gt;"",IF(Tätigkeit!U338&lt;&gt;"",Tätigkeit!U338,""),"")</f>
        <v/>
      </c>
      <c r="O328" s="26" t="str">
        <f>IF(OR(A328="",ISBLANK(Tätigkeit!V338)),"",IF(NOT(ISNA(Tätigkeit!V338)),INDEX(codeschartkla,MATCH(Tätigkeit!V338,libschartkla,0)),Tätigkeit!V338))</f>
        <v/>
      </c>
      <c r="P328" s="26" t="str">
        <f>IF(OR(A328="",ISBLANK(Tätigkeit!W338)),"",Tätigkeit!W338)</f>
        <v/>
      </c>
    </row>
    <row r="329" spans="1:16" x14ac:dyDescent="0.2">
      <c r="A329" s="26" t="str">
        <f>IF(Tätigkeit!$A339&lt;&gt;"",IF(Tätigkeit!C339&lt;&gt;"",IF(Tätigkeit!C339="LOC.ID",CONCATENATE("LOC.",Tätigkeit!AM$12),Tätigkeit!C339),""),"")</f>
        <v/>
      </c>
      <c r="B329" s="65" t="str">
        <f>IF(A329&lt;&gt;"",Tätigkeit!J339,"")</f>
        <v/>
      </c>
      <c r="C329" s="26" t="str">
        <f>IF(A329&lt;&gt;"",IF(Tätigkeit!E339=TRUE,INDEX(codesex,MATCH(Tätigkeit!D339,libsex,0)),Tätigkeit!D339),"")</f>
        <v/>
      </c>
      <c r="D329" s="131" t="str">
        <f>IF(A329&lt;&gt;"",Tätigkeit!F339,"")</f>
        <v/>
      </c>
      <c r="E329" s="26" t="str">
        <f>IF(A329&lt;&gt;"",IF(Tätigkeit!H339=TRUE,INDEX(codenat,MATCH(Tätigkeit!G339,libnat,0)),Tätigkeit!G339),"")</f>
        <v/>
      </c>
      <c r="F329" s="26" t="str">
        <f>IF(A329&lt;&gt;"",Tätigkeit!I339,"")</f>
        <v/>
      </c>
      <c r="G329" s="26" t="str">
        <f>IF(A329&lt;&gt;"",IF(Tätigkeit!O339&lt;&gt;"",Tätigkeit!O339,""),"")</f>
        <v/>
      </c>
      <c r="H329" s="26" t="str">
        <f>IF(A329&lt;&gt;"",IF(Tätigkeit!Z339=TRUE,INDEX(codeperskat,MATCH(Tätigkeit!P339,libperskat,0)),IF(Tätigkeit!P339&lt;&gt;"",Tätigkeit!P339,"")),"")</f>
        <v/>
      </c>
      <c r="I329" s="26" t="str">
        <f>IF(A329&lt;&gt;"",IF(Tätigkeit!AA339=TRUE,INDEX(codeaav,MATCH(Tätigkeit!Q339,libaav,0)),IF(Tätigkeit!Q339&lt;&gt;"",Tätigkeit!Q339,"")),"")</f>
        <v/>
      </c>
      <c r="J329" s="26" t="str">
        <f>IF(A329&lt;&gt;"",IF(Tätigkeit!AB339=TRUE,INDEX(codedipqual,MATCH(Tätigkeit!R339,libdipqual,0)),IF(Tätigkeit!R339&lt;&gt;"",Tätigkeit!R339,"")),"")</f>
        <v/>
      </c>
      <c r="K329" s="26" t="str">
        <f>IF(A329&lt;&gt;"",IF(Tätigkeit!AC339=TRUE,INDEX(libcatidinst,MATCH(Tätigkeit!S339,libinst,0)),""),"")</f>
        <v/>
      </c>
      <c r="L329" s="26" t="str">
        <f>IF(A329&lt;&gt;"",IF(Tätigkeit!AC339=TRUE,INDEX(codeinst,MATCH(Tätigkeit!S339,libinst,0)),IF(Tätigkeit!S339&lt;&gt;"",Tätigkeit!S339,"")),"")</f>
        <v/>
      </c>
      <c r="M329" s="26" t="str">
        <f>IF(A329&lt;&gt;"",IF(Tätigkeit!T339&lt;&gt;"",Tätigkeit!T339,""),"")</f>
        <v/>
      </c>
      <c r="N329" s="26" t="str">
        <f>IF(A329&lt;&gt;"",IF(Tätigkeit!U339&lt;&gt;"",Tätigkeit!U339,""),"")</f>
        <v/>
      </c>
      <c r="O329" s="26" t="str">
        <f>IF(OR(A329="",ISBLANK(Tätigkeit!V339)),"",IF(NOT(ISNA(Tätigkeit!V339)),INDEX(codeschartkla,MATCH(Tätigkeit!V339,libschartkla,0)),Tätigkeit!V339))</f>
        <v/>
      </c>
      <c r="P329" s="26" t="str">
        <f>IF(OR(A329="",ISBLANK(Tätigkeit!W339)),"",Tätigkeit!W339)</f>
        <v/>
      </c>
    </row>
    <row r="330" spans="1:16" x14ac:dyDescent="0.2">
      <c r="A330" s="26" t="str">
        <f>IF(Tätigkeit!$A340&lt;&gt;"",IF(Tätigkeit!C340&lt;&gt;"",IF(Tätigkeit!C340="LOC.ID",CONCATENATE("LOC.",Tätigkeit!AM$12),Tätigkeit!C340),""),"")</f>
        <v/>
      </c>
      <c r="B330" s="65" t="str">
        <f>IF(A330&lt;&gt;"",Tätigkeit!J340,"")</f>
        <v/>
      </c>
      <c r="C330" s="26" t="str">
        <f>IF(A330&lt;&gt;"",IF(Tätigkeit!E340=TRUE,INDEX(codesex,MATCH(Tätigkeit!D340,libsex,0)),Tätigkeit!D340),"")</f>
        <v/>
      </c>
      <c r="D330" s="131" t="str">
        <f>IF(A330&lt;&gt;"",Tätigkeit!F340,"")</f>
        <v/>
      </c>
      <c r="E330" s="26" t="str">
        <f>IF(A330&lt;&gt;"",IF(Tätigkeit!H340=TRUE,INDEX(codenat,MATCH(Tätigkeit!G340,libnat,0)),Tätigkeit!G340),"")</f>
        <v/>
      </c>
      <c r="F330" s="26" t="str">
        <f>IF(A330&lt;&gt;"",Tätigkeit!I340,"")</f>
        <v/>
      </c>
      <c r="G330" s="26" t="str">
        <f>IF(A330&lt;&gt;"",IF(Tätigkeit!O340&lt;&gt;"",Tätigkeit!O340,""),"")</f>
        <v/>
      </c>
      <c r="H330" s="26" t="str">
        <f>IF(A330&lt;&gt;"",IF(Tätigkeit!Z340=TRUE,INDEX(codeperskat,MATCH(Tätigkeit!P340,libperskat,0)),IF(Tätigkeit!P340&lt;&gt;"",Tätigkeit!P340,"")),"")</f>
        <v/>
      </c>
      <c r="I330" s="26" t="str">
        <f>IF(A330&lt;&gt;"",IF(Tätigkeit!AA340=TRUE,INDEX(codeaav,MATCH(Tätigkeit!Q340,libaav,0)),IF(Tätigkeit!Q340&lt;&gt;"",Tätigkeit!Q340,"")),"")</f>
        <v/>
      </c>
      <c r="J330" s="26" t="str">
        <f>IF(A330&lt;&gt;"",IF(Tätigkeit!AB340=TRUE,INDEX(codedipqual,MATCH(Tätigkeit!R340,libdipqual,0)),IF(Tätigkeit!R340&lt;&gt;"",Tätigkeit!R340,"")),"")</f>
        <v/>
      </c>
      <c r="K330" s="26" t="str">
        <f>IF(A330&lt;&gt;"",IF(Tätigkeit!AC340=TRUE,INDEX(libcatidinst,MATCH(Tätigkeit!S340,libinst,0)),""),"")</f>
        <v/>
      </c>
      <c r="L330" s="26" t="str">
        <f>IF(A330&lt;&gt;"",IF(Tätigkeit!AC340=TRUE,INDEX(codeinst,MATCH(Tätigkeit!S340,libinst,0)),IF(Tätigkeit!S340&lt;&gt;"",Tätigkeit!S340,"")),"")</f>
        <v/>
      </c>
      <c r="M330" s="26" t="str">
        <f>IF(A330&lt;&gt;"",IF(Tätigkeit!T340&lt;&gt;"",Tätigkeit!T340,""),"")</f>
        <v/>
      </c>
      <c r="N330" s="26" t="str">
        <f>IF(A330&lt;&gt;"",IF(Tätigkeit!U340&lt;&gt;"",Tätigkeit!U340,""),"")</f>
        <v/>
      </c>
      <c r="O330" s="26" t="str">
        <f>IF(OR(A330="",ISBLANK(Tätigkeit!V340)),"",IF(NOT(ISNA(Tätigkeit!V340)),INDEX(codeschartkla,MATCH(Tätigkeit!V340,libschartkla,0)),Tätigkeit!V340))</f>
        <v/>
      </c>
      <c r="P330" s="26" t="str">
        <f>IF(OR(A330="",ISBLANK(Tätigkeit!W340)),"",Tätigkeit!W340)</f>
        <v/>
      </c>
    </row>
    <row r="331" spans="1:16" x14ac:dyDescent="0.2">
      <c r="A331" s="26" t="str">
        <f>IF(Tätigkeit!$A341&lt;&gt;"",IF(Tätigkeit!C341&lt;&gt;"",IF(Tätigkeit!C341="LOC.ID",CONCATENATE("LOC.",Tätigkeit!AM$12),Tätigkeit!C341),""),"")</f>
        <v/>
      </c>
      <c r="B331" s="65" t="str">
        <f>IF(A331&lt;&gt;"",Tätigkeit!J341,"")</f>
        <v/>
      </c>
      <c r="C331" s="26" t="str">
        <f>IF(A331&lt;&gt;"",IF(Tätigkeit!E341=TRUE,INDEX(codesex,MATCH(Tätigkeit!D341,libsex,0)),Tätigkeit!D341),"")</f>
        <v/>
      </c>
      <c r="D331" s="131" t="str">
        <f>IF(A331&lt;&gt;"",Tätigkeit!F341,"")</f>
        <v/>
      </c>
      <c r="E331" s="26" t="str">
        <f>IF(A331&lt;&gt;"",IF(Tätigkeit!H341=TRUE,INDEX(codenat,MATCH(Tätigkeit!G341,libnat,0)),Tätigkeit!G341),"")</f>
        <v/>
      </c>
      <c r="F331" s="26" t="str">
        <f>IF(A331&lt;&gt;"",Tätigkeit!I341,"")</f>
        <v/>
      </c>
      <c r="G331" s="26" t="str">
        <f>IF(A331&lt;&gt;"",IF(Tätigkeit!O341&lt;&gt;"",Tätigkeit!O341,""),"")</f>
        <v/>
      </c>
      <c r="H331" s="26" t="str">
        <f>IF(A331&lt;&gt;"",IF(Tätigkeit!Z341=TRUE,INDEX(codeperskat,MATCH(Tätigkeit!P341,libperskat,0)),IF(Tätigkeit!P341&lt;&gt;"",Tätigkeit!P341,"")),"")</f>
        <v/>
      </c>
      <c r="I331" s="26" t="str">
        <f>IF(A331&lt;&gt;"",IF(Tätigkeit!AA341=TRUE,INDEX(codeaav,MATCH(Tätigkeit!Q341,libaav,0)),IF(Tätigkeit!Q341&lt;&gt;"",Tätigkeit!Q341,"")),"")</f>
        <v/>
      </c>
      <c r="J331" s="26" t="str">
        <f>IF(A331&lt;&gt;"",IF(Tätigkeit!AB341=TRUE,INDEX(codedipqual,MATCH(Tätigkeit!R341,libdipqual,0)),IF(Tätigkeit!R341&lt;&gt;"",Tätigkeit!R341,"")),"")</f>
        <v/>
      </c>
      <c r="K331" s="26" t="str">
        <f>IF(A331&lt;&gt;"",IF(Tätigkeit!AC341=TRUE,INDEX(libcatidinst,MATCH(Tätigkeit!S341,libinst,0)),""),"")</f>
        <v/>
      </c>
      <c r="L331" s="26" t="str">
        <f>IF(A331&lt;&gt;"",IF(Tätigkeit!AC341=TRUE,INDEX(codeinst,MATCH(Tätigkeit!S341,libinst,0)),IF(Tätigkeit!S341&lt;&gt;"",Tätigkeit!S341,"")),"")</f>
        <v/>
      </c>
      <c r="M331" s="26" t="str">
        <f>IF(A331&lt;&gt;"",IF(Tätigkeit!T341&lt;&gt;"",Tätigkeit!T341,""),"")</f>
        <v/>
      </c>
      <c r="N331" s="26" t="str">
        <f>IF(A331&lt;&gt;"",IF(Tätigkeit!U341&lt;&gt;"",Tätigkeit!U341,""),"")</f>
        <v/>
      </c>
      <c r="O331" s="26" t="str">
        <f>IF(OR(A331="",ISBLANK(Tätigkeit!V341)),"",IF(NOT(ISNA(Tätigkeit!V341)),INDEX(codeschartkla,MATCH(Tätigkeit!V341,libschartkla,0)),Tätigkeit!V341))</f>
        <v/>
      </c>
      <c r="P331" s="26" t="str">
        <f>IF(OR(A331="",ISBLANK(Tätigkeit!W341)),"",Tätigkeit!W341)</f>
        <v/>
      </c>
    </row>
    <row r="332" spans="1:16" x14ac:dyDescent="0.2">
      <c r="A332" s="26" t="str">
        <f>IF(Tätigkeit!$A342&lt;&gt;"",IF(Tätigkeit!C342&lt;&gt;"",IF(Tätigkeit!C342="LOC.ID",CONCATENATE("LOC.",Tätigkeit!AM$12),Tätigkeit!C342),""),"")</f>
        <v/>
      </c>
      <c r="B332" s="65" t="str">
        <f>IF(A332&lt;&gt;"",Tätigkeit!J342,"")</f>
        <v/>
      </c>
      <c r="C332" s="26" t="str">
        <f>IF(A332&lt;&gt;"",IF(Tätigkeit!E342=TRUE,INDEX(codesex,MATCH(Tätigkeit!D342,libsex,0)),Tätigkeit!D342),"")</f>
        <v/>
      </c>
      <c r="D332" s="131" t="str">
        <f>IF(A332&lt;&gt;"",Tätigkeit!F342,"")</f>
        <v/>
      </c>
      <c r="E332" s="26" t="str">
        <f>IF(A332&lt;&gt;"",IF(Tätigkeit!H342=TRUE,INDEX(codenat,MATCH(Tätigkeit!G342,libnat,0)),Tätigkeit!G342),"")</f>
        <v/>
      </c>
      <c r="F332" s="26" t="str">
        <f>IF(A332&lt;&gt;"",Tätigkeit!I342,"")</f>
        <v/>
      </c>
      <c r="G332" s="26" t="str">
        <f>IF(A332&lt;&gt;"",IF(Tätigkeit!O342&lt;&gt;"",Tätigkeit!O342,""),"")</f>
        <v/>
      </c>
      <c r="H332" s="26" t="str">
        <f>IF(A332&lt;&gt;"",IF(Tätigkeit!Z342=TRUE,INDEX(codeperskat,MATCH(Tätigkeit!P342,libperskat,0)),IF(Tätigkeit!P342&lt;&gt;"",Tätigkeit!P342,"")),"")</f>
        <v/>
      </c>
      <c r="I332" s="26" t="str">
        <f>IF(A332&lt;&gt;"",IF(Tätigkeit!AA342=TRUE,INDEX(codeaav,MATCH(Tätigkeit!Q342,libaav,0)),IF(Tätigkeit!Q342&lt;&gt;"",Tätigkeit!Q342,"")),"")</f>
        <v/>
      </c>
      <c r="J332" s="26" t="str">
        <f>IF(A332&lt;&gt;"",IF(Tätigkeit!AB342=TRUE,INDEX(codedipqual,MATCH(Tätigkeit!R342,libdipqual,0)),IF(Tätigkeit!R342&lt;&gt;"",Tätigkeit!R342,"")),"")</f>
        <v/>
      </c>
      <c r="K332" s="26" t="str">
        <f>IF(A332&lt;&gt;"",IF(Tätigkeit!AC342=TRUE,INDEX(libcatidinst,MATCH(Tätigkeit!S342,libinst,0)),""),"")</f>
        <v/>
      </c>
      <c r="L332" s="26" t="str">
        <f>IF(A332&lt;&gt;"",IF(Tätigkeit!AC342=TRUE,INDEX(codeinst,MATCH(Tätigkeit!S342,libinst,0)),IF(Tätigkeit!S342&lt;&gt;"",Tätigkeit!S342,"")),"")</f>
        <v/>
      </c>
      <c r="M332" s="26" t="str">
        <f>IF(A332&lt;&gt;"",IF(Tätigkeit!T342&lt;&gt;"",Tätigkeit!T342,""),"")</f>
        <v/>
      </c>
      <c r="N332" s="26" t="str">
        <f>IF(A332&lt;&gt;"",IF(Tätigkeit!U342&lt;&gt;"",Tätigkeit!U342,""),"")</f>
        <v/>
      </c>
      <c r="O332" s="26" t="str">
        <f>IF(OR(A332="",ISBLANK(Tätigkeit!V342)),"",IF(NOT(ISNA(Tätigkeit!V342)),INDEX(codeschartkla,MATCH(Tätigkeit!V342,libschartkla,0)),Tätigkeit!V342))</f>
        <v/>
      </c>
      <c r="P332" s="26" t="str">
        <f>IF(OR(A332="",ISBLANK(Tätigkeit!W342)),"",Tätigkeit!W342)</f>
        <v/>
      </c>
    </row>
    <row r="333" spans="1:16" x14ac:dyDescent="0.2">
      <c r="A333" s="26" t="str">
        <f>IF(Tätigkeit!$A343&lt;&gt;"",IF(Tätigkeit!C343&lt;&gt;"",IF(Tätigkeit!C343="LOC.ID",CONCATENATE("LOC.",Tätigkeit!AM$12),Tätigkeit!C343),""),"")</f>
        <v/>
      </c>
      <c r="B333" s="65" t="str">
        <f>IF(A333&lt;&gt;"",Tätigkeit!J343,"")</f>
        <v/>
      </c>
      <c r="C333" s="26" t="str">
        <f>IF(A333&lt;&gt;"",IF(Tätigkeit!E343=TRUE,INDEX(codesex,MATCH(Tätigkeit!D343,libsex,0)),Tätigkeit!D343),"")</f>
        <v/>
      </c>
      <c r="D333" s="131" t="str">
        <f>IF(A333&lt;&gt;"",Tätigkeit!F343,"")</f>
        <v/>
      </c>
      <c r="E333" s="26" t="str">
        <f>IF(A333&lt;&gt;"",IF(Tätigkeit!H343=TRUE,INDEX(codenat,MATCH(Tätigkeit!G343,libnat,0)),Tätigkeit!G343),"")</f>
        <v/>
      </c>
      <c r="F333" s="26" t="str">
        <f>IF(A333&lt;&gt;"",Tätigkeit!I343,"")</f>
        <v/>
      </c>
      <c r="G333" s="26" t="str">
        <f>IF(A333&lt;&gt;"",IF(Tätigkeit!O343&lt;&gt;"",Tätigkeit!O343,""),"")</f>
        <v/>
      </c>
      <c r="H333" s="26" t="str">
        <f>IF(A333&lt;&gt;"",IF(Tätigkeit!Z343=TRUE,INDEX(codeperskat,MATCH(Tätigkeit!P343,libperskat,0)),IF(Tätigkeit!P343&lt;&gt;"",Tätigkeit!P343,"")),"")</f>
        <v/>
      </c>
      <c r="I333" s="26" t="str">
        <f>IF(A333&lt;&gt;"",IF(Tätigkeit!AA343=TRUE,INDEX(codeaav,MATCH(Tätigkeit!Q343,libaav,0)),IF(Tätigkeit!Q343&lt;&gt;"",Tätigkeit!Q343,"")),"")</f>
        <v/>
      </c>
      <c r="J333" s="26" t="str">
        <f>IF(A333&lt;&gt;"",IF(Tätigkeit!AB343=TRUE,INDEX(codedipqual,MATCH(Tätigkeit!R343,libdipqual,0)),IF(Tätigkeit!R343&lt;&gt;"",Tätigkeit!R343,"")),"")</f>
        <v/>
      </c>
      <c r="K333" s="26" t="str">
        <f>IF(A333&lt;&gt;"",IF(Tätigkeit!AC343=TRUE,INDEX(libcatidinst,MATCH(Tätigkeit!S343,libinst,0)),""),"")</f>
        <v/>
      </c>
      <c r="L333" s="26" t="str">
        <f>IF(A333&lt;&gt;"",IF(Tätigkeit!AC343=TRUE,INDEX(codeinst,MATCH(Tätigkeit!S343,libinst,0)),IF(Tätigkeit!S343&lt;&gt;"",Tätigkeit!S343,"")),"")</f>
        <v/>
      </c>
      <c r="M333" s="26" t="str">
        <f>IF(A333&lt;&gt;"",IF(Tätigkeit!T343&lt;&gt;"",Tätigkeit!T343,""),"")</f>
        <v/>
      </c>
      <c r="N333" s="26" t="str">
        <f>IF(A333&lt;&gt;"",IF(Tätigkeit!U343&lt;&gt;"",Tätigkeit!U343,""),"")</f>
        <v/>
      </c>
      <c r="O333" s="26" t="str">
        <f>IF(OR(A333="",ISBLANK(Tätigkeit!V343)),"",IF(NOT(ISNA(Tätigkeit!V343)),INDEX(codeschartkla,MATCH(Tätigkeit!V343,libschartkla,0)),Tätigkeit!V343))</f>
        <v/>
      </c>
      <c r="P333" s="26" t="str">
        <f>IF(OR(A333="",ISBLANK(Tätigkeit!W343)),"",Tätigkeit!W343)</f>
        <v/>
      </c>
    </row>
    <row r="334" spans="1:16" x14ac:dyDescent="0.2">
      <c r="A334" s="26" t="str">
        <f>IF(Tätigkeit!$A344&lt;&gt;"",IF(Tätigkeit!C344&lt;&gt;"",IF(Tätigkeit!C344="LOC.ID",CONCATENATE("LOC.",Tätigkeit!AM$12),Tätigkeit!C344),""),"")</f>
        <v/>
      </c>
      <c r="B334" s="65" t="str">
        <f>IF(A334&lt;&gt;"",Tätigkeit!J344,"")</f>
        <v/>
      </c>
      <c r="C334" s="26" t="str">
        <f>IF(A334&lt;&gt;"",IF(Tätigkeit!E344=TRUE,INDEX(codesex,MATCH(Tätigkeit!D344,libsex,0)),Tätigkeit!D344),"")</f>
        <v/>
      </c>
      <c r="D334" s="131" t="str">
        <f>IF(A334&lt;&gt;"",Tätigkeit!F344,"")</f>
        <v/>
      </c>
      <c r="E334" s="26" t="str">
        <f>IF(A334&lt;&gt;"",IF(Tätigkeit!H344=TRUE,INDEX(codenat,MATCH(Tätigkeit!G344,libnat,0)),Tätigkeit!G344),"")</f>
        <v/>
      </c>
      <c r="F334" s="26" t="str">
        <f>IF(A334&lt;&gt;"",Tätigkeit!I344,"")</f>
        <v/>
      </c>
      <c r="G334" s="26" t="str">
        <f>IF(A334&lt;&gt;"",IF(Tätigkeit!O344&lt;&gt;"",Tätigkeit!O344,""),"")</f>
        <v/>
      </c>
      <c r="H334" s="26" t="str">
        <f>IF(A334&lt;&gt;"",IF(Tätigkeit!Z344=TRUE,INDEX(codeperskat,MATCH(Tätigkeit!P344,libperskat,0)),IF(Tätigkeit!P344&lt;&gt;"",Tätigkeit!P344,"")),"")</f>
        <v/>
      </c>
      <c r="I334" s="26" t="str">
        <f>IF(A334&lt;&gt;"",IF(Tätigkeit!AA344=TRUE,INDEX(codeaav,MATCH(Tätigkeit!Q344,libaav,0)),IF(Tätigkeit!Q344&lt;&gt;"",Tätigkeit!Q344,"")),"")</f>
        <v/>
      </c>
      <c r="J334" s="26" t="str">
        <f>IF(A334&lt;&gt;"",IF(Tätigkeit!AB344=TRUE,INDEX(codedipqual,MATCH(Tätigkeit!R344,libdipqual,0)),IF(Tätigkeit!R344&lt;&gt;"",Tätigkeit!R344,"")),"")</f>
        <v/>
      </c>
      <c r="K334" s="26" t="str">
        <f>IF(A334&lt;&gt;"",IF(Tätigkeit!AC344=TRUE,INDEX(libcatidinst,MATCH(Tätigkeit!S344,libinst,0)),""),"")</f>
        <v/>
      </c>
      <c r="L334" s="26" t="str">
        <f>IF(A334&lt;&gt;"",IF(Tätigkeit!AC344=TRUE,INDEX(codeinst,MATCH(Tätigkeit!S344,libinst,0)),IF(Tätigkeit!S344&lt;&gt;"",Tätigkeit!S344,"")),"")</f>
        <v/>
      </c>
      <c r="M334" s="26" t="str">
        <f>IF(A334&lt;&gt;"",IF(Tätigkeit!T344&lt;&gt;"",Tätigkeit!T344,""),"")</f>
        <v/>
      </c>
      <c r="N334" s="26" t="str">
        <f>IF(A334&lt;&gt;"",IF(Tätigkeit!U344&lt;&gt;"",Tätigkeit!U344,""),"")</f>
        <v/>
      </c>
      <c r="O334" s="26" t="str">
        <f>IF(OR(A334="",ISBLANK(Tätigkeit!V344)),"",IF(NOT(ISNA(Tätigkeit!V344)),INDEX(codeschartkla,MATCH(Tätigkeit!V344,libschartkla,0)),Tätigkeit!V344))</f>
        <v/>
      </c>
      <c r="P334" s="26" t="str">
        <f>IF(OR(A334="",ISBLANK(Tätigkeit!W344)),"",Tätigkeit!W344)</f>
        <v/>
      </c>
    </row>
    <row r="335" spans="1:16" x14ac:dyDescent="0.2">
      <c r="A335" s="26" t="str">
        <f>IF(Tätigkeit!$A345&lt;&gt;"",IF(Tätigkeit!C345&lt;&gt;"",IF(Tätigkeit!C345="LOC.ID",CONCATENATE("LOC.",Tätigkeit!AM$12),Tätigkeit!C345),""),"")</f>
        <v/>
      </c>
      <c r="B335" s="65" t="str">
        <f>IF(A335&lt;&gt;"",Tätigkeit!J345,"")</f>
        <v/>
      </c>
      <c r="C335" s="26" t="str">
        <f>IF(A335&lt;&gt;"",IF(Tätigkeit!E345=TRUE,INDEX(codesex,MATCH(Tätigkeit!D345,libsex,0)),Tätigkeit!D345),"")</f>
        <v/>
      </c>
      <c r="D335" s="131" t="str">
        <f>IF(A335&lt;&gt;"",Tätigkeit!F345,"")</f>
        <v/>
      </c>
      <c r="E335" s="26" t="str">
        <f>IF(A335&lt;&gt;"",IF(Tätigkeit!H345=TRUE,INDEX(codenat,MATCH(Tätigkeit!G345,libnat,0)),Tätigkeit!G345),"")</f>
        <v/>
      </c>
      <c r="F335" s="26" t="str">
        <f>IF(A335&lt;&gt;"",Tätigkeit!I345,"")</f>
        <v/>
      </c>
      <c r="G335" s="26" t="str">
        <f>IF(A335&lt;&gt;"",IF(Tätigkeit!O345&lt;&gt;"",Tätigkeit!O345,""),"")</f>
        <v/>
      </c>
      <c r="H335" s="26" t="str">
        <f>IF(A335&lt;&gt;"",IF(Tätigkeit!Z345=TRUE,INDEX(codeperskat,MATCH(Tätigkeit!P345,libperskat,0)),IF(Tätigkeit!P345&lt;&gt;"",Tätigkeit!P345,"")),"")</f>
        <v/>
      </c>
      <c r="I335" s="26" t="str">
        <f>IF(A335&lt;&gt;"",IF(Tätigkeit!AA345=TRUE,INDEX(codeaav,MATCH(Tätigkeit!Q345,libaav,0)),IF(Tätigkeit!Q345&lt;&gt;"",Tätigkeit!Q345,"")),"")</f>
        <v/>
      </c>
      <c r="J335" s="26" t="str">
        <f>IF(A335&lt;&gt;"",IF(Tätigkeit!AB345=TRUE,INDEX(codedipqual,MATCH(Tätigkeit!R345,libdipqual,0)),IF(Tätigkeit!R345&lt;&gt;"",Tätigkeit!R345,"")),"")</f>
        <v/>
      </c>
      <c r="K335" s="26" t="str">
        <f>IF(A335&lt;&gt;"",IF(Tätigkeit!AC345=TRUE,INDEX(libcatidinst,MATCH(Tätigkeit!S345,libinst,0)),""),"")</f>
        <v/>
      </c>
      <c r="L335" s="26" t="str">
        <f>IF(A335&lt;&gt;"",IF(Tätigkeit!AC345=TRUE,INDEX(codeinst,MATCH(Tätigkeit!S345,libinst,0)),IF(Tätigkeit!S345&lt;&gt;"",Tätigkeit!S345,"")),"")</f>
        <v/>
      </c>
      <c r="M335" s="26" t="str">
        <f>IF(A335&lt;&gt;"",IF(Tätigkeit!T345&lt;&gt;"",Tätigkeit!T345,""),"")</f>
        <v/>
      </c>
      <c r="N335" s="26" t="str">
        <f>IF(A335&lt;&gt;"",IF(Tätigkeit!U345&lt;&gt;"",Tätigkeit!U345,""),"")</f>
        <v/>
      </c>
      <c r="O335" s="26" t="str">
        <f>IF(OR(A335="",ISBLANK(Tätigkeit!V345)),"",IF(NOT(ISNA(Tätigkeit!V345)),INDEX(codeschartkla,MATCH(Tätigkeit!V345,libschartkla,0)),Tätigkeit!V345))</f>
        <v/>
      </c>
      <c r="P335" s="26" t="str">
        <f>IF(OR(A335="",ISBLANK(Tätigkeit!W345)),"",Tätigkeit!W345)</f>
        <v/>
      </c>
    </row>
    <row r="336" spans="1:16" x14ac:dyDescent="0.2">
      <c r="A336" s="26" t="str">
        <f>IF(Tätigkeit!$A346&lt;&gt;"",IF(Tätigkeit!C346&lt;&gt;"",IF(Tätigkeit!C346="LOC.ID",CONCATENATE("LOC.",Tätigkeit!AM$12),Tätigkeit!C346),""),"")</f>
        <v/>
      </c>
      <c r="B336" s="65" t="str">
        <f>IF(A336&lt;&gt;"",Tätigkeit!J346,"")</f>
        <v/>
      </c>
      <c r="C336" s="26" t="str">
        <f>IF(A336&lt;&gt;"",IF(Tätigkeit!E346=TRUE,INDEX(codesex,MATCH(Tätigkeit!D346,libsex,0)),Tätigkeit!D346),"")</f>
        <v/>
      </c>
      <c r="D336" s="131" t="str">
        <f>IF(A336&lt;&gt;"",Tätigkeit!F346,"")</f>
        <v/>
      </c>
      <c r="E336" s="26" t="str">
        <f>IF(A336&lt;&gt;"",IF(Tätigkeit!H346=TRUE,INDEX(codenat,MATCH(Tätigkeit!G346,libnat,0)),Tätigkeit!G346),"")</f>
        <v/>
      </c>
      <c r="F336" s="26" t="str">
        <f>IF(A336&lt;&gt;"",Tätigkeit!I346,"")</f>
        <v/>
      </c>
      <c r="G336" s="26" t="str">
        <f>IF(A336&lt;&gt;"",IF(Tätigkeit!O346&lt;&gt;"",Tätigkeit!O346,""),"")</f>
        <v/>
      </c>
      <c r="H336" s="26" t="str">
        <f>IF(A336&lt;&gt;"",IF(Tätigkeit!Z346=TRUE,INDEX(codeperskat,MATCH(Tätigkeit!P346,libperskat,0)),IF(Tätigkeit!P346&lt;&gt;"",Tätigkeit!P346,"")),"")</f>
        <v/>
      </c>
      <c r="I336" s="26" t="str">
        <f>IF(A336&lt;&gt;"",IF(Tätigkeit!AA346=TRUE,INDEX(codeaav,MATCH(Tätigkeit!Q346,libaav,0)),IF(Tätigkeit!Q346&lt;&gt;"",Tätigkeit!Q346,"")),"")</f>
        <v/>
      </c>
      <c r="J336" s="26" t="str">
        <f>IF(A336&lt;&gt;"",IF(Tätigkeit!AB346=TRUE,INDEX(codedipqual,MATCH(Tätigkeit!R346,libdipqual,0)),IF(Tätigkeit!R346&lt;&gt;"",Tätigkeit!R346,"")),"")</f>
        <v/>
      </c>
      <c r="K336" s="26" t="str">
        <f>IF(A336&lt;&gt;"",IF(Tätigkeit!AC346=TRUE,INDEX(libcatidinst,MATCH(Tätigkeit!S346,libinst,0)),""),"")</f>
        <v/>
      </c>
      <c r="L336" s="26" t="str">
        <f>IF(A336&lt;&gt;"",IF(Tätigkeit!AC346=TRUE,INDEX(codeinst,MATCH(Tätigkeit!S346,libinst,0)),IF(Tätigkeit!S346&lt;&gt;"",Tätigkeit!S346,"")),"")</f>
        <v/>
      </c>
      <c r="M336" s="26" t="str">
        <f>IF(A336&lt;&gt;"",IF(Tätigkeit!T346&lt;&gt;"",Tätigkeit!T346,""),"")</f>
        <v/>
      </c>
      <c r="N336" s="26" t="str">
        <f>IF(A336&lt;&gt;"",IF(Tätigkeit!U346&lt;&gt;"",Tätigkeit!U346,""),"")</f>
        <v/>
      </c>
      <c r="O336" s="26" t="str">
        <f>IF(OR(A336="",ISBLANK(Tätigkeit!V346)),"",IF(NOT(ISNA(Tätigkeit!V346)),INDEX(codeschartkla,MATCH(Tätigkeit!V346,libschartkla,0)),Tätigkeit!V346))</f>
        <v/>
      </c>
      <c r="P336" s="26" t="str">
        <f>IF(OR(A336="",ISBLANK(Tätigkeit!W346)),"",Tätigkeit!W346)</f>
        <v/>
      </c>
    </row>
    <row r="337" spans="1:16" x14ac:dyDescent="0.2">
      <c r="A337" s="26" t="str">
        <f>IF(Tätigkeit!$A347&lt;&gt;"",IF(Tätigkeit!C347&lt;&gt;"",IF(Tätigkeit!C347="LOC.ID",CONCATENATE("LOC.",Tätigkeit!AM$12),Tätigkeit!C347),""),"")</f>
        <v/>
      </c>
      <c r="B337" s="65" t="str">
        <f>IF(A337&lt;&gt;"",Tätigkeit!J347,"")</f>
        <v/>
      </c>
      <c r="C337" s="26" t="str">
        <f>IF(A337&lt;&gt;"",IF(Tätigkeit!E347=TRUE,INDEX(codesex,MATCH(Tätigkeit!D347,libsex,0)),Tätigkeit!D347),"")</f>
        <v/>
      </c>
      <c r="D337" s="131" t="str">
        <f>IF(A337&lt;&gt;"",Tätigkeit!F347,"")</f>
        <v/>
      </c>
      <c r="E337" s="26" t="str">
        <f>IF(A337&lt;&gt;"",IF(Tätigkeit!H347=TRUE,INDEX(codenat,MATCH(Tätigkeit!G347,libnat,0)),Tätigkeit!G347),"")</f>
        <v/>
      </c>
      <c r="F337" s="26" t="str">
        <f>IF(A337&lt;&gt;"",Tätigkeit!I347,"")</f>
        <v/>
      </c>
      <c r="G337" s="26" t="str">
        <f>IF(A337&lt;&gt;"",IF(Tätigkeit!O347&lt;&gt;"",Tätigkeit!O347,""),"")</f>
        <v/>
      </c>
      <c r="H337" s="26" t="str">
        <f>IF(A337&lt;&gt;"",IF(Tätigkeit!Z347=TRUE,INDEX(codeperskat,MATCH(Tätigkeit!P347,libperskat,0)),IF(Tätigkeit!P347&lt;&gt;"",Tätigkeit!P347,"")),"")</f>
        <v/>
      </c>
      <c r="I337" s="26" t="str">
        <f>IF(A337&lt;&gt;"",IF(Tätigkeit!AA347=TRUE,INDEX(codeaav,MATCH(Tätigkeit!Q347,libaav,0)),IF(Tätigkeit!Q347&lt;&gt;"",Tätigkeit!Q347,"")),"")</f>
        <v/>
      </c>
      <c r="J337" s="26" t="str">
        <f>IF(A337&lt;&gt;"",IF(Tätigkeit!AB347=TRUE,INDEX(codedipqual,MATCH(Tätigkeit!R347,libdipqual,0)),IF(Tätigkeit!R347&lt;&gt;"",Tätigkeit!R347,"")),"")</f>
        <v/>
      </c>
      <c r="K337" s="26" t="str">
        <f>IF(A337&lt;&gt;"",IF(Tätigkeit!AC347=TRUE,INDEX(libcatidinst,MATCH(Tätigkeit!S347,libinst,0)),""),"")</f>
        <v/>
      </c>
      <c r="L337" s="26" t="str">
        <f>IF(A337&lt;&gt;"",IF(Tätigkeit!AC347=TRUE,INDEX(codeinst,MATCH(Tätigkeit!S347,libinst,0)),IF(Tätigkeit!S347&lt;&gt;"",Tätigkeit!S347,"")),"")</f>
        <v/>
      </c>
      <c r="M337" s="26" t="str">
        <f>IF(A337&lt;&gt;"",IF(Tätigkeit!T347&lt;&gt;"",Tätigkeit!T347,""),"")</f>
        <v/>
      </c>
      <c r="N337" s="26" t="str">
        <f>IF(A337&lt;&gt;"",IF(Tätigkeit!U347&lt;&gt;"",Tätigkeit!U347,""),"")</f>
        <v/>
      </c>
      <c r="O337" s="26" t="str">
        <f>IF(OR(A337="",ISBLANK(Tätigkeit!V347)),"",IF(NOT(ISNA(Tätigkeit!V347)),INDEX(codeschartkla,MATCH(Tätigkeit!V347,libschartkla,0)),Tätigkeit!V347))</f>
        <v/>
      </c>
      <c r="P337" s="26" t="str">
        <f>IF(OR(A337="",ISBLANK(Tätigkeit!W347)),"",Tätigkeit!W347)</f>
        <v/>
      </c>
    </row>
    <row r="338" spans="1:16" x14ac:dyDescent="0.2">
      <c r="A338" s="26" t="str">
        <f>IF(Tätigkeit!$A348&lt;&gt;"",IF(Tätigkeit!C348&lt;&gt;"",IF(Tätigkeit!C348="LOC.ID",CONCATENATE("LOC.",Tätigkeit!AM$12),Tätigkeit!C348),""),"")</f>
        <v/>
      </c>
      <c r="B338" s="65" t="str">
        <f>IF(A338&lt;&gt;"",Tätigkeit!J348,"")</f>
        <v/>
      </c>
      <c r="C338" s="26" t="str">
        <f>IF(A338&lt;&gt;"",IF(Tätigkeit!E348=TRUE,INDEX(codesex,MATCH(Tätigkeit!D348,libsex,0)),Tätigkeit!D348),"")</f>
        <v/>
      </c>
      <c r="D338" s="131" t="str">
        <f>IF(A338&lt;&gt;"",Tätigkeit!F348,"")</f>
        <v/>
      </c>
      <c r="E338" s="26" t="str">
        <f>IF(A338&lt;&gt;"",IF(Tätigkeit!H348=TRUE,INDEX(codenat,MATCH(Tätigkeit!G348,libnat,0)),Tätigkeit!G348),"")</f>
        <v/>
      </c>
      <c r="F338" s="26" t="str">
        <f>IF(A338&lt;&gt;"",Tätigkeit!I348,"")</f>
        <v/>
      </c>
      <c r="G338" s="26" t="str">
        <f>IF(A338&lt;&gt;"",IF(Tätigkeit!O348&lt;&gt;"",Tätigkeit!O348,""),"")</f>
        <v/>
      </c>
      <c r="H338" s="26" t="str">
        <f>IF(A338&lt;&gt;"",IF(Tätigkeit!Z348=TRUE,INDEX(codeperskat,MATCH(Tätigkeit!P348,libperskat,0)),IF(Tätigkeit!P348&lt;&gt;"",Tätigkeit!P348,"")),"")</f>
        <v/>
      </c>
      <c r="I338" s="26" t="str">
        <f>IF(A338&lt;&gt;"",IF(Tätigkeit!AA348=TRUE,INDEX(codeaav,MATCH(Tätigkeit!Q348,libaav,0)),IF(Tätigkeit!Q348&lt;&gt;"",Tätigkeit!Q348,"")),"")</f>
        <v/>
      </c>
      <c r="J338" s="26" t="str">
        <f>IF(A338&lt;&gt;"",IF(Tätigkeit!AB348=TRUE,INDEX(codedipqual,MATCH(Tätigkeit!R348,libdipqual,0)),IF(Tätigkeit!R348&lt;&gt;"",Tätigkeit!R348,"")),"")</f>
        <v/>
      </c>
      <c r="K338" s="26" t="str">
        <f>IF(A338&lt;&gt;"",IF(Tätigkeit!AC348=TRUE,INDEX(libcatidinst,MATCH(Tätigkeit!S348,libinst,0)),""),"")</f>
        <v/>
      </c>
      <c r="L338" s="26" t="str">
        <f>IF(A338&lt;&gt;"",IF(Tätigkeit!AC348=TRUE,INDEX(codeinst,MATCH(Tätigkeit!S348,libinst,0)),IF(Tätigkeit!S348&lt;&gt;"",Tätigkeit!S348,"")),"")</f>
        <v/>
      </c>
      <c r="M338" s="26" t="str">
        <f>IF(A338&lt;&gt;"",IF(Tätigkeit!T348&lt;&gt;"",Tätigkeit!T348,""),"")</f>
        <v/>
      </c>
      <c r="N338" s="26" t="str">
        <f>IF(A338&lt;&gt;"",IF(Tätigkeit!U348&lt;&gt;"",Tätigkeit!U348,""),"")</f>
        <v/>
      </c>
      <c r="O338" s="26" t="str">
        <f>IF(OR(A338="",ISBLANK(Tätigkeit!V348)),"",IF(NOT(ISNA(Tätigkeit!V348)),INDEX(codeschartkla,MATCH(Tätigkeit!V348,libschartkla,0)),Tätigkeit!V348))</f>
        <v/>
      </c>
      <c r="P338" s="26" t="str">
        <f>IF(OR(A338="",ISBLANK(Tätigkeit!W348)),"",Tätigkeit!W348)</f>
        <v/>
      </c>
    </row>
    <row r="339" spans="1:16" x14ac:dyDescent="0.2">
      <c r="A339" s="26" t="str">
        <f>IF(Tätigkeit!$A349&lt;&gt;"",IF(Tätigkeit!C349&lt;&gt;"",IF(Tätigkeit!C349="LOC.ID",CONCATENATE("LOC.",Tätigkeit!AM$12),Tätigkeit!C349),""),"")</f>
        <v/>
      </c>
      <c r="B339" s="65" t="str">
        <f>IF(A339&lt;&gt;"",Tätigkeit!J349,"")</f>
        <v/>
      </c>
      <c r="C339" s="26" t="str">
        <f>IF(A339&lt;&gt;"",IF(Tätigkeit!E349=TRUE,INDEX(codesex,MATCH(Tätigkeit!D349,libsex,0)),Tätigkeit!D349),"")</f>
        <v/>
      </c>
      <c r="D339" s="131" t="str">
        <f>IF(A339&lt;&gt;"",Tätigkeit!F349,"")</f>
        <v/>
      </c>
      <c r="E339" s="26" t="str">
        <f>IF(A339&lt;&gt;"",IF(Tätigkeit!H349=TRUE,INDEX(codenat,MATCH(Tätigkeit!G349,libnat,0)),Tätigkeit!G349),"")</f>
        <v/>
      </c>
      <c r="F339" s="26" t="str">
        <f>IF(A339&lt;&gt;"",Tätigkeit!I349,"")</f>
        <v/>
      </c>
      <c r="G339" s="26" t="str">
        <f>IF(A339&lt;&gt;"",IF(Tätigkeit!O349&lt;&gt;"",Tätigkeit!O349,""),"")</f>
        <v/>
      </c>
      <c r="H339" s="26" t="str">
        <f>IF(A339&lt;&gt;"",IF(Tätigkeit!Z349=TRUE,INDEX(codeperskat,MATCH(Tätigkeit!P349,libperskat,0)),IF(Tätigkeit!P349&lt;&gt;"",Tätigkeit!P349,"")),"")</f>
        <v/>
      </c>
      <c r="I339" s="26" t="str">
        <f>IF(A339&lt;&gt;"",IF(Tätigkeit!AA349=TRUE,INDEX(codeaav,MATCH(Tätigkeit!Q349,libaav,0)),IF(Tätigkeit!Q349&lt;&gt;"",Tätigkeit!Q349,"")),"")</f>
        <v/>
      </c>
      <c r="J339" s="26" t="str">
        <f>IF(A339&lt;&gt;"",IF(Tätigkeit!AB349=TRUE,INDEX(codedipqual,MATCH(Tätigkeit!R349,libdipqual,0)),IF(Tätigkeit!R349&lt;&gt;"",Tätigkeit!R349,"")),"")</f>
        <v/>
      </c>
      <c r="K339" s="26" t="str">
        <f>IF(A339&lt;&gt;"",IF(Tätigkeit!AC349=TRUE,INDEX(libcatidinst,MATCH(Tätigkeit!S349,libinst,0)),""),"")</f>
        <v/>
      </c>
      <c r="L339" s="26" t="str">
        <f>IF(A339&lt;&gt;"",IF(Tätigkeit!AC349=TRUE,INDEX(codeinst,MATCH(Tätigkeit!S349,libinst,0)),IF(Tätigkeit!S349&lt;&gt;"",Tätigkeit!S349,"")),"")</f>
        <v/>
      </c>
      <c r="M339" s="26" t="str">
        <f>IF(A339&lt;&gt;"",IF(Tätigkeit!T349&lt;&gt;"",Tätigkeit!T349,""),"")</f>
        <v/>
      </c>
      <c r="N339" s="26" t="str">
        <f>IF(A339&lt;&gt;"",IF(Tätigkeit!U349&lt;&gt;"",Tätigkeit!U349,""),"")</f>
        <v/>
      </c>
      <c r="O339" s="26" t="str">
        <f>IF(OR(A339="",ISBLANK(Tätigkeit!V349)),"",IF(NOT(ISNA(Tätigkeit!V349)),INDEX(codeschartkla,MATCH(Tätigkeit!V349,libschartkla,0)),Tätigkeit!V349))</f>
        <v/>
      </c>
      <c r="P339" s="26" t="str">
        <f>IF(OR(A339="",ISBLANK(Tätigkeit!W349)),"",Tätigkeit!W349)</f>
        <v/>
      </c>
    </row>
    <row r="340" spans="1:16" x14ac:dyDescent="0.2">
      <c r="A340" s="26" t="str">
        <f>IF(Tätigkeit!$A350&lt;&gt;"",IF(Tätigkeit!C350&lt;&gt;"",IF(Tätigkeit!C350="LOC.ID",CONCATENATE("LOC.",Tätigkeit!AM$12),Tätigkeit!C350),""),"")</f>
        <v/>
      </c>
      <c r="B340" s="65" t="str">
        <f>IF(A340&lt;&gt;"",Tätigkeit!J350,"")</f>
        <v/>
      </c>
      <c r="C340" s="26" t="str">
        <f>IF(A340&lt;&gt;"",IF(Tätigkeit!E350=TRUE,INDEX(codesex,MATCH(Tätigkeit!D350,libsex,0)),Tätigkeit!D350),"")</f>
        <v/>
      </c>
      <c r="D340" s="131" t="str">
        <f>IF(A340&lt;&gt;"",Tätigkeit!F350,"")</f>
        <v/>
      </c>
      <c r="E340" s="26" t="str">
        <f>IF(A340&lt;&gt;"",IF(Tätigkeit!H350=TRUE,INDEX(codenat,MATCH(Tätigkeit!G350,libnat,0)),Tätigkeit!G350),"")</f>
        <v/>
      </c>
      <c r="F340" s="26" t="str">
        <f>IF(A340&lt;&gt;"",Tätigkeit!I350,"")</f>
        <v/>
      </c>
      <c r="G340" s="26" t="str">
        <f>IF(A340&lt;&gt;"",IF(Tätigkeit!O350&lt;&gt;"",Tätigkeit!O350,""),"")</f>
        <v/>
      </c>
      <c r="H340" s="26" t="str">
        <f>IF(A340&lt;&gt;"",IF(Tätigkeit!Z350=TRUE,INDEX(codeperskat,MATCH(Tätigkeit!P350,libperskat,0)),IF(Tätigkeit!P350&lt;&gt;"",Tätigkeit!P350,"")),"")</f>
        <v/>
      </c>
      <c r="I340" s="26" t="str">
        <f>IF(A340&lt;&gt;"",IF(Tätigkeit!AA350=TRUE,INDEX(codeaav,MATCH(Tätigkeit!Q350,libaav,0)),IF(Tätigkeit!Q350&lt;&gt;"",Tätigkeit!Q350,"")),"")</f>
        <v/>
      </c>
      <c r="J340" s="26" t="str">
        <f>IF(A340&lt;&gt;"",IF(Tätigkeit!AB350=TRUE,INDEX(codedipqual,MATCH(Tätigkeit!R350,libdipqual,0)),IF(Tätigkeit!R350&lt;&gt;"",Tätigkeit!R350,"")),"")</f>
        <v/>
      </c>
      <c r="K340" s="26" t="str">
        <f>IF(A340&lt;&gt;"",IF(Tätigkeit!AC350=TRUE,INDEX(libcatidinst,MATCH(Tätigkeit!S350,libinst,0)),""),"")</f>
        <v/>
      </c>
      <c r="L340" s="26" t="str">
        <f>IF(A340&lt;&gt;"",IF(Tätigkeit!AC350=TRUE,INDEX(codeinst,MATCH(Tätigkeit!S350,libinst,0)),IF(Tätigkeit!S350&lt;&gt;"",Tätigkeit!S350,"")),"")</f>
        <v/>
      </c>
      <c r="M340" s="26" t="str">
        <f>IF(A340&lt;&gt;"",IF(Tätigkeit!T350&lt;&gt;"",Tätigkeit!T350,""),"")</f>
        <v/>
      </c>
      <c r="N340" s="26" t="str">
        <f>IF(A340&lt;&gt;"",IF(Tätigkeit!U350&lt;&gt;"",Tätigkeit!U350,""),"")</f>
        <v/>
      </c>
      <c r="O340" s="26" t="str">
        <f>IF(OR(A340="",ISBLANK(Tätigkeit!V350)),"",IF(NOT(ISNA(Tätigkeit!V350)),INDEX(codeschartkla,MATCH(Tätigkeit!V350,libschartkla,0)),Tätigkeit!V350))</f>
        <v/>
      </c>
      <c r="P340" s="26" t="str">
        <f>IF(OR(A340="",ISBLANK(Tätigkeit!W350)),"",Tätigkeit!W350)</f>
        <v/>
      </c>
    </row>
    <row r="341" spans="1:16" x14ac:dyDescent="0.2">
      <c r="A341" s="26" t="str">
        <f>IF(Tätigkeit!$A351&lt;&gt;"",IF(Tätigkeit!C351&lt;&gt;"",IF(Tätigkeit!C351="LOC.ID",CONCATENATE("LOC.",Tätigkeit!AM$12),Tätigkeit!C351),""),"")</f>
        <v/>
      </c>
      <c r="B341" s="65" t="str">
        <f>IF(A341&lt;&gt;"",Tätigkeit!J351,"")</f>
        <v/>
      </c>
      <c r="C341" s="26" t="str">
        <f>IF(A341&lt;&gt;"",IF(Tätigkeit!E351=TRUE,INDEX(codesex,MATCH(Tätigkeit!D351,libsex,0)),Tätigkeit!D351),"")</f>
        <v/>
      </c>
      <c r="D341" s="131" t="str">
        <f>IF(A341&lt;&gt;"",Tätigkeit!F351,"")</f>
        <v/>
      </c>
      <c r="E341" s="26" t="str">
        <f>IF(A341&lt;&gt;"",IF(Tätigkeit!H351=TRUE,INDEX(codenat,MATCH(Tätigkeit!G351,libnat,0)),Tätigkeit!G351),"")</f>
        <v/>
      </c>
      <c r="F341" s="26" t="str">
        <f>IF(A341&lt;&gt;"",Tätigkeit!I351,"")</f>
        <v/>
      </c>
      <c r="G341" s="26" t="str">
        <f>IF(A341&lt;&gt;"",IF(Tätigkeit!O351&lt;&gt;"",Tätigkeit!O351,""),"")</f>
        <v/>
      </c>
      <c r="H341" s="26" t="str">
        <f>IF(A341&lt;&gt;"",IF(Tätigkeit!Z351=TRUE,INDEX(codeperskat,MATCH(Tätigkeit!P351,libperskat,0)),IF(Tätigkeit!P351&lt;&gt;"",Tätigkeit!P351,"")),"")</f>
        <v/>
      </c>
      <c r="I341" s="26" t="str">
        <f>IF(A341&lt;&gt;"",IF(Tätigkeit!AA351=TRUE,INDEX(codeaav,MATCH(Tätigkeit!Q351,libaav,0)),IF(Tätigkeit!Q351&lt;&gt;"",Tätigkeit!Q351,"")),"")</f>
        <v/>
      </c>
      <c r="J341" s="26" t="str">
        <f>IF(A341&lt;&gt;"",IF(Tätigkeit!AB351=TRUE,INDEX(codedipqual,MATCH(Tätigkeit!R351,libdipqual,0)),IF(Tätigkeit!R351&lt;&gt;"",Tätigkeit!R351,"")),"")</f>
        <v/>
      </c>
      <c r="K341" s="26" t="str">
        <f>IF(A341&lt;&gt;"",IF(Tätigkeit!AC351=TRUE,INDEX(libcatidinst,MATCH(Tätigkeit!S351,libinst,0)),""),"")</f>
        <v/>
      </c>
      <c r="L341" s="26" t="str">
        <f>IF(A341&lt;&gt;"",IF(Tätigkeit!AC351=TRUE,INDEX(codeinst,MATCH(Tätigkeit!S351,libinst,0)),IF(Tätigkeit!S351&lt;&gt;"",Tätigkeit!S351,"")),"")</f>
        <v/>
      </c>
      <c r="M341" s="26" t="str">
        <f>IF(A341&lt;&gt;"",IF(Tätigkeit!T351&lt;&gt;"",Tätigkeit!T351,""),"")</f>
        <v/>
      </c>
      <c r="N341" s="26" t="str">
        <f>IF(A341&lt;&gt;"",IF(Tätigkeit!U351&lt;&gt;"",Tätigkeit!U351,""),"")</f>
        <v/>
      </c>
      <c r="O341" s="26" t="str">
        <f>IF(OR(A341="",ISBLANK(Tätigkeit!V351)),"",IF(NOT(ISNA(Tätigkeit!V351)),INDEX(codeschartkla,MATCH(Tätigkeit!V351,libschartkla,0)),Tätigkeit!V351))</f>
        <v/>
      </c>
      <c r="P341" s="26" t="str">
        <f>IF(OR(A341="",ISBLANK(Tätigkeit!W351)),"",Tätigkeit!W351)</f>
        <v/>
      </c>
    </row>
    <row r="342" spans="1:16" x14ac:dyDescent="0.2">
      <c r="A342" s="26" t="str">
        <f>IF(Tätigkeit!$A352&lt;&gt;"",IF(Tätigkeit!C352&lt;&gt;"",IF(Tätigkeit!C352="LOC.ID",CONCATENATE("LOC.",Tätigkeit!AM$12),Tätigkeit!C352),""),"")</f>
        <v/>
      </c>
      <c r="B342" s="65" t="str">
        <f>IF(A342&lt;&gt;"",Tätigkeit!J352,"")</f>
        <v/>
      </c>
      <c r="C342" s="26" t="str">
        <f>IF(A342&lt;&gt;"",IF(Tätigkeit!E352=TRUE,INDEX(codesex,MATCH(Tätigkeit!D352,libsex,0)),Tätigkeit!D352),"")</f>
        <v/>
      </c>
      <c r="D342" s="131" t="str">
        <f>IF(A342&lt;&gt;"",Tätigkeit!F352,"")</f>
        <v/>
      </c>
      <c r="E342" s="26" t="str">
        <f>IF(A342&lt;&gt;"",IF(Tätigkeit!H352=TRUE,INDEX(codenat,MATCH(Tätigkeit!G352,libnat,0)),Tätigkeit!G352),"")</f>
        <v/>
      </c>
      <c r="F342" s="26" t="str">
        <f>IF(A342&lt;&gt;"",Tätigkeit!I352,"")</f>
        <v/>
      </c>
      <c r="G342" s="26" t="str">
        <f>IF(A342&lt;&gt;"",IF(Tätigkeit!O352&lt;&gt;"",Tätigkeit!O352,""),"")</f>
        <v/>
      </c>
      <c r="H342" s="26" t="str">
        <f>IF(A342&lt;&gt;"",IF(Tätigkeit!Z352=TRUE,INDEX(codeperskat,MATCH(Tätigkeit!P352,libperskat,0)),IF(Tätigkeit!P352&lt;&gt;"",Tätigkeit!P352,"")),"")</f>
        <v/>
      </c>
      <c r="I342" s="26" t="str">
        <f>IF(A342&lt;&gt;"",IF(Tätigkeit!AA352=TRUE,INDEX(codeaav,MATCH(Tätigkeit!Q352,libaav,0)),IF(Tätigkeit!Q352&lt;&gt;"",Tätigkeit!Q352,"")),"")</f>
        <v/>
      </c>
      <c r="J342" s="26" t="str">
        <f>IF(A342&lt;&gt;"",IF(Tätigkeit!AB352=TRUE,INDEX(codedipqual,MATCH(Tätigkeit!R352,libdipqual,0)),IF(Tätigkeit!R352&lt;&gt;"",Tätigkeit!R352,"")),"")</f>
        <v/>
      </c>
      <c r="K342" s="26" t="str">
        <f>IF(A342&lt;&gt;"",IF(Tätigkeit!AC352=TRUE,INDEX(libcatidinst,MATCH(Tätigkeit!S352,libinst,0)),""),"")</f>
        <v/>
      </c>
      <c r="L342" s="26" t="str">
        <f>IF(A342&lt;&gt;"",IF(Tätigkeit!AC352=TRUE,INDEX(codeinst,MATCH(Tätigkeit!S352,libinst,0)),IF(Tätigkeit!S352&lt;&gt;"",Tätigkeit!S352,"")),"")</f>
        <v/>
      </c>
      <c r="M342" s="26" t="str">
        <f>IF(A342&lt;&gt;"",IF(Tätigkeit!T352&lt;&gt;"",Tätigkeit!T352,""),"")</f>
        <v/>
      </c>
      <c r="N342" s="26" t="str">
        <f>IF(A342&lt;&gt;"",IF(Tätigkeit!U352&lt;&gt;"",Tätigkeit!U352,""),"")</f>
        <v/>
      </c>
      <c r="O342" s="26" t="str">
        <f>IF(OR(A342="",ISBLANK(Tätigkeit!V352)),"",IF(NOT(ISNA(Tätigkeit!V352)),INDEX(codeschartkla,MATCH(Tätigkeit!V352,libschartkla,0)),Tätigkeit!V352))</f>
        <v/>
      </c>
      <c r="P342" s="26" t="str">
        <f>IF(OR(A342="",ISBLANK(Tätigkeit!W352)),"",Tätigkeit!W352)</f>
        <v/>
      </c>
    </row>
    <row r="343" spans="1:16" x14ac:dyDescent="0.2">
      <c r="A343" s="26" t="str">
        <f>IF(Tätigkeit!$A353&lt;&gt;"",IF(Tätigkeit!C353&lt;&gt;"",IF(Tätigkeit!C353="LOC.ID",CONCATENATE("LOC.",Tätigkeit!AM$12),Tätigkeit!C353),""),"")</f>
        <v/>
      </c>
      <c r="B343" s="65" t="str">
        <f>IF(A343&lt;&gt;"",Tätigkeit!J353,"")</f>
        <v/>
      </c>
      <c r="C343" s="26" t="str">
        <f>IF(A343&lt;&gt;"",IF(Tätigkeit!E353=TRUE,INDEX(codesex,MATCH(Tätigkeit!D353,libsex,0)),Tätigkeit!D353),"")</f>
        <v/>
      </c>
      <c r="D343" s="131" t="str">
        <f>IF(A343&lt;&gt;"",Tätigkeit!F353,"")</f>
        <v/>
      </c>
      <c r="E343" s="26" t="str">
        <f>IF(A343&lt;&gt;"",IF(Tätigkeit!H353=TRUE,INDEX(codenat,MATCH(Tätigkeit!G353,libnat,0)),Tätigkeit!G353),"")</f>
        <v/>
      </c>
      <c r="F343" s="26" t="str">
        <f>IF(A343&lt;&gt;"",Tätigkeit!I353,"")</f>
        <v/>
      </c>
      <c r="G343" s="26" t="str">
        <f>IF(A343&lt;&gt;"",IF(Tätigkeit!O353&lt;&gt;"",Tätigkeit!O353,""),"")</f>
        <v/>
      </c>
      <c r="H343" s="26" t="str">
        <f>IF(A343&lt;&gt;"",IF(Tätigkeit!Z353=TRUE,INDEX(codeperskat,MATCH(Tätigkeit!P353,libperskat,0)),IF(Tätigkeit!P353&lt;&gt;"",Tätigkeit!P353,"")),"")</f>
        <v/>
      </c>
      <c r="I343" s="26" t="str">
        <f>IF(A343&lt;&gt;"",IF(Tätigkeit!AA353=TRUE,INDEX(codeaav,MATCH(Tätigkeit!Q353,libaav,0)),IF(Tätigkeit!Q353&lt;&gt;"",Tätigkeit!Q353,"")),"")</f>
        <v/>
      </c>
      <c r="J343" s="26" t="str">
        <f>IF(A343&lt;&gt;"",IF(Tätigkeit!AB353=TRUE,INDEX(codedipqual,MATCH(Tätigkeit!R353,libdipqual,0)),IF(Tätigkeit!R353&lt;&gt;"",Tätigkeit!R353,"")),"")</f>
        <v/>
      </c>
      <c r="K343" s="26" t="str">
        <f>IF(A343&lt;&gt;"",IF(Tätigkeit!AC353=TRUE,INDEX(libcatidinst,MATCH(Tätigkeit!S353,libinst,0)),""),"")</f>
        <v/>
      </c>
      <c r="L343" s="26" t="str">
        <f>IF(A343&lt;&gt;"",IF(Tätigkeit!AC353=TRUE,INDEX(codeinst,MATCH(Tätigkeit!S353,libinst,0)),IF(Tätigkeit!S353&lt;&gt;"",Tätigkeit!S353,"")),"")</f>
        <v/>
      </c>
      <c r="M343" s="26" t="str">
        <f>IF(A343&lt;&gt;"",IF(Tätigkeit!T353&lt;&gt;"",Tätigkeit!T353,""),"")</f>
        <v/>
      </c>
      <c r="N343" s="26" t="str">
        <f>IF(A343&lt;&gt;"",IF(Tätigkeit!U353&lt;&gt;"",Tätigkeit!U353,""),"")</f>
        <v/>
      </c>
      <c r="O343" s="26" t="str">
        <f>IF(OR(A343="",ISBLANK(Tätigkeit!V353)),"",IF(NOT(ISNA(Tätigkeit!V353)),INDEX(codeschartkla,MATCH(Tätigkeit!V353,libschartkla,0)),Tätigkeit!V353))</f>
        <v/>
      </c>
      <c r="P343" s="26" t="str">
        <f>IF(OR(A343="",ISBLANK(Tätigkeit!W353)),"",Tätigkeit!W353)</f>
        <v/>
      </c>
    </row>
    <row r="344" spans="1:16" x14ac:dyDescent="0.2">
      <c r="A344" s="26" t="str">
        <f>IF(Tätigkeit!$A354&lt;&gt;"",IF(Tätigkeit!C354&lt;&gt;"",IF(Tätigkeit!C354="LOC.ID",CONCATENATE("LOC.",Tätigkeit!AM$12),Tätigkeit!C354),""),"")</f>
        <v/>
      </c>
      <c r="B344" s="65" t="str">
        <f>IF(A344&lt;&gt;"",Tätigkeit!J354,"")</f>
        <v/>
      </c>
      <c r="C344" s="26" t="str">
        <f>IF(A344&lt;&gt;"",IF(Tätigkeit!E354=TRUE,INDEX(codesex,MATCH(Tätigkeit!D354,libsex,0)),Tätigkeit!D354),"")</f>
        <v/>
      </c>
      <c r="D344" s="131" t="str">
        <f>IF(A344&lt;&gt;"",Tätigkeit!F354,"")</f>
        <v/>
      </c>
      <c r="E344" s="26" t="str">
        <f>IF(A344&lt;&gt;"",IF(Tätigkeit!H354=TRUE,INDEX(codenat,MATCH(Tätigkeit!G354,libnat,0)),Tätigkeit!G354),"")</f>
        <v/>
      </c>
      <c r="F344" s="26" t="str">
        <f>IF(A344&lt;&gt;"",Tätigkeit!I354,"")</f>
        <v/>
      </c>
      <c r="G344" s="26" t="str">
        <f>IF(A344&lt;&gt;"",IF(Tätigkeit!O354&lt;&gt;"",Tätigkeit!O354,""),"")</f>
        <v/>
      </c>
      <c r="H344" s="26" t="str">
        <f>IF(A344&lt;&gt;"",IF(Tätigkeit!Z354=TRUE,INDEX(codeperskat,MATCH(Tätigkeit!P354,libperskat,0)),IF(Tätigkeit!P354&lt;&gt;"",Tätigkeit!P354,"")),"")</f>
        <v/>
      </c>
      <c r="I344" s="26" t="str">
        <f>IF(A344&lt;&gt;"",IF(Tätigkeit!AA354=TRUE,INDEX(codeaav,MATCH(Tätigkeit!Q354,libaav,0)),IF(Tätigkeit!Q354&lt;&gt;"",Tätigkeit!Q354,"")),"")</f>
        <v/>
      </c>
      <c r="J344" s="26" t="str">
        <f>IF(A344&lt;&gt;"",IF(Tätigkeit!AB354=TRUE,INDEX(codedipqual,MATCH(Tätigkeit!R354,libdipqual,0)),IF(Tätigkeit!R354&lt;&gt;"",Tätigkeit!R354,"")),"")</f>
        <v/>
      </c>
      <c r="K344" s="26" t="str">
        <f>IF(A344&lt;&gt;"",IF(Tätigkeit!AC354=TRUE,INDEX(libcatidinst,MATCH(Tätigkeit!S354,libinst,0)),""),"")</f>
        <v/>
      </c>
      <c r="L344" s="26" t="str">
        <f>IF(A344&lt;&gt;"",IF(Tätigkeit!AC354=TRUE,INDEX(codeinst,MATCH(Tätigkeit!S354,libinst,0)),IF(Tätigkeit!S354&lt;&gt;"",Tätigkeit!S354,"")),"")</f>
        <v/>
      </c>
      <c r="M344" s="26" t="str">
        <f>IF(A344&lt;&gt;"",IF(Tätigkeit!T354&lt;&gt;"",Tätigkeit!T354,""),"")</f>
        <v/>
      </c>
      <c r="N344" s="26" t="str">
        <f>IF(A344&lt;&gt;"",IF(Tätigkeit!U354&lt;&gt;"",Tätigkeit!U354,""),"")</f>
        <v/>
      </c>
      <c r="O344" s="26" t="str">
        <f>IF(OR(A344="",ISBLANK(Tätigkeit!V354)),"",IF(NOT(ISNA(Tätigkeit!V354)),INDEX(codeschartkla,MATCH(Tätigkeit!V354,libschartkla,0)),Tätigkeit!V354))</f>
        <v/>
      </c>
      <c r="P344" s="26" t="str">
        <f>IF(OR(A344="",ISBLANK(Tätigkeit!W354)),"",Tätigkeit!W354)</f>
        <v/>
      </c>
    </row>
    <row r="345" spans="1:16" x14ac:dyDescent="0.2">
      <c r="A345" s="26" t="str">
        <f>IF(Tätigkeit!$A355&lt;&gt;"",IF(Tätigkeit!C355&lt;&gt;"",IF(Tätigkeit!C355="LOC.ID",CONCATENATE("LOC.",Tätigkeit!AM$12),Tätigkeit!C355),""),"")</f>
        <v/>
      </c>
      <c r="B345" s="65" t="str">
        <f>IF(A345&lt;&gt;"",Tätigkeit!J355,"")</f>
        <v/>
      </c>
      <c r="C345" s="26" t="str">
        <f>IF(A345&lt;&gt;"",IF(Tätigkeit!E355=TRUE,INDEX(codesex,MATCH(Tätigkeit!D355,libsex,0)),Tätigkeit!D355),"")</f>
        <v/>
      </c>
      <c r="D345" s="131" t="str">
        <f>IF(A345&lt;&gt;"",Tätigkeit!F355,"")</f>
        <v/>
      </c>
      <c r="E345" s="26" t="str">
        <f>IF(A345&lt;&gt;"",IF(Tätigkeit!H355=TRUE,INDEX(codenat,MATCH(Tätigkeit!G355,libnat,0)),Tätigkeit!G355),"")</f>
        <v/>
      </c>
      <c r="F345" s="26" t="str">
        <f>IF(A345&lt;&gt;"",Tätigkeit!I355,"")</f>
        <v/>
      </c>
      <c r="G345" s="26" t="str">
        <f>IF(A345&lt;&gt;"",IF(Tätigkeit!O355&lt;&gt;"",Tätigkeit!O355,""),"")</f>
        <v/>
      </c>
      <c r="H345" s="26" t="str">
        <f>IF(A345&lt;&gt;"",IF(Tätigkeit!Z355=TRUE,INDEX(codeperskat,MATCH(Tätigkeit!P355,libperskat,0)),IF(Tätigkeit!P355&lt;&gt;"",Tätigkeit!P355,"")),"")</f>
        <v/>
      </c>
      <c r="I345" s="26" t="str">
        <f>IF(A345&lt;&gt;"",IF(Tätigkeit!AA355=TRUE,INDEX(codeaav,MATCH(Tätigkeit!Q355,libaav,0)),IF(Tätigkeit!Q355&lt;&gt;"",Tätigkeit!Q355,"")),"")</f>
        <v/>
      </c>
      <c r="J345" s="26" t="str">
        <f>IF(A345&lt;&gt;"",IF(Tätigkeit!AB355=TRUE,INDEX(codedipqual,MATCH(Tätigkeit!R355,libdipqual,0)),IF(Tätigkeit!R355&lt;&gt;"",Tätigkeit!R355,"")),"")</f>
        <v/>
      </c>
      <c r="K345" s="26" t="str">
        <f>IF(A345&lt;&gt;"",IF(Tätigkeit!AC355=TRUE,INDEX(libcatidinst,MATCH(Tätigkeit!S355,libinst,0)),""),"")</f>
        <v/>
      </c>
      <c r="L345" s="26" t="str">
        <f>IF(A345&lt;&gt;"",IF(Tätigkeit!AC355=TRUE,INDEX(codeinst,MATCH(Tätigkeit!S355,libinst,0)),IF(Tätigkeit!S355&lt;&gt;"",Tätigkeit!S355,"")),"")</f>
        <v/>
      </c>
      <c r="M345" s="26" t="str">
        <f>IF(A345&lt;&gt;"",IF(Tätigkeit!T355&lt;&gt;"",Tätigkeit!T355,""),"")</f>
        <v/>
      </c>
      <c r="N345" s="26" t="str">
        <f>IF(A345&lt;&gt;"",IF(Tätigkeit!U355&lt;&gt;"",Tätigkeit!U355,""),"")</f>
        <v/>
      </c>
      <c r="O345" s="26" t="str">
        <f>IF(OR(A345="",ISBLANK(Tätigkeit!V355)),"",IF(NOT(ISNA(Tätigkeit!V355)),INDEX(codeschartkla,MATCH(Tätigkeit!V355,libschartkla,0)),Tätigkeit!V355))</f>
        <v/>
      </c>
      <c r="P345" s="26" t="str">
        <f>IF(OR(A345="",ISBLANK(Tätigkeit!W355)),"",Tätigkeit!W355)</f>
        <v/>
      </c>
    </row>
    <row r="346" spans="1:16" x14ac:dyDescent="0.2">
      <c r="A346" s="26" t="str">
        <f>IF(Tätigkeit!$A356&lt;&gt;"",IF(Tätigkeit!C356&lt;&gt;"",IF(Tätigkeit!C356="LOC.ID",CONCATENATE("LOC.",Tätigkeit!AM$12),Tätigkeit!C356),""),"")</f>
        <v/>
      </c>
      <c r="B346" s="65" t="str">
        <f>IF(A346&lt;&gt;"",Tätigkeit!J356,"")</f>
        <v/>
      </c>
      <c r="C346" s="26" t="str">
        <f>IF(A346&lt;&gt;"",IF(Tätigkeit!E356=TRUE,INDEX(codesex,MATCH(Tätigkeit!D356,libsex,0)),Tätigkeit!D356),"")</f>
        <v/>
      </c>
      <c r="D346" s="131" t="str">
        <f>IF(A346&lt;&gt;"",Tätigkeit!F356,"")</f>
        <v/>
      </c>
      <c r="E346" s="26" t="str">
        <f>IF(A346&lt;&gt;"",IF(Tätigkeit!H356=TRUE,INDEX(codenat,MATCH(Tätigkeit!G356,libnat,0)),Tätigkeit!G356),"")</f>
        <v/>
      </c>
      <c r="F346" s="26" t="str">
        <f>IF(A346&lt;&gt;"",Tätigkeit!I356,"")</f>
        <v/>
      </c>
      <c r="G346" s="26" t="str">
        <f>IF(A346&lt;&gt;"",IF(Tätigkeit!O356&lt;&gt;"",Tätigkeit!O356,""),"")</f>
        <v/>
      </c>
      <c r="H346" s="26" t="str">
        <f>IF(A346&lt;&gt;"",IF(Tätigkeit!Z356=TRUE,INDEX(codeperskat,MATCH(Tätigkeit!P356,libperskat,0)),IF(Tätigkeit!P356&lt;&gt;"",Tätigkeit!P356,"")),"")</f>
        <v/>
      </c>
      <c r="I346" s="26" t="str">
        <f>IF(A346&lt;&gt;"",IF(Tätigkeit!AA356=TRUE,INDEX(codeaav,MATCH(Tätigkeit!Q356,libaav,0)),IF(Tätigkeit!Q356&lt;&gt;"",Tätigkeit!Q356,"")),"")</f>
        <v/>
      </c>
      <c r="J346" s="26" t="str">
        <f>IF(A346&lt;&gt;"",IF(Tätigkeit!AB356=TRUE,INDEX(codedipqual,MATCH(Tätigkeit!R356,libdipqual,0)),IF(Tätigkeit!R356&lt;&gt;"",Tätigkeit!R356,"")),"")</f>
        <v/>
      </c>
      <c r="K346" s="26" t="str">
        <f>IF(A346&lt;&gt;"",IF(Tätigkeit!AC356=TRUE,INDEX(libcatidinst,MATCH(Tätigkeit!S356,libinst,0)),""),"")</f>
        <v/>
      </c>
      <c r="L346" s="26" t="str">
        <f>IF(A346&lt;&gt;"",IF(Tätigkeit!AC356=TRUE,INDEX(codeinst,MATCH(Tätigkeit!S356,libinst,0)),IF(Tätigkeit!S356&lt;&gt;"",Tätigkeit!S356,"")),"")</f>
        <v/>
      </c>
      <c r="M346" s="26" t="str">
        <f>IF(A346&lt;&gt;"",IF(Tätigkeit!T356&lt;&gt;"",Tätigkeit!T356,""),"")</f>
        <v/>
      </c>
      <c r="N346" s="26" t="str">
        <f>IF(A346&lt;&gt;"",IF(Tätigkeit!U356&lt;&gt;"",Tätigkeit!U356,""),"")</f>
        <v/>
      </c>
      <c r="O346" s="26" t="str">
        <f>IF(OR(A346="",ISBLANK(Tätigkeit!V356)),"",IF(NOT(ISNA(Tätigkeit!V356)),INDEX(codeschartkla,MATCH(Tätigkeit!V356,libschartkla,0)),Tätigkeit!V356))</f>
        <v/>
      </c>
      <c r="P346" s="26" t="str">
        <f>IF(OR(A346="",ISBLANK(Tätigkeit!W356)),"",Tätigkeit!W356)</f>
        <v/>
      </c>
    </row>
    <row r="347" spans="1:16" x14ac:dyDescent="0.2">
      <c r="A347" s="26" t="str">
        <f>IF(Tätigkeit!$A357&lt;&gt;"",IF(Tätigkeit!C357&lt;&gt;"",IF(Tätigkeit!C357="LOC.ID",CONCATENATE("LOC.",Tätigkeit!AM$12),Tätigkeit!C357),""),"")</f>
        <v/>
      </c>
      <c r="B347" s="65" t="str">
        <f>IF(A347&lt;&gt;"",Tätigkeit!J357,"")</f>
        <v/>
      </c>
      <c r="C347" s="26" t="str">
        <f>IF(A347&lt;&gt;"",IF(Tätigkeit!E357=TRUE,INDEX(codesex,MATCH(Tätigkeit!D357,libsex,0)),Tätigkeit!D357),"")</f>
        <v/>
      </c>
      <c r="D347" s="131" t="str">
        <f>IF(A347&lt;&gt;"",Tätigkeit!F357,"")</f>
        <v/>
      </c>
      <c r="E347" s="26" t="str">
        <f>IF(A347&lt;&gt;"",IF(Tätigkeit!H357=TRUE,INDEX(codenat,MATCH(Tätigkeit!G357,libnat,0)),Tätigkeit!G357),"")</f>
        <v/>
      </c>
      <c r="F347" s="26" t="str">
        <f>IF(A347&lt;&gt;"",Tätigkeit!I357,"")</f>
        <v/>
      </c>
      <c r="G347" s="26" t="str">
        <f>IF(A347&lt;&gt;"",IF(Tätigkeit!O357&lt;&gt;"",Tätigkeit!O357,""),"")</f>
        <v/>
      </c>
      <c r="H347" s="26" t="str">
        <f>IF(A347&lt;&gt;"",IF(Tätigkeit!Z357=TRUE,INDEX(codeperskat,MATCH(Tätigkeit!P357,libperskat,0)),IF(Tätigkeit!P357&lt;&gt;"",Tätigkeit!P357,"")),"")</f>
        <v/>
      </c>
      <c r="I347" s="26" t="str">
        <f>IF(A347&lt;&gt;"",IF(Tätigkeit!AA357=TRUE,INDEX(codeaav,MATCH(Tätigkeit!Q357,libaav,0)),IF(Tätigkeit!Q357&lt;&gt;"",Tätigkeit!Q357,"")),"")</f>
        <v/>
      </c>
      <c r="J347" s="26" t="str">
        <f>IF(A347&lt;&gt;"",IF(Tätigkeit!AB357=TRUE,INDEX(codedipqual,MATCH(Tätigkeit!R357,libdipqual,0)),IF(Tätigkeit!R357&lt;&gt;"",Tätigkeit!R357,"")),"")</f>
        <v/>
      </c>
      <c r="K347" s="26" t="str">
        <f>IF(A347&lt;&gt;"",IF(Tätigkeit!AC357=TRUE,INDEX(libcatidinst,MATCH(Tätigkeit!S357,libinst,0)),""),"")</f>
        <v/>
      </c>
      <c r="L347" s="26" t="str">
        <f>IF(A347&lt;&gt;"",IF(Tätigkeit!AC357=TRUE,INDEX(codeinst,MATCH(Tätigkeit!S357,libinst,0)),IF(Tätigkeit!S357&lt;&gt;"",Tätigkeit!S357,"")),"")</f>
        <v/>
      </c>
      <c r="M347" s="26" t="str">
        <f>IF(A347&lt;&gt;"",IF(Tätigkeit!T357&lt;&gt;"",Tätigkeit!T357,""),"")</f>
        <v/>
      </c>
      <c r="N347" s="26" t="str">
        <f>IF(A347&lt;&gt;"",IF(Tätigkeit!U357&lt;&gt;"",Tätigkeit!U357,""),"")</f>
        <v/>
      </c>
      <c r="O347" s="26" t="str">
        <f>IF(OR(A347="",ISBLANK(Tätigkeit!V357)),"",IF(NOT(ISNA(Tätigkeit!V357)),INDEX(codeschartkla,MATCH(Tätigkeit!V357,libschartkla,0)),Tätigkeit!V357))</f>
        <v/>
      </c>
      <c r="P347" s="26" t="str">
        <f>IF(OR(A347="",ISBLANK(Tätigkeit!W357)),"",Tätigkeit!W357)</f>
        <v/>
      </c>
    </row>
    <row r="348" spans="1:16" x14ac:dyDescent="0.2">
      <c r="A348" s="26" t="str">
        <f>IF(Tätigkeit!$A358&lt;&gt;"",IF(Tätigkeit!C358&lt;&gt;"",IF(Tätigkeit!C358="LOC.ID",CONCATENATE("LOC.",Tätigkeit!AM$12),Tätigkeit!C358),""),"")</f>
        <v/>
      </c>
      <c r="B348" s="65" t="str">
        <f>IF(A348&lt;&gt;"",Tätigkeit!J358,"")</f>
        <v/>
      </c>
      <c r="C348" s="26" t="str">
        <f>IF(A348&lt;&gt;"",IF(Tätigkeit!E358=TRUE,INDEX(codesex,MATCH(Tätigkeit!D358,libsex,0)),Tätigkeit!D358),"")</f>
        <v/>
      </c>
      <c r="D348" s="131" t="str">
        <f>IF(A348&lt;&gt;"",Tätigkeit!F358,"")</f>
        <v/>
      </c>
      <c r="E348" s="26" t="str">
        <f>IF(A348&lt;&gt;"",IF(Tätigkeit!H358=TRUE,INDEX(codenat,MATCH(Tätigkeit!G358,libnat,0)),Tätigkeit!G358),"")</f>
        <v/>
      </c>
      <c r="F348" s="26" t="str">
        <f>IF(A348&lt;&gt;"",Tätigkeit!I358,"")</f>
        <v/>
      </c>
      <c r="G348" s="26" t="str">
        <f>IF(A348&lt;&gt;"",IF(Tätigkeit!O358&lt;&gt;"",Tätigkeit!O358,""),"")</f>
        <v/>
      </c>
      <c r="H348" s="26" t="str">
        <f>IF(A348&lt;&gt;"",IF(Tätigkeit!Z358=TRUE,INDEX(codeperskat,MATCH(Tätigkeit!P358,libperskat,0)),IF(Tätigkeit!P358&lt;&gt;"",Tätigkeit!P358,"")),"")</f>
        <v/>
      </c>
      <c r="I348" s="26" t="str">
        <f>IF(A348&lt;&gt;"",IF(Tätigkeit!AA358=TRUE,INDEX(codeaav,MATCH(Tätigkeit!Q358,libaav,0)),IF(Tätigkeit!Q358&lt;&gt;"",Tätigkeit!Q358,"")),"")</f>
        <v/>
      </c>
      <c r="J348" s="26" t="str">
        <f>IF(A348&lt;&gt;"",IF(Tätigkeit!AB358=TRUE,INDEX(codedipqual,MATCH(Tätigkeit!R358,libdipqual,0)),IF(Tätigkeit!R358&lt;&gt;"",Tätigkeit!R358,"")),"")</f>
        <v/>
      </c>
      <c r="K348" s="26" t="str">
        <f>IF(A348&lt;&gt;"",IF(Tätigkeit!AC358=TRUE,INDEX(libcatidinst,MATCH(Tätigkeit!S358,libinst,0)),""),"")</f>
        <v/>
      </c>
      <c r="L348" s="26" t="str">
        <f>IF(A348&lt;&gt;"",IF(Tätigkeit!AC358=TRUE,INDEX(codeinst,MATCH(Tätigkeit!S358,libinst,0)),IF(Tätigkeit!S358&lt;&gt;"",Tätigkeit!S358,"")),"")</f>
        <v/>
      </c>
      <c r="M348" s="26" t="str">
        <f>IF(A348&lt;&gt;"",IF(Tätigkeit!T358&lt;&gt;"",Tätigkeit!T358,""),"")</f>
        <v/>
      </c>
      <c r="N348" s="26" t="str">
        <f>IF(A348&lt;&gt;"",IF(Tätigkeit!U358&lt;&gt;"",Tätigkeit!U358,""),"")</f>
        <v/>
      </c>
      <c r="O348" s="26" t="str">
        <f>IF(OR(A348="",ISBLANK(Tätigkeit!V358)),"",IF(NOT(ISNA(Tätigkeit!V358)),INDEX(codeschartkla,MATCH(Tätigkeit!V358,libschartkla,0)),Tätigkeit!V358))</f>
        <v/>
      </c>
      <c r="P348" s="26" t="str">
        <f>IF(OR(A348="",ISBLANK(Tätigkeit!W358)),"",Tätigkeit!W358)</f>
        <v/>
      </c>
    </row>
    <row r="349" spans="1:16" x14ac:dyDescent="0.2">
      <c r="A349" s="26" t="str">
        <f>IF(Tätigkeit!$A359&lt;&gt;"",IF(Tätigkeit!C359&lt;&gt;"",IF(Tätigkeit!C359="LOC.ID",CONCATENATE("LOC.",Tätigkeit!AM$12),Tätigkeit!C359),""),"")</f>
        <v/>
      </c>
      <c r="B349" s="65" t="str">
        <f>IF(A349&lt;&gt;"",Tätigkeit!J359,"")</f>
        <v/>
      </c>
      <c r="C349" s="26" t="str">
        <f>IF(A349&lt;&gt;"",IF(Tätigkeit!E359=TRUE,INDEX(codesex,MATCH(Tätigkeit!D359,libsex,0)),Tätigkeit!D359),"")</f>
        <v/>
      </c>
      <c r="D349" s="131" t="str">
        <f>IF(A349&lt;&gt;"",Tätigkeit!F359,"")</f>
        <v/>
      </c>
      <c r="E349" s="26" t="str">
        <f>IF(A349&lt;&gt;"",IF(Tätigkeit!H359=TRUE,INDEX(codenat,MATCH(Tätigkeit!G359,libnat,0)),Tätigkeit!G359),"")</f>
        <v/>
      </c>
      <c r="F349" s="26" t="str">
        <f>IF(A349&lt;&gt;"",Tätigkeit!I359,"")</f>
        <v/>
      </c>
      <c r="G349" s="26" t="str">
        <f>IF(A349&lt;&gt;"",IF(Tätigkeit!O359&lt;&gt;"",Tätigkeit!O359,""),"")</f>
        <v/>
      </c>
      <c r="H349" s="26" t="str">
        <f>IF(A349&lt;&gt;"",IF(Tätigkeit!Z359=TRUE,INDEX(codeperskat,MATCH(Tätigkeit!P359,libperskat,0)),IF(Tätigkeit!P359&lt;&gt;"",Tätigkeit!P359,"")),"")</f>
        <v/>
      </c>
      <c r="I349" s="26" t="str">
        <f>IF(A349&lt;&gt;"",IF(Tätigkeit!AA359=TRUE,INDEX(codeaav,MATCH(Tätigkeit!Q359,libaav,0)),IF(Tätigkeit!Q359&lt;&gt;"",Tätigkeit!Q359,"")),"")</f>
        <v/>
      </c>
      <c r="J349" s="26" t="str">
        <f>IF(A349&lt;&gt;"",IF(Tätigkeit!AB359=TRUE,INDEX(codedipqual,MATCH(Tätigkeit!R359,libdipqual,0)),IF(Tätigkeit!R359&lt;&gt;"",Tätigkeit!R359,"")),"")</f>
        <v/>
      </c>
      <c r="K349" s="26" t="str">
        <f>IF(A349&lt;&gt;"",IF(Tätigkeit!AC359=TRUE,INDEX(libcatidinst,MATCH(Tätigkeit!S359,libinst,0)),""),"")</f>
        <v/>
      </c>
      <c r="L349" s="26" t="str">
        <f>IF(A349&lt;&gt;"",IF(Tätigkeit!AC359=TRUE,INDEX(codeinst,MATCH(Tätigkeit!S359,libinst,0)),IF(Tätigkeit!S359&lt;&gt;"",Tätigkeit!S359,"")),"")</f>
        <v/>
      </c>
      <c r="M349" s="26" t="str">
        <f>IF(A349&lt;&gt;"",IF(Tätigkeit!T359&lt;&gt;"",Tätigkeit!T359,""),"")</f>
        <v/>
      </c>
      <c r="N349" s="26" t="str">
        <f>IF(A349&lt;&gt;"",IF(Tätigkeit!U359&lt;&gt;"",Tätigkeit!U359,""),"")</f>
        <v/>
      </c>
      <c r="O349" s="26" t="str">
        <f>IF(OR(A349="",ISBLANK(Tätigkeit!V359)),"",IF(NOT(ISNA(Tätigkeit!V359)),INDEX(codeschartkla,MATCH(Tätigkeit!V359,libschartkla,0)),Tätigkeit!V359))</f>
        <v/>
      </c>
      <c r="P349" s="26" t="str">
        <f>IF(OR(A349="",ISBLANK(Tätigkeit!W359)),"",Tätigkeit!W359)</f>
        <v/>
      </c>
    </row>
    <row r="350" spans="1:16" x14ac:dyDescent="0.2">
      <c r="A350" s="26" t="str">
        <f>IF(Tätigkeit!$A360&lt;&gt;"",IF(Tätigkeit!C360&lt;&gt;"",IF(Tätigkeit!C360="LOC.ID",CONCATENATE("LOC.",Tätigkeit!AM$12),Tätigkeit!C360),""),"")</f>
        <v/>
      </c>
      <c r="B350" s="65" t="str">
        <f>IF(A350&lt;&gt;"",Tätigkeit!J360,"")</f>
        <v/>
      </c>
      <c r="C350" s="26" t="str">
        <f>IF(A350&lt;&gt;"",IF(Tätigkeit!E360=TRUE,INDEX(codesex,MATCH(Tätigkeit!D360,libsex,0)),Tätigkeit!D360),"")</f>
        <v/>
      </c>
      <c r="D350" s="131" t="str">
        <f>IF(A350&lt;&gt;"",Tätigkeit!F360,"")</f>
        <v/>
      </c>
      <c r="E350" s="26" t="str">
        <f>IF(A350&lt;&gt;"",IF(Tätigkeit!H360=TRUE,INDEX(codenat,MATCH(Tätigkeit!G360,libnat,0)),Tätigkeit!G360),"")</f>
        <v/>
      </c>
      <c r="F350" s="26" t="str">
        <f>IF(A350&lt;&gt;"",Tätigkeit!I360,"")</f>
        <v/>
      </c>
      <c r="G350" s="26" t="str">
        <f>IF(A350&lt;&gt;"",IF(Tätigkeit!O360&lt;&gt;"",Tätigkeit!O360,""),"")</f>
        <v/>
      </c>
      <c r="H350" s="26" t="str">
        <f>IF(A350&lt;&gt;"",IF(Tätigkeit!Z360=TRUE,INDEX(codeperskat,MATCH(Tätigkeit!P360,libperskat,0)),IF(Tätigkeit!P360&lt;&gt;"",Tätigkeit!P360,"")),"")</f>
        <v/>
      </c>
      <c r="I350" s="26" t="str">
        <f>IF(A350&lt;&gt;"",IF(Tätigkeit!AA360=TRUE,INDEX(codeaav,MATCH(Tätigkeit!Q360,libaav,0)),IF(Tätigkeit!Q360&lt;&gt;"",Tätigkeit!Q360,"")),"")</f>
        <v/>
      </c>
      <c r="J350" s="26" t="str">
        <f>IF(A350&lt;&gt;"",IF(Tätigkeit!AB360=TRUE,INDEX(codedipqual,MATCH(Tätigkeit!R360,libdipqual,0)),IF(Tätigkeit!R360&lt;&gt;"",Tätigkeit!R360,"")),"")</f>
        <v/>
      </c>
      <c r="K350" s="26" t="str">
        <f>IF(A350&lt;&gt;"",IF(Tätigkeit!AC360=TRUE,INDEX(libcatidinst,MATCH(Tätigkeit!S360,libinst,0)),""),"")</f>
        <v/>
      </c>
      <c r="L350" s="26" t="str">
        <f>IF(A350&lt;&gt;"",IF(Tätigkeit!AC360=TRUE,INDEX(codeinst,MATCH(Tätigkeit!S360,libinst,0)),IF(Tätigkeit!S360&lt;&gt;"",Tätigkeit!S360,"")),"")</f>
        <v/>
      </c>
      <c r="M350" s="26" t="str">
        <f>IF(A350&lt;&gt;"",IF(Tätigkeit!T360&lt;&gt;"",Tätigkeit!T360,""),"")</f>
        <v/>
      </c>
      <c r="N350" s="26" t="str">
        <f>IF(A350&lt;&gt;"",IF(Tätigkeit!U360&lt;&gt;"",Tätigkeit!U360,""),"")</f>
        <v/>
      </c>
      <c r="O350" s="26" t="str">
        <f>IF(OR(A350="",ISBLANK(Tätigkeit!V360)),"",IF(NOT(ISNA(Tätigkeit!V360)),INDEX(codeschartkla,MATCH(Tätigkeit!V360,libschartkla,0)),Tätigkeit!V360))</f>
        <v/>
      </c>
      <c r="P350" s="26" t="str">
        <f>IF(OR(A350="",ISBLANK(Tätigkeit!W360)),"",Tätigkeit!W360)</f>
        <v/>
      </c>
    </row>
    <row r="351" spans="1:16" x14ac:dyDescent="0.2">
      <c r="A351" s="26" t="str">
        <f>IF(Tätigkeit!$A361&lt;&gt;"",IF(Tätigkeit!C361&lt;&gt;"",IF(Tätigkeit!C361="LOC.ID",CONCATENATE("LOC.",Tätigkeit!AM$12),Tätigkeit!C361),""),"")</f>
        <v/>
      </c>
      <c r="B351" s="65" t="str">
        <f>IF(A351&lt;&gt;"",Tätigkeit!J361,"")</f>
        <v/>
      </c>
      <c r="C351" s="26" t="str">
        <f>IF(A351&lt;&gt;"",IF(Tätigkeit!E361=TRUE,INDEX(codesex,MATCH(Tätigkeit!D361,libsex,0)),Tätigkeit!D361),"")</f>
        <v/>
      </c>
      <c r="D351" s="131" t="str">
        <f>IF(A351&lt;&gt;"",Tätigkeit!F361,"")</f>
        <v/>
      </c>
      <c r="E351" s="26" t="str">
        <f>IF(A351&lt;&gt;"",IF(Tätigkeit!H361=TRUE,INDEX(codenat,MATCH(Tätigkeit!G361,libnat,0)),Tätigkeit!G361),"")</f>
        <v/>
      </c>
      <c r="F351" s="26" t="str">
        <f>IF(A351&lt;&gt;"",Tätigkeit!I361,"")</f>
        <v/>
      </c>
      <c r="G351" s="26" t="str">
        <f>IF(A351&lt;&gt;"",IF(Tätigkeit!O361&lt;&gt;"",Tätigkeit!O361,""),"")</f>
        <v/>
      </c>
      <c r="H351" s="26" t="str">
        <f>IF(A351&lt;&gt;"",IF(Tätigkeit!Z361=TRUE,INDEX(codeperskat,MATCH(Tätigkeit!P361,libperskat,0)),IF(Tätigkeit!P361&lt;&gt;"",Tätigkeit!P361,"")),"")</f>
        <v/>
      </c>
      <c r="I351" s="26" t="str">
        <f>IF(A351&lt;&gt;"",IF(Tätigkeit!AA361=TRUE,INDEX(codeaav,MATCH(Tätigkeit!Q361,libaav,0)),IF(Tätigkeit!Q361&lt;&gt;"",Tätigkeit!Q361,"")),"")</f>
        <v/>
      </c>
      <c r="J351" s="26" t="str">
        <f>IF(A351&lt;&gt;"",IF(Tätigkeit!AB361=TRUE,INDEX(codedipqual,MATCH(Tätigkeit!R361,libdipqual,0)),IF(Tätigkeit!R361&lt;&gt;"",Tätigkeit!R361,"")),"")</f>
        <v/>
      </c>
      <c r="K351" s="26" t="str">
        <f>IF(A351&lt;&gt;"",IF(Tätigkeit!AC361=TRUE,INDEX(libcatidinst,MATCH(Tätigkeit!S361,libinst,0)),""),"")</f>
        <v/>
      </c>
      <c r="L351" s="26" t="str">
        <f>IF(A351&lt;&gt;"",IF(Tätigkeit!AC361=TRUE,INDEX(codeinst,MATCH(Tätigkeit!S361,libinst,0)),IF(Tätigkeit!S361&lt;&gt;"",Tätigkeit!S361,"")),"")</f>
        <v/>
      </c>
      <c r="M351" s="26" t="str">
        <f>IF(A351&lt;&gt;"",IF(Tätigkeit!T361&lt;&gt;"",Tätigkeit!T361,""),"")</f>
        <v/>
      </c>
      <c r="N351" s="26" t="str">
        <f>IF(A351&lt;&gt;"",IF(Tätigkeit!U361&lt;&gt;"",Tätigkeit!U361,""),"")</f>
        <v/>
      </c>
      <c r="O351" s="26" t="str">
        <f>IF(OR(A351="",ISBLANK(Tätigkeit!V361)),"",IF(NOT(ISNA(Tätigkeit!V361)),INDEX(codeschartkla,MATCH(Tätigkeit!V361,libschartkla,0)),Tätigkeit!V361))</f>
        <v/>
      </c>
      <c r="P351" s="26" t="str">
        <f>IF(OR(A351="",ISBLANK(Tätigkeit!W361)),"",Tätigkeit!W361)</f>
        <v/>
      </c>
    </row>
    <row r="352" spans="1:16" x14ac:dyDescent="0.2">
      <c r="A352" s="26" t="str">
        <f>IF(Tätigkeit!$A362&lt;&gt;"",IF(Tätigkeit!C362&lt;&gt;"",IF(Tätigkeit!C362="LOC.ID",CONCATENATE("LOC.",Tätigkeit!AM$12),Tätigkeit!C362),""),"")</f>
        <v/>
      </c>
      <c r="B352" s="65" t="str">
        <f>IF(A352&lt;&gt;"",Tätigkeit!J362,"")</f>
        <v/>
      </c>
      <c r="C352" s="26" t="str">
        <f>IF(A352&lt;&gt;"",IF(Tätigkeit!E362=TRUE,INDEX(codesex,MATCH(Tätigkeit!D362,libsex,0)),Tätigkeit!D362),"")</f>
        <v/>
      </c>
      <c r="D352" s="131" t="str">
        <f>IF(A352&lt;&gt;"",Tätigkeit!F362,"")</f>
        <v/>
      </c>
      <c r="E352" s="26" t="str">
        <f>IF(A352&lt;&gt;"",IF(Tätigkeit!H362=TRUE,INDEX(codenat,MATCH(Tätigkeit!G362,libnat,0)),Tätigkeit!G362),"")</f>
        <v/>
      </c>
      <c r="F352" s="26" t="str">
        <f>IF(A352&lt;&gt;"",Tätigkeit!I362,"")</f>
        <v/>
      </c>
      <c r="G352" s="26" t="str">
        <f>IF(A352&lt;&gt;"",IF(Tätigkeit!O362&lt;&gt;"",Tätigkeit!O362,""),"")</f>
        <v/>
      </c>
      <c r="H352" s="26" t="str">
        <f>IF(A352&lt;&gt;"",IF(Tätigkeit!Z362=TRUE,INDEX(codeperskat,MATCH(Tätigkeit!P362,libperskat,0)),IF(Tätigkeit!P362&lt;&gt;"",Tätigkeit!P362,"")),"")</f>
        <v/>
      </c>
      <c r="I352" s="26" t="str">
        <f>IF(A352&lt;&gt;"",IF(Tätigkeit!AA362=TRUE,INDEX(codeaav,MATCH(Tätigkeit!Q362,libaav,0)),IF(Tätigkeit!Q362&lt;&gt;"",Tätigkeit!Q362,"")),"")</f>
        <v/>
      </c>
      <c r="J352" s="26" t="str">
        <f>IF(A352&lt;&gt;"",IF(Tätigkeit!AB362=TRUE,INDEX(codedipqual,MATCH(Tätigkeit!R362,libdipqual,0)),IF(Tätigkeit!R362&lt;&gt;"",Tätigkeit!R362,"")),"")</f>
        <v/>
      </c>
      <c r="K352" s="26" t="str">
        <f>IF(A352&lt;&gt;"",IF(Tätigkeit!AC362=TRUE,INDEX(libcatidinst,MATCH(Tätigkeit!S362,libinst,0)),""),"")</f>
        <v/>
      </c>
      <c r="L352" s="26" t="str">
        <f>IF(A352&lt;&gt;"",IF(Tätigkeit!AC362=TRUE,INDEX(codeinst,MATCH(Tätigkeit!S362,libinst,0)),IF(Tätigkeit!S362&lt;&gt;"",Tätigkeit!S362,"")),"")</f>
        <v/>
      </c>
      <c r="M352" s="26" t="str">
        <f>IF(A352&lt;&gt;"",IF(Tätigkeit!T362&lt;&gt;"",Tätigkeit!T362,""),"")</f>
        <v/>
      </c>
      <c r="N352" s="26" t="str">
        <f>IF(A352&lt;&gt;"",IF(Tätigkeit!U362&lt;&gt;"",Tätigkeit!U362,""),"")</f>
        <v/>
      </c>
      <c r="O352" s="26" t="str">
        <f>IF(OR(A352="",ISBLANK(Tätigkeit!V362)),"",IF(NOT(ISNA(Tätigkeit!V362)),INDEX(codeschartkla,MATCH(Tätigkeit!V362,libschartkla,0)),Tätigkeit!V362))</f>
        <v/>
      </c>
      <c r="P352" s="26" t="str">
        <f>IF(OR(A352="",ISBLANK(Tätigkeit!W362)),"",Tätigkeit!W362)</f>
        <v/>
      </c>
    </row>
    <row r="353" spans="1:16" x14ac:dyDescent="0.2">
      <c r="A353" s="26" t="str">
        <f>IF(Tätigkeit!$A363&lt;&gt;"",IF(Tätigkeit!C363&lt;&gt;"",IF(Tätigkeit!C363="LOC.ID",CONCATENATE("LOC.",Tätigkeit!AM$12),Tätigkeit!C363),""),"")</f>
        <v/>
      </c>
      <c r="B353" s="65" t="str">
        <f>IF(A353&lt;&gt;"",Tätigkeit!J363,"")</f>
        <v/>
      </c>
      <c r="C353" s="26" t="str">
        <f>IF(A353&lt;&gt;"",IF(Tätigkeit!E363=TRUE,INDEX(codesex,MATCH(Tätigkeit!D363,libsex,0)),Tätigkeit!D363),"")</f>
        <v/>
      </c>
      <c r="D353" s="131" t="str">
        <f>IF(A353&lt;&gt;"",Tätigkeit!F363,"")</f>
        <v/>
      </c>
      <c r="E353" s="26" t="str">
        <f>IF(A353&lt;&gt;"",IF(Tätigkeit!H363=TRUE,INDEX(codenat,MATCH(Tätigkeit!G363,libnat,0)),Tätigkeit!G363),"")</f>
        <v/>
      </c>
      <c r="F353" s="26" t="str">
        <f>IF(A353&lt;&gt;"",Tätigkeit!I363,"")</f>
        <v/>
      </c>
      <c r="G353" s="26" t="str">
        <f>IF(A353&lt;&gt;"",IF(Tätigkeit!O363&lt;&gt;"",Tätigkeit!O363,""),"")</f>
        <v/>
      </c>
      <c r="H353" s="26" t="str">
        <f>IF(A353&lt;&gt;"",IF(Tätigkeit!Z363=TRUE,INDEX(codeperskat,MATCH(Tätigkeit!P363,libperskat,0)),IF(Tätigkeit!P363&lt;&gt;"",Tätigkeit!P363,"")),"")</f>
        <v/>
      </c>
      <c r="I353" s="26" t="str">
        <f>IF(A353&lt;&gt;"",IF(Tätigkeit!AA363=TRUE,INDEX(codeaav,MATCH(Tätigkeit!Q363,libaav,0)),IF(Tätigkeit!Q363&lt;&gt;"",Tätigkeit!Q363,"")),"")</f>
        <v/>
      </c>
      <c r="J353" s="26" t="str">
        <f>IF(A353&lt;&gt;"",IF(Tätigkeit!AB363=TRUE,INDEX(codedipqual,MATCH(Tätigkeit!R363,libdipqual,0)),IF(Tätigkeit!R363&lt;&gt;"",Tätigkeit!R363,"")),"")</f>
        <v/>
      </c>
      <c r="K353" s="26" t="str">
        <f>IF(A353&lt;&gt;"",IF(Tätigkeit!AC363=TRUE,INDEX(libcatidinst,MATCH(Tätigkeit!S363,libinst,0)),""),"")</f>
        <v/>
      </c>
      <c r="L353" s="26" t="str">
        <f>IF(A353&lt;&gt;"",IF(Tätigkeit!AC363=TRUE,INDEX(codeinst,MATCH(Tätigkeit!S363,libinst,0)),IF(Tätigkeit!S363&lt;&gt;"",Tätigkeit!S363,"")),"")</f>
        <v/>
      </c>
      <c r="M353" s="26" t="str">
        <f>IF(A353&lt;&gt;"",IF(Tätigkeit!T363&lt;&gt;"",Tätigkeit!T363,""),"")</f>
        <v/>
      </c>
      <c r="N353" s="26" t="str">
        <f>IF(A353&lt;&gt;"",IF(Tätigkeit!U363&lt;&gt;"",Tätigkeit!U363,""),"")</f>
        <v/>
      </c>
      <c r="O353" s="26" t="str">
        <f>IF(OR(A353="",ISBLANK(Tätigkeit!V363)),"",IF(NOT(ISNA(Tätigkeit!V363)),INDEX(codeschartkla,MATCH(Tätigkeit!V363,libschartkla,0)),Tätigkeit!V363))</f>
        <v/>
      </c>
      <c r="P353" s="26" t="str">
        <f>IF(OR(A353="",ISBLANK(Tätigkeit!W363)),"",Tätigkeit!W363)</f>
        <v/>
      </c>
    </row>
    <row r="354" spans="1:16" x14ac:dyDescent="0.2">
      <c r="A354" s="26" t="str">
        <f>IF(Tätigkeit!$A364&lt;&gt;"",IF(Tätigkeit!C364&lt;&gt;"",IF(Tätigkeit!C364="LOC.ID",CONCATENATE("LOC.",Tätigkeit!AM$12),Tätigkeit!C364),""),"")</f>
        <v/>
      </c>
      <c r="B354" s="65" t="str">
        <f>IF(A354&lt;&gt;"",Tätigkeit!J364,"")</f>
        <v/>
      </c>
      <c r="C354" s="26" t="str">
        <f>IF(A354&lt;&gt;"",IF(Tätigkeit!E364=TRUE,INDEX(codesex,MATCH(Tätigkeit!D364,libsex,0)),Tätigkeit!D364),"")</f>
        <v/>
      </c>
      <c r="D354" s="131" t="str">
        <f>IF(A354&lt;&gt;"",Tätigkeit!F364,"")</f>
        <v/>
      </c>
      <c r="E354" s="26" t="str">
        <f>IF(A354&lt;&gt;"",IF(Tätigkeit!H364=TRUE,INDEX(codenat,MATCH(Tätigkeit!G364,libnat,0)),Tätigkeit!G364),"")</f>
        <v/>
      </c>
      <c r="F354" s="26" t="str">
        <f>IF(A354&lt;&gt;"",Tätigkeit!I364,"")</f>
        <v/>
      </c>
      <c r="G354" s="26" t="str">
        <f>IF(A354&lt;&gt;"",IF(Tätigkeit!O364&lt;&gt;"",Tätigkeit!O364,""),"")</f>
        <v/>
      </c>
      <c r="H354" s="26" t="str">
        <f>IF(A354&lt;&gt;"",IF(Tätigkeit!Z364=TRUE,INDEX(codeperskat,MATCH(Tätigkeit!P364,libperskat,0)),IF(Tätigkeit!P364&lt;&gt;"",Tätigkeit!P364,"")),"")</f>
        <v/>
      </c>
      <c r="I354" s="26" t="str">
        <f>IF(A354&lt;&gt;"",IF(Tätigkeit!AA364=TRUE,INDEX(codeaav,MATCH(Tätigkeit!Q364,libaav,0)),IF(Tätigkeit!Q364&lt;&gt;"",Tätigkeit!Q364,"")),"")</f>
        <v/>
      </c>
      <c r="J354" s="26" t="str">
        <f>IF(A354&lt;&gt;"",IF(Tätigkeit!AB364=TRUE,INDEX(codedipqual,MATCH(Tätigkeit!R364,libdipqual,0)),IF(Tätigkeit!R364&lt;&gt;"",Tätigkeit!R364,"")),"")</f>
        <v/>
      </c>
      <c r="K354" s="26" t="str">
        <f>IF(A354&lt;&gt;"",IF(Tätigkeit!AC364=TRUE,INDEX(libcatidinst,MATCH(Tätigkeit!S364,libinst,0)),""),"")</f>
        <v/>
      </c>
      <c r="L354" s="26" t="str">
        <f>IF(A354&lt;&gt;"",IF(Tätigkeit!AC364=TRUE,INDEX(codeinst,MATCH(Tätigkeit!S364,libinst,0)),IF(Tätigkeit!S364&lt;&gt;"",Tätigkeit!S364,"")),"")</f>
        <v/>
      </c>
      <c r="M354" s="26" t="str">
        <f>IF(A354&lt;&gt;"",IF(Tätigkeit!T364&lt;&gt;"",Tätigkeit!T364,""),"")</f>
        <v/>
      </c>
      <c r="N354" s="26" t="str">
        <f>IF(A354&lt;&gt;"",IF(Tätigkeit!U364&lt;&gt;"",Tätigkeit!U364,""),"")</f>
        <v/>
      </c>
      <c r="O354" s="26" t="str">
        <f>IF(OR(A354="",ISBLANK(Tätigkeit!V364)),"",IF(NOT(ISNA(Tätigkeit!V364)),INDEX(codeschartkla,MATCH(Tätigkeit!V364,libschartkla,0)),Tätigkeit!V364))</f>
        <v/>
      </c>
      <c r="P354" s="26" t="str">
        <f>IF(OR(A354="",ISBLANK(Tätigkeit!W364)),"",Tätigkeit!W364)</f>
        <v/>
      </c>
    </row>
    <row r="355" spans="1:16" x14ac:dyDescent="0.2">
      <c r="A355" s="26" t="str">
        <f>IF(Tätigkeit!$A365&lt;&gt;"",IF(Tätigkeit!C365&lt;&gt;"",IF(Tätigkeit!C365="LOC.ID",CONCATENATE("LOC.",Tätigkeit!AM$12),Tätigkeit!C365),""),"")</f>
        <v/>
      </c>
      <c r="B355" s="65" t="str">
        <f>IF(A355&lt;&gt;"",Tätigkeit!J365,"")</f>
        <v/>
      </c>
      <c r="C355" s="26" t="str">
        <f>IF(A355&lt;&gt;"",IF(Tätigkeit!E365=TRUE,INDEX(codesex,MATCH(Tätigkeit!D365,libsex,0)),Tätigkeit!D365),"")</f>
        <v/>
      </c>
      <c r="D355" s="131" t="str">
        <f>IF(A355&lt;&gt;"",Tätigkeit!F365,"")</f>
        <v/>
      </c>
      <c r="E355" s="26" t="str">
        <f>IF(A355&lt;&gt;"",IF(Tätigkeit!H365=TRUE,INDEX(codenat,MATCH(Tätigkeit!G365,libnat,0)),Tätigkeit!G365),"")</f>
        <v/>
      </c>
      <c r="F355" s="26" t="str">
        <f>IF(A355&lt;&gt;"",Tätigkeit!I365,"")</f>
        <v/>
      </c>
      <c r="G355" s="26" t="str">
        <f>IF(A355&lt;&gt;"",IF(Tätigkeit!O365&lt;&gt;"",Tätigkeit!O365,""),"")</f>
        <v/>
      </c>
      <c r="H355" s="26" t="str">
        <f>IF(A355&lt;&gt;"",IF(Tätigkeit!Z365=TRUE,INDEX(codeperskat,MATCH(Tätigkeit!P365,libperskat,0)),IF(Tätigkeit!P365&lt;&gt;"",Tätigkeit!P365,"")),"")</f>
        <v/>
      </c>
      <c r="I355" s="26" t="str">
        <f>IF(A355&lt;&gt;"",IF(Tätigkeit!AA365=TRUE,INDEX(codeaav,MATCH(Tätigkeit!Q365,libaav,0)),IF(Tätigkeit!Q365&lt;&gt;"",Tätigkeit!Q365,"")),"")</f>
        <v/>
      </c>
      <c r="J355" s="26" t="str">
        <f>IF(A355&lt;&gt;"",IF(Tätigkeit!AB365=TRUE,INDEX(codedipqual,MATCH(Tätigkeit!R365,libdipqual,0)),IF(Tätigkeit!R365&lt;&gt;"",Tätigkeit!R365,"")),"")</f>
        <v/>
      </c>
      <c r="K355" s="26" t="str">
        <f>IF(A355&lt;&gt;"",IF(Tätigkeit!AC365=TRUE,INDEX(libcatidinst,MATCH(Tätigkeit!S365,libinst,0)),""),"")</f>
        <v/>
      </c>
      <c r="L355" s="26" t="str">
        <f>IF(A355&lt;&gt;"",IF(Tätigkeit!AC365=TRUE,INDEX(codeinst,MATCH(Tätigkeit!S365,libinst,0)),IF(Tätigkeit!S365&lt;&gt;"",Tätigkeit!S365,"")),"")</f>
        <v/>
      </c>
      <c r="M355" s="26" t="str">
        <f>IF(A355&lt;&gt;"",IF(Tätigkeit!T365&lt;&gt;"",Tätigkeit!T365,""),"")</f>
        <v/>
      </c>
      <c r="N355" s="26" t="str">
        <f>IF(A355&lt;&gt;"",IF(Tätigkeit!U365&lt;&gt;"",Tätigkeit!U365,""),"")</f>
        <v/>
      </c>
      <c r="O355" s="26" t="str">
        <f>IF(OR(A355="",ISBLANK(Tätigkeit!V365)),"",IF(NOT(ISNA(Tätigkeit!V365)),INDEX(codeschartkla,MATCH(Tätigkeit!V365,libschartkla,0)),Tätigkeit!V365))</f>
        <v/>
      </c>
      <c r="P355" s="26" t="str">
        <f>IF(OR(A355="",ISBLANK(Tätigkeit!W365)),"",Tätigkeit!W365)</f>
        <v/>
      </c>
    </row>
    <row r="356" spans="1:16" x14ac:dyDescent="0.2">
      <c r="A356" s="26" t="str">
        <f>IF(Tätigkeit!$A366&lt;&gt;"",IF(Tätigkeit!C366&lt;&gt;"",IF(Tätigkeit!C366="LOC.ID",CONCATENATE("LOC.",Tätigkeit!AM$12),Tätigkeit!C366),""),"")</f>
        <v/>
      </c>
      <c r="B356" s="65" t="str">
        <f>IF(A356&lt;&gt;"",Tätigkeit!J366,"")</f>
        <v/>
      </c>
      <c r="C356" s="26" t="str">
        <f>IF(A356&lt;&gt;"",IF(Tätigkeit!E366=TRUE,INDEX(codesex,MATCH(Tätigkeit!D366,libsex,0)),Tätigkeit!D366),"")</f>
        <v/>
      </c>
      <c r="D356" s="131" t="str">
        <f>IF(A356&lt;&gt;"",Tätigkeit!F366,"")</f>
        <v/>
      </c>
      <c r="E356" s="26" t="str">
        <f>IF(A356&lt;&gt;"",IF(Tätigkeit!H366=TRUE,INDEX(codenat,MATCH(Tätigkeit!G366,libnat,0)),Tätigkeit!G366),"")</f>
        <v/>
      </c>
      <c r="F356" s="26" t="str">
        <f>IF(A356&lt;&gt;"",Tätigkeit!I366,"")</f>
        <v/>
      </c>
      <c r="G356" s="26" t="str">
        <f>IF(A356&lt;&gt;"",IF(Tätigkeit!O366&lt;&gt;"",Tätigkeit!O366,""),"")</f>
        <v/>
      </c>
      <c r="H356" s="26" t="str">
        <f>IF(A356&lt;&gt;"",IF(Tätigkeit!Z366=TRUE,INDEX(codeperskat,MATCH(Tätigkeit!P366,libperskat,0)),IF(Tätigkeit!P366&lt;&gt;"",Tätigkeit!P366,"")),"")</f>
        <v/>
      </c>
      <c r="I356" s="26" t="str">
        <f>IF(A356&lt;&gt;"",IF(Tätigkeit!AA366=TRUE,INDEX(codeaav,MATCH(Tätigkeit!Q366,libaav,0)),IF(Tätigkeit!Q366&lt;&gt;"",Tätigkeit!Q366,"")),"")</f>
        <v/>
      </c>
      <c r="J356" s="26" t="str">
        <f>IF(A356&lt;&gt;"",IF(Tätigkeit!AB366=TRUE,INDEX(codedipqual,MATCH(Tätigkeit!R366,libdipqual,0)),IF(Tätigkeit!R366&lt;&gt;"",Tätigkeit!R366,"")),"")</f>
        <v/>
      </c>
      <c r="K356" s="26" t="str">
        <f>IF(A356&lt;&gt;"",IF(Tätigkeit!AC366=TRUE,INDEX(libcatidinst,MATCH(Tätigkeit!S366,libinst,0)),""),"")</f>
        <v/>
      </c>
      <c r="L356" s="26" t="str">
        <f>IF(A356&lt;&gt;"",IF(Tätigkeit!AC366=TRUE,INDEX(codeinst,MATCH(Tätigkeit!S366,libinst,0)),IF(Tätigkeit!S366&lt;&gt;"",Tätigkeit!S366,"")),"")</f>
        <v/>
      </c>
      <c r="M356" s="26" t="str">
        <f>IF(A356&lt;&gt;"",IF(Tätigkeit!T366&lt;&gt;"",Tätigkeit!T366,""),"")</f>
        <v/>
      </c>
      <c r="N356" s="26" t="str">
        <f>IF(A356&lt;&gt;"",IF(Tätigkeit!U366&lt;&gt;"",Tätigkeit!U366,""),"")</f>
        <v/>
      </c>
      <c r="O356" s="26" t="str">
        <f>IF(OR(A356="",ISBLANK(Tätigkeit!V366)),"",IF(NOT(ISNA(Tätigkeit!V366)),INDEX(codeschartkla,MATCH(Tätigkeit!V366,libschartkla,0)),Tätigkeit!V366))</f>
        <v/>
      </c>
      <c r="P356" s="26" t="str">
        <f>IF(OR(A356="",ISBLANK(Tätigkeit!W366)),"",Tätigkeit!W366)</f>
        <v/>
      </c>
    </row>
    <row r="357" spans="1:16" x14ac:dyDescent="0.2">
      <c r="A357" s="26" t="str">
        <f>IF(Tätigkeit!$A367&lt;&gt;"",IF(Tätigkeit!C367&lt;&gt;"",IF(Tätigkeit!C367="LOC.ID",CONCATENATE("LOC.",Tätigkeit!AM$12),Tätigkeit!C367),""),"")</f>
        <v/>
      </c>
      <c r="B357" s="65" t="str">
        <f>IF(A357&lt;&gt;"",Tätigkeit!J367,"")</f>
        <v/>
      </c>
      <c r="C357" s="26" t="str">
        <f>IF(A357&lt;&gt;"",IF(Tätigkeit!E367=TRUE,INDEX(codesex,MATCH(Tätigkeit!D367,libsex,0)),Tätigkeit!D367),"")</f>
        <v/>
      </c>
      <c r="D357" s="131" t="str">
        <f>IF(A357&lt;&gt;"",Tätigkeit!F367,"")</f>
        <v/>
      </c>
      <c r="E357" s="26" t="str">
        <f>IF(A357&lt;&gt;"",IF(Tätigkeit!H367=TRUE,INDEX(codenat,MATCH(Tätigkeit!G367,libnat,0)),Tätigkeit!G367),"")</f>
        <v/>
      </c>
      <c r="F357" s="26" t="str">
        <f>IF(A357&lt;&gt;"",Tätigkeit!I367,"")</f>
        <v/>
      </c>
      <c r="G357" s="26" t="str">
        <f>IF(A357&lt;&gt;"",IF(Tätigkeit!O367&lt;&gt;"",Tätigkeit!O367,""),"")</f>
        <v/>
      </c>
      <c r="H357" s="26" t="str">
        <f>IF(A357&lt;&gt;"",IF(Tätigkeit!Z367=TRUE,INDEX(codeperskat,MATCH(Tätigkeit!P367,libperskat,0)),IF(Tätigkeit!P367&lt;&gt;"",Tätigkeit!P367,"")),"")</f>
        <v/>
      </c>
      <c r="I357" s="26" t="str">
        <f>IF(A357&lt;&gt;"",IF(Tätigkeit!AA367=TRUE,INDEX(codeaav,MATCH(Tätigkeit!Q367,libaav,0)),IF(Tätigkeit!Q367&lt;&gt;"",Tätigkeit!Q367,"")),"")</f>
        <v/>
      </c>
      <c r="J357" s="26" t="str">
        <f>IF(A357&lt;&gt;"",IF(Tätigkeit!AB367=TRUE,INDEX(codedipqual,MATCH(Tätigkeit!R367,libdipqual,0)),IF(Tätigkeit!R367&lt;&gt;"",Tätigkeit!R367,"")),"")</f>
        <v/>
      </c>
      <c r="K357" s="26" t="str">
        <f>IF(A357&lt;&gt;"",IF(Tätigkeit!AC367=TRUE,INDEX(libcatidinst,MATCH(Tätigkeit!S367,libinst,0)),""),"")</f>
        <v/>
      </c>
      <c r="L357" s="26" t="str">
        <f>IF(A357&lt;&gt;"",IF(Tätigkeit!AC367=TRUE,INDEX(codeinst,MATCH(Tätigkeit!S367,libinst,0)),IF(Tätigkeit!S367&lt;&gt;"",Tätigkeit!S367,"")),"")</f>
        <v/>
      </c>
      <c r="M357" s="26" t="str">
        <f>IF(A357&lt;&gt;"",IF(Tätigkeit!T367&lt;&gt;"",Tätigkeit!T367,""),"")</f>
        <v/>
      </c>
      <c r="N357" s="26" t="str">
        <f>IF(A357&lt;&gt;"",IF(Tätigkeit!U367&lt;&gt;"",Tätigkeit!U367,""),"")</f>
        <v/>
      </c>
      <c r="O357" s="26" t="str">
        <f>IF(OR(A357="",ISBLANK(Tätigkeit!V367)),"",IF(NOT(ISNA(Tätigkeit!V367)),INDEX(codeschartkla,MATCH(Tätigkeit!V367,libschartkla,0)),Tätigkeit!V367))</f>
        <v/>
      </c>
      <c r="P357" s="26" t="str">
        <f>IF(OR(A357="",ISBLANK(Tätigkeit!W367)),"",Tätigkeit!W367)</f>
        <v/>
      </c>
    </row>
    <row r="358" spans="1:16" x14ac:dyDescent="0.2">
      <c r="A358" s="26" t="str">
        <f>IF(Tätigkeit!$A368&lt;&gt;"",IF(Tätigkeit!C368&lt;&gt;"",IF(Tätigkeit!C368="LOC.ID",CONCATENATE("LOC.",Tätigkeit!AM$12),Tätigkeit!C368),""),"")</f>
        <v/>
      </c>
      <c r="B358" s="65" t="str">
        <f>IF(A358&lt;&gt;"",Tätigkeit!J368,"")</f>
        <v/>
      </c>
      <c r="C358" s="26" t="str">
        <f>IF(A358&lt;&gt;"",IF(Tätigkeit!E368=TRUE,INDEX(codesex,MATCH(Tätigkeit!D368,libsex,0)),Tätigkeit!D368),"")</f>
        <v/>
      </c>
      <c r="D358" s="131" t="str">
        <f>IF(A358&lt;&gt;"",Tätigkeit!F368,"")</f>
        <v/>
      </c>
      <c r="E358" s="26" t="str">
        <f>IF(A358&lt;&gt;"",IF(Tätigkeit!H368=TRUE,INDEX(codenat,MATCH(Tätigkeit!G368,libnat,0)),Tätigkeit!G368),"")</f>
        <v/>
      </c>
      <c r="F358" s="26" t="str">
        <f>IF(A358&lt;&gt;"",Tätigkeit!I368,"")</f>
        <v/>
      </c>
      <c r="G358" s="26" t="str">
        <f>IF(A358&lt;&gt;"",IF(Tätigkeit!O368&lt;&gt;"",Tätigkeit!O368,""),"")</f>
        <v/>
      </c>
      <c r="H358" s="26" t="str">
        <f>IF(A358&lt;&gt;"",IF(Tätigkeit!Z368=TRUE,INDEX(codeperskat,MATCH(Tätigkeit!P368,libperskat,0)),IF(Tätigkeit!P368&lt;&gt;"",Tätigkeit!P368,"")),"")</f>
        <v/>
      </c>
      <c r="I358" s="26" t="str">
        <f>IF(A358&lt;&gt;"",IF(Tätigkeit!AA368=TRUE,INDEX(codeaav,MATCH(Tätigkeit!Q368,libaav,0)),IF(Tätigkeit!Q368&lt;&gt;"",Tätigkeit!Q368,"")),"")</f>
        <v/>
      </c>
      <c r="J358" s="26" t="str">
        <f>IF(A358&lt;&gt;"",IF(Tätigkeit!AB368=TRUE,INDEX(codedipqual,MATCH(Tätigkeit!R368,libdipqual,0)),IF(Tätigkeit!R368&lt;&gt;"",Tätigkeit!R368,"")),"")</f>
        <v/>
      </c>
      <c r="K358" s="26" t="str">
        <f>IF(A358&lt;&gt;"",IF(Tätigkeit!AC368=TRUE,INDEX(libcatidinst,MATCH(Tätigkeit!S368,libinst,0)),""),"")</f>
        <v/>
      </c>
      <c r="L358" s="26" t="str">
        <f>IF(A358&lt;&gt;"",IF(Tätigkeit!AC368=TRUE,INDEX(codeinst,MATCH(Tätigkeit!S368,libinst,0)),IF(Tätigkeit!S368&lt;&gt;"",Tätigkeit!S368,"")),"")</f>
        <v/>
      </c>
      <c r="M358" s="26" t="str">
        <f>IF(A358&lt;&gt;"",IF(Tätigkeit!T368&lt;&gt;"",Tätigkeit!T368,""),"")</f>
        <v/>
      </c>
      <c r="N358" s="26" t="str">
        <f>IF(A358&lt;&gt;"",IF(Tätigkeit!U368&lt;&gt;"",Tätigkeit!U368,""),"")</f>
        <v/>
      </c>
      <c r="O358" s="26" t="str">
        <f>IF(OR(A358="",ISBLANK(Tätigkeit!V368)),"",IF(NOT(ISNA(Tätigkeit!V368)),INDEX(codeschartkla,MATCH(Tätigkeit!V368,libschartkla,0)),Tätigkeit!V368))</f>
        <v/>
      </c>
      <c r="P358" s="26" t="str">
        <f>IF(OR(A358="",ISBLANK(Tätigkeit!W368)),"",Tätigkeit!W368)</f>
        <v/>
      </c>
    </row>
    <row r="359" spans="1:16" x14ac:dyDescent="0.2">
      <c r="A359" s="26" t="str">
        <f>IF(Tätigkeit!$A369&lt;&gt;"",IF(Tätigkeit!C369&lt;&gt;"",IF(Tätigkeit!C369="LOC.ID",CONCATENATE("LOC.",Tätigkeit!AM$12),Tätigkeit!C369),""),"")</f>
        <v/>
      </c>
      <c r="B359" s="65" t="str">
        <f>IF(A359&lt;&gt;"",Tätigkeit!J369,"")</f>
        <v/>
      </c>
      <c r="C359" s="26" t="str">
        <f>IF(A359&lt;&gt;"",IF(Tätigkeit!E369=TRUE,INDEX(codesex,MATCH(Tätigkeit!D369,libsex,0)),Tätigkeit!D369),"")</f>
        <v/>
      </c>
      <c r="D359" s="131" t="str">
        <f>IF(A359&lt;&gt;"",Tätigkeit!F369,"")</f>
        <v/>
      </c>
      <c r="E359" s="26" t="str">
        <f>IF(A359&lt;&gt;"",IF(Tätigkeit!H369=TRUE,INDEX(codenat,MATCH(Tätigkeit!G369,libnat,0)),Tätigkeit!G369),"")</f>
        <v/>
      </c>
      <c r="F359" s="26" t="str">
        <f>IF(A359&lt;&gt;"",Tätigkeit!I369,"")</f>
        <v/>
      </c>
      <c r="G359" s="26" t="str">
        <f>IF(A359&lt;&gt;"",IF(Tätigkeit!O369&lt;&gt;"",Tätigkeit!O369,""),"")</f>
        <v/>
      </c>
      <c r="H359" s="26" t="str">
        <f>IF(A359&lt;&gt;"",IF(Tätigkeit!Z369=TRUE,INDEX(codeperskat,MATCH(Tätigkeit!P369,libperskat,0)),IF(Tätigkeit!P369&lt;&gt;"",Tätigkeit!P369,"")),"")</f>
        <v/>
      </c>
      <c r="I359" s="26" t="str">
        <f>IF(A359&lt;&gt;"",IF(Tätigkeit!AA369=TRUE,INDEX(codeaav,MATCH(Tätigkeit!Q369,libaav,0)),IF(Tätigkeit!Q369&lt;&gt;"",Tätigkeit!Q369,"")),"")</f>
        <v/>
      </c>
      <c r="J359" s="26" t="str">
        <f>IF(A359&lt;&gt;"",IF(Tätigkeit!AB369=TRUE,INDEX(codedipqual,MATCH(Tätigkeit!R369,libdipqual,0)),IF(Tätigkeit!R369&lt;&gt;"",Tätigkeit!R369,"")),"")</f>
        <v/>
      </c>
      <c r="K359" s="26" t="str">
        <f>IF(A359&lt;&gt;"",IF(Tätigkeit!AC369=TRUE,INDEX(libcatidinst,MATCH(Tätigkeit!S369,libinst,0)),""),"")</f>
        <v/>
      </c>
      <c r="L359" s="26" t="str">
        <f>IF(A359&lt;&gt;"",IF(Tätigkeit!AC369=TRUE,INDEX(codeinst,MATCH(Tätigkeit!S369,libinst,0)),IF(Tätigkeit!S369&lt;&gt;"",Tätigkeit!S369,"")),"")</f>
        <v/>
      </c>
      <c r="M359" s="26" t="str">
        <f>IF(A359&lt;&gt;"",IF(Tätigkeit!T369&lt;&gt;"",Tätigkeit!T369,""),"")</f>
        <v/>
      </c>
      <c r="N359" s="26" t="str">
        <f>IF(A359&lt;&gt;"",IF(Tätigkeit!U369&lt;&gt;"",Tätigkeit!U369,""),"")</f>
        <v/>
      </c>
      <c r="O359" s="26" t="str">
        <f>IF(OR(A359="",ISBLANK(Tätigkeit!V369)),"",IF(NOT(ISNA(Tätigkeit!V369)),INDEX(codeschartkla,MATCH(Tätigkeit!V369,libschartkla,0)),Tätigkeit!V369))</f>
        <v/>
      </c>
      <c r="P359" s="26" t="str">
        <f>IF(OR(A359="",ISBLANK(Tätigkeit!W369)),"",Tätigkeit!W369)</f>
        <v/>
      </c>
    </row>
    <row r="360" spans="1:16" x14ac:dyDescent="0.2">
      <c r="A360" s="26" t="str">
        <f>IF(Tätigkeit!$A370&lt;&gt;"",IF(Tätigkeit!C370&lt;&gt;"",IF(Tätigkeit!C370="LOC.ID",CONCATENATE("LOC.",Tätigkeit!AM$12),Tätigkeit!C370),""),"")</f>
        <v/>
      </c>
      <c r="B360" s="65" t="str">
        <f>IF(A360&lt;&gt;"",Tätigkeit!J370,"")</f>
        <v/>
      </c>
      <c r="C360" s="26" t="str">
        <f>IF(A360&lt;&gt;"",IF(Tätigkeit!E370=TRUE,INDEX(codesex,MATCH(Tätigkeit!D370,libsex,0)),Tätigkeit!D370),"")</f>
        <v/>
      </c>
      <c r="D360" s="131" t="str">
        <f>IF(A360&lt;&gt;"",Tätigkeit!F370,"")</f>
        <v/>
      </c>
      <c r="E360" s="26" t="str">
        <f>IF(A360&lt;&gt;"",IF(Tätigkeit!H370=TRUE,INDEX(codenat,MATCH(Tätigkeit!G370,libnat,0)),Tätigkeit!G370),"")</f>
        <v/>
      </c>
      <c r="F360" s="26" t="str">
        <f>IF(A360&lt;&gt;"",Tätigkeit!I370,"")</f>
        <v/>
      </c>
      <c r="G360" s="26" t="str">
        <f>IF(A360&lt;&gt;"",IF(Tätigkeit!O370&lt;&gt;"",Tätigkeit!O370,""),"")</f>
        <v/>
      </c>
      <c r="H360" s="26" t="str">
        <f>IF(A360&lt;&gt;"",IF(Tätigkeit!Z370=TRUE,INDEX(codeperskat,MATCH(Tätigkeit!P370,libperskat,0)),IF(Tätigkeit!P370&lt;&gt;"",Tätigkeit!P370,"")),"")</f>
        <v/>
      </c>
      <c r="I360" s="26" t="str">
        <f>IF(A360&lt;&gt;"",IF(Tätigkeit!AA370=TRUE,INDEX(codeaav,MATCH(Tätigkeit!Q370,libaav,0)),IF(Tätigkeit!Q370&lt;&gt;"",Tätigkeit!Q370,"")),"")</f>
        <v/>
      </c>
      <c r="J360" s="26" t="str">
        <f>IF(A360&lt;&gt;"",IF(Tätigkeit!AB370=TRUE,INDEX(codedipqual,MATCH(Tätigkeit!R370,libdipqual,0)),IF(Tätigkeit!R370&lt;&gt;"",Tätigkeit!R370,"")),"")</f>
        <v/>
      </c>
      <c r="K360" s="26" t="str">
        <f>IF(A360&lt;&gt;"",IF(Tätigkeit!AC370=TRUE,INDEX(libcatidinst,MATCH(Tätigkeit!S370,libinst,0)),""),"")</f>
        <v/>
      </c>
      <c r="L360" s="26" t="str">
        <f>IF(A360&lt;&gt;"",IF(Tätigkeit!AC370=TRUE,INDEX(codeinst,MATCH(Tätigkeit!S370,libinst,0)),IF(Tätigkeit!S370&lt;&gt;"",Tätigkeit!S370,"")),"")</f>
        <v/>
      </c>
      <c r="M360" s="26" t="str">
        <f>IF(A360&lt;&gt;"",IF(Tätigkeit!T370&lt;&gt;"",Tätigkeit!T370,""),"")</f>
        <v/>
      </c>
      <c r="N360" s="26" t="str">
        <f>IF(A360&lt;&gt;"",IF(Tätigkeit!U370&lt;&gt;"",Tätigkeit!U370,""),"")</f>
        <v/>
      </c>
      <c r="O360" s="26" t="str">
        <f>IF(OR(A360="",ISBLANK(Tätigkeit!V370)),"",IF(NOT(ISNA(Tätigkeit!V370)),INDEX(codeschartkla,MATCH(Tätigkeit!V370,libschartkla,0)),Tätigkeit!V370))</f>
        <v/>
      </c>
      <c r="P360" s="26" t="str">
        <f>IF(OR(A360="",ISBLANK(Tätigkeit!W370)),"",Tätigkeit!W370)</f>
        <v/>
      </c>
    </row>
    <row r="361" spans="1:16" x14ac:dyDescent="0.2">
      <c r="A361" s="26" t="str">
        <f>IF(Tätigkeit!$A371&lt;&gt;"",IF(Tätigkeit!C371&lt;&gt;"",IF(Tätigkeit!C371="LOC.ID",CONCATENATE("LOC.",Tätigkeit!AM$12),Tätigkeit!C371),""),"")</f>
        <v/>
      </c>
      <c r="B361" s="65" t="str">
        <f>IF(A361&lt;&gt;"",Tätigkeit!J371,"")</f>
        <v/>
      </c>
      <c r="C361" s="26" t="str">
        <f>IF(A361&lt;&gt;"",IF(Tätigkeit!E371=TRUE,INDEX(codesex,MATCH(Tätigkeit!D371,libsex,0)),Tätigkeit!D371),"")</f>
        <v/>
      </c>
      <c r="D361" s="131" t="str">
        <f>IF(A361&lt;&gt;"",Tätigkeit!F371,"")</f>
        <v/>
      </c>
      <c r="E361" s="26" t="str">
        <f>IF(A361&lt;&gt;"",IF(Tätigkeit!H371=TRUE,INDEX(codenat,MATCH(Tätigkeit!G371,libnat,0)),Tätigkeit!G371),"")</f>
        <v/>
      </c>
      <c r="F361" s="26" t="str">
        <f>IF(A361&lt;&gt;"",Tätigkeit!I371,"")</f>
        <v/>
      </c>
      <c r="G361" s="26" t="str">
        <f>IF(A361&lt;&gt;"",IF(Tätigkeit!O371&lt;&gt;"",Tätigkeit!O371,""),"")</f>
        <v/>
      </c>
      <c r="H361" s="26" t="str">
        <f>IF(A361&lt;&gt;"",IF(Tätigkeit!Z371=TRUE,INDEX(codeperskat,MATCH(Tätigkeit!P371,libperskat,0)),IF(Tätigkeit!P371&lt;&gt;"",Tätigkeit!P371,"")),"")</f>
        <v/>
      </c>
      <c r="I361" s="26" t="str">
        <f>IF(A361&lt;&gt;"",IF(Tätigkeit!AA371=TRUE,INDEX(codeaav,MATCH(Tätigkeit!Q371,libaav,0)),IF(Tätigkeit!Q371&lt;&gt;"",Tätigkeit!Q371,"")),"")</f>
        <v/>
      </c>
      <c r="J361" s="26" t="str">
        <f>IF(A361&lt;&gt;"",IF(Tätigkeit!AB371=TRUE,INDEX(codedipqual,MATCH(Tätigkeit!R371,libdipqual,0)),IF(Tätigkeit!R371&lt;&gt;"",Tätigkeit!R371,"")),"")</f>
        <v/>
      </c>
      <c r="K361" s="26" t="str">
        <f>IF(A361&lt;&gt;"",IF(Tätigkeit!AC371=TRUE,INDEX(libcatidinst,MATCH(Tätigkeit!S371,libinst,0)),""),"")</f>
        <v/>
      </c>
      <c r="L361" s="26" t="str">
        <f>IF(A361&lt;&gt;"",IF(Tätigkeit!AC371=TRUE,INDEX(codeinst,MATCH(Tätigkeit!S371,libinst,0)),IF(Tätigkeit!S371&lt;&gt;"",Tätigkeit!S371,"")),"")</f>
        <v/>
      </c>
      <c r="M361" s="26" t="str">
        <f>IF(A361&lt;&gt;"",IF(Tätigkeit!T371&lt;&gt;"",Tätigkeit!T371,""),"")</f>
        <v/>
      </c>
      <c r="N361" s="26" t="str">
        <f>IF(A361&lt;&gt;"",IF(Tätigkeit!U371&lt;&gt;"",Tätigkeit!U371,""),"")</f>
        <v/>
      </c>
      <c r="O361" s="26" t="str">
        <f>IF(OR(A361="",ISBLANK(Tätigkeit!V371)),"",IF(NOT(ISNA(Tätigkeit!V371)),INDEX(codeschartkla,MATCH(Tätigkeit!V371,libschartkla,0)),Tätigkeit!V371))</f>
        <v/>
      </c>
      <c r="P361" s="26" t="str">
        <f>IF(OR(A361="",ISBLANK(Tätigkeit!W371)),"",Tätigkeit!W371)</f>
        <v/>
      </c>
    </row>
    <row r="362" spans="1:16" x14ac:dyDescent="0.2">
      <c r="A362" s="26" t="str">
        <f>IF(Tätigkeit!$A372&lt;&gt;"",IF(Tätigkeit!C372&lt;&gt;"",IF(Tätigkeit!C372="LOC.ID",CONCATENATE("LOC.",Tätigkeit!AM$12),Tätigkeit!C372),""),"")</f>
        <v/>
      </c>
      <c r="B362" s="65" t="str">
        <f>IF(A362&lt;&gt;"",Tätigkeit!J372,"")</f>
        <v/>
      </c>
      <c r="C362" s="26" t="str">
        <f>IF(A362&lt;&gt;"",IF(Tätigkeit!E372=TRUE,INDEX(codesex,MATCH(Tätigkeit!D372,libsex,0)),Tätigkeit!D372),"")</f>
        <v/>
      </c>
      <c r="D362" s="131" t="str">
        <f>IF(A362&lt;&gt;"",Tätigkeit!F372,"")</f>
        <v/>
      </c>
      <c r="E362" s="26" t="str">
        <f>IF(A362&lt;&gt;"",IF(Tätigkeit!H372=TRUE,INDEX(codenat,MATCH(Tätigkeit!G372,libnat,0)),Tätigkeit!G372),"")</f>
        <v/>
      </c>
      <c r="F362" s="26" t="str">
        <f>IF(A362&lt;&gt;"",Tätigkeit!I372,"")</f>
        <v/>
      </c>
      <c r="G362" s="26" t="str">
        <f>IF(A362&lt;&gt;"",IF(Tätigkeit!O372&lt;&gt;"",Tätigkeit!O372,""),"")</f>
        <v/>
      </c>
      <c r="H362" s="26" t="str">
        <f>IF(A362&lt;&gt;"",IF(Tätigkeit!Z372=TRUE,INDEX(codeperskat,MATCH(Tätigkeit!P372,libperskat,0)),IF(Tätigkeit!P372&lt;&gt;"",Tätigkeit!P372,"")),"")</f>
        <v/>
      </c>
      <c r="I362" s="26" t="str">
        <f>IF(A362&lt;&gt;"",IF(Tätigkeit!AA372=TRUE,INDEX(codeaav,MATCH(Tätigkeit!Q372,libaav,0)),IF(Tätigkeit!Q372&lt;&gt;"",Tätigkeit!Q372,"")),"")</f>
        <v/>
      </c>
      <c r="J362" s="26" t="str">
        <f>IF(A362&lt;&gt;"",IF(Tätigkeit!AB372=TRUE,INDEX(codedipqual,MATCH(Tätigkeit!R372,libdipqual,0)),IF(Tätigkeit!R372&lt;&gt;"",Tätigkeit!R372,"")),"")</f>
        <v/>
      </c>
      <c r="K362" s="26" t="str">
        <f>IF(A362&lt;&gt;"",IF(Tätigkeit!AC372=TRUE,INDEX(libcatidinst,MATCH(Tätigkeit!S372,libinst,0)),""),"")</f>
        <v/>
      </c>
      <c r="L362" s="26" t="str">
        <f>IF(A362&lt;&gt;"",IF(Tätigkeit!AC372=TRUE,INDEX(codeinst,MATCH(Tätigkeit!S372,libinst,0)),IF(Tätigkeit!S372&lt;&gt;"",Tätigkeit!S372,"")),"")</f>
        <v/>
      </c>
      <c r="M362" s="26" t="str">
        <f>IF(A362&lt;&gt;"",IF(Tätigkeit!T372&lt;&gt;"",Tätigkeit!T372,""),"")</f>
        <v/>
      </c>
      <c r="N362" s="26" t="str">
        <f>IF(A362&lt;&gt;"",IF(Tätigkeit!U372&lt;&gt;"",Tätigkeit!U372,""),"")</f>
        <v/>
      </c>
      <c r="O362" s="26" t="str">
        <f>IF(OR(A362="",ISBLANK(Tätigkeit!V372)),"",IF(NOT(ISNA(Tätigkeit!V372)),INDEX(codeschartkla,MATCH(Tätigkeit!V372,libschartkla,0)),Tätigkeit!V372))</f>
        <v/>
      </c>
      <c r="P362" s="26" t="str">
        <f>IF(OR(A362="",ISBLANK(Tätigkeit!W372)),"",Tätigkeit!W372)</f>
        <v/>
      </c>
    </row>
    <row r="363" spans="1:16" x14ac:dyDescent="0.2">
      <c r="A363" s="26" t="str">
        <f>IF(Tätigkeit!$A373&lt;&gt;"",IF(Tätigkeit!C373&lt;&gt;"",IF(Tätigkeit!C373="LOC.ID",CONCATENATE("LOC.",Tätigkeit!AM$12),Tätigkeit!C373),""),"")</f>
        <v/>
      </c>
      <c r="B363" s="65" t="str">
        <f>IF(A363&lt;&gt;"",Tätigkeit!J373,"")</f>
        <v/>
      </c>
      <c r="C363" s="26" t="str">
        <f>IF(A363&lt;&gt;"",IF(Tätigkeit!E373=TRUE,INDEX(codesex,MATCH(Tätigkeit!D373,libsex,0)),Tätigkeit!D373),"")</f>
        <v/>
      </c>
      <c r="D363" s="131" t="str">
        <f>IF(A363&lt;&gt;"",Tätigkeit!F373,"")</f>
        <v/>
      </c>
      <c r="E363" s="26" t="str">
        <f>IF(A363&lt;&gt;"",IF(Tätigkeit!H373=TRUE,INDEX(codenat,MATCH(Tätigkeit!G373,libnat,0)),Tätigkeit!G373),"")</f>
        <v/>
      </c>
      <c r="F363" s="26" t="str">
        <f>IF(A363&lt;&gt;"",Tätigkeit!I373,"")</f>
        <v/>
      </c>
      <c r="G363" s="26" t="str">
        <f>IF(A363&lt;&gt;"",IF(Tätigkeit!O373&lt;&gt;"",Tätigkeit!O373,""),"")</f>
        <v/>
      </c>
      <c r="H363" s="26" t="str">
        <f>IF(A363&lt;&gt;"",IF(Tätigkeit!Z373=TRUE,INDEX(codeperskat,MATCH(Tätigkeit!P373,libperskat,0)),IF(Tätigkeit!P373&lt;&gt;"",Tätigkeit!P373,"")),"")</f>
        <v/>
      </c>
      <c r="I363" s="26" t="str">
        <f>IF(A363&lt;&gt;"",IF(Tätigkeit!AA373=TRUE,INDEX(codeaav,MATCH(Tätigkeit!Q373,libaav,0)),IF(Tätigkeit!Q373&lt;&gt;"",Tätigkeit!Q373,"")),"")</f>
        <v/>
      </c>
      <c r="J363" s="26" t="str">
        <f>IF(A363&lt;&gt;"",IF(Tätigkeit!AB373=TRUE,INDEX(codedipqual,MATCH(Tätigkeit!R373,libdipqual,0)),IF(Tätigkeit!R373&lt;&gt;"",Tätigkeit!R373,"")),"")</f>
        <v/>
      </c>
      <c r="K363" s="26" t="str">
        <f>IF(A363&lt;&gt;"",IF(Tätigkeit!AC373=TRUE,INDEX(libcatidinst,MATCH(Tätigkeit!S373,libinst,0)),""),"")</f>
        <v/>
      </c>
      <c r="L363" s="26" t="str">
        <f>IF(A363&lt;&gt;"",IF(Tätigkeit!AC373=TRUE,INDEX(codeinst,MATCH(Tätigkeit!S373,libinst,0)),IF(Tätigkeit!S373&lt;&gt;"",Tätigkeit!S373,"")),"")</f>
        <v/>
      </c>
      <c r="M363" s="26" t="str">
        <f>IF(A363&lt;&gt;"",IF(Tätigkeit!T373&lt;&gt;"",Tätigkeit!T373,""),"")</f>
        <v/>
      </c>
      <c r="N363" s="26" t="str">
        <f>IF(A363&lt;&gt;"",IF(Tätigkeit!U373&lt;&gt;"",Tätigkeit!U373,""),"")</f>
        <v/>
      </c>
      <c r="O363" s="26" t="str">
        <f>IF(OR(A363="",ISBLANK(Tätigkeit!V373)),"",IF(NOT(ISNA(Tätigkeit!V373)),INDEX(codeschartkla,MATCH(Tätigkeit!V373,libschartkla,0)),Tätigkeit!V373))</f>
        <v/>
      </c>
      <c r="P363" s="26" t="str">
        <f>IF(OR(A363="",ISBLANK(Tätigkeit!W373)),"",Tätigkeit!W373)</f>
        <v/>
      </c>
    </row>
    <row r="364" spans="1:16" x14ac:dyDescent="0.2">
      <c r="A364" s="26" t="str">
        <f>IF(Tätigkeit!$A374&lt;&gt;"",IF(Tätigkeit!C374&lt;&gt;"",IF(Tätigkeit!C374="LOC.ID",CONCATENATE("LOC.",Tätigkeit!AM$12),Tätigkeit!C374),""),"")</f>
        <v/>
      </c>
      <c r="B364" s="65" t="str">
        <f>IF(A364&lt;&gt;"",Tätigkeit!J374,"")</f>
        <v/>
      </c>
      <c r="C364" s="26" t="str">
        <f>IF(A364&lt;&gt;"",IF(Tätigkeit!E374=TRUE,INDEX(codesex,MATCH(Tätigkeit!D374,libsex,0)),Tätigkeit!D374),"")</f>
        <v/>
      </c>
      <c r="D364" s="131" t="str">
        <f>IF(A364&lt;&gt;"",Tätigkeit!F374,"")</f>
        <v/>
      </c>
      <c r="E364" s="26" t="str">
        <f>IF(A364&lt;&gt;"",IF(Tätigkeit!H374=TRUE,INDEX(codenat,MATCH(Tätigkeit!G374,libnat,0)),Tätigkeit!G374),"")</f>
        <v/>
      </c>
      <c r="F364" s="26" t="str">
        <f>IF(A364&lt;&gt;"",Tätigkeit!I374,"")</f>
        <v/>
      </c>
      <c r="G364" s="26" t="str">
        <f>IF(A364&lt;&gt;"",IF(Tätigkeit!O374&lt;&gt;"",Tätigkeit!O374,""),"")</f>
        <v/>
      </c>
      <c r="H364" s="26" t="str">
        <f>IF(A364&lt;&gt;"",IF(Tätigkeit!Z374=TRUE,INDEX(codeperskat,MATCH(Tätigkeit!P374,libperskat,0)),IF(Tätigkeit!P374&lt;&gt;"",Tätigkeit!P374,"")),"")</f>
        <v/>
      </c>
      <c r="I364" s="26" t="str">
        <f>IF(A364&lt;&gt;"",IF(Tätigkeit!AA374=TRUE,INDEX(codeaav,MATCH(Tätigkeit!Q374,libaav,0)),IF(Tätigkeit!Q374&lt;&gt;"",Tätigkeit!Q374,"")),"")</f>
        <v/>
      </c>
      <c r="J364" s="26" t="str">
        <f>IF(A364&lt;&gt;"",IF(Tätigkeit!AB374=TRUE,INDEX(codedipqual,MATCH(Tätigkeit!R374,libdipqual,0)),IF(Tätigkeit!R374&lt;&gt;"",Tätigkeit!R374,"")),"")</f>
        <v/>
      </c>
      <c r="K364" s="26" t="str">
        <f>IF(A364&lt;&gt;"",IF(Tätigkeit!AC374=TRUE,INDEX(libcatidinst,MATCH(Tätigkeit!S374,libinst,0)),""),"")</f>
        <v/>
      </c>
      <c r="L364" s="26" t="str">
        <f>IF(A364&lt;&gt;"",IF(Tätigkeit!AC374=TRUE,INDEX(codeinst,MATCH(Tätigkeit!S374,libinst,0)),IF(Tätigkeit!S374&lt;&gt;"",Tätigkeit!S374,"")),"")</f>
        <v/>
      </c>
      <c r="M364" s="26" t="str">
        <f>IF(A364&lt;&gt;"",IF(Tätigkeit!T374&lt;&gt;"",Tätigkeit!T374,""),"")</f>
        <v/>
      </c>
      <c r="N364" s="26" t="str">
        <f>IF(A364&lt;&gt;"",IF(Tätigkeit!U374&lt;&gt;"",Tätigkeit!U374,""),"")</f>
        <v/>
      </c>
      <c r="O364" s="26" t="str">
        <f>IF(OR(A364="",ISBLANK(Tätigkeit!V374)),"",IF(NOT(ISNA(Tätigkeit!V374)),INDEX(codeschartkla,MATCH(Tätigkeit!V374,libschartkla,0)),Tätigkeit!V374))</f>
        <v/>
      </c>
      <c r="P364" s="26" t="str">
        <f>IF(OR(A364="",ISBLANK(Tätigkeit!W374)),"",Tätigkeit!W374)</f>
        <v/>
      </c>
    </row>
    <row r="365" spans="1:16" x14ac:dyDescent="0.2">
      <c r="A365" s="26" t="str">
        <f>IF(Tätigkeit!$A375&lt;&gt;"",IF(Tätigkeit!C375&lt;&gt;"",IF(Tätigkeit!C375="LOC.ID",CONCATENATE("LOC.",Tätigkeit!AM$12),Tätigkeit!C375),""),"")</f>
        <v/>
      </c>
      <c r="B365" s="65" t="str">
        <f>IF(A365&lt;&gt;"",Tätigkeit!J375,"")</f>
        <v/>
      </c>
      <c r="C365" s="26" t="str">
        <f>IF(A365&lt;&gt;"",IF(Tätigkeit!E375=TRUE,INDEX(codesex,MATCH(Tätigkeit!D375,libsex,0)),Tätigkeit!D375),"")</f>
        <v/>
      </c>
      <c r="D365" s="131" t="str">
        <f>IF(A365&lt;&gt;"",Tätigkeit!F375,"")</f>
        <v/>
      </c>
      <c r="E365" s="26" t="str">
        <f>IF(A365&lt;&gt;"",IF(Tätigkeit!H375=TRUE,INDEX(codenat,MATCH(Tätigkeit!G375,libnat,0)),Tätigkeit!G375),"")</f>
        <v/>
      </c>
      <c r="F365" s="26" t="str">
        <f>IF(A365&lt;&gt;"",Tätigkeit!I375,"")</f>
        <v/>
      </c>
      <c r="G365" s="26" t="str">
        <f>IF(A365&lt;&gt;"",IF(Tätigkeit!O375&lt;&gt;"",Tätigkeit!O375,""),"")</f>
        <v/>
      </c>
      <c r="H365" s="26" t="str">
        <f>IF(A365&lt;&gt;"",IF(Tätigkeit!Z375=TRUE,INDEX(codeperskat,MATCH(Tätigkeit!P375,libperskat,0)),IF(Tätigkeit!P375&lt;&gt;"",Tätigkeit!P375,"")),"")</f>
        <v/>
      </c>
      <c r="I365" s="26" t="str">
        <f>IF(A365&lt;&gt;"",IF(Tätigkeit!AA375=TRUE,INDEX(codeaav,MATCH(Tätigkeit!Q375,libaav,0)),IF(Tätigkeit!Q375&lt;&gt;"",Tätigkeit!Q375,"")),"")</f>
        <v/>
      </c>
      <c r="J365" s="26" t="str">
        <f>IF(A365&lt;&gt;"",IF(Tätigkeit!AB375=TRUE,INDEX(codedipqual,MATCH(Tätigkeit!R375,libdipqual,0)),IF(Tätigkeit!R375&lt;&gt;"",Tätigkeit!R375,"")),"")</f>
        <v/>
      </c>
      <c r="K365" s="26" t="str">
        <f>IF(A365&lt;&gt;"",IF(Tätigkeit!AC375=TRUE,INDEX(libcatidinst,MATCH(Tätigkeit!S375,libinst,0)),""),"")</f>
        <v/>
      </c>
      <c r="L365" s="26" t="str">
        <f>IF(A365&lt;&gt;"",IF(Tätigkeit!AC375=TRUE,INDEX(codeinst,MATCH(Tätigkeit!S375,libinst,0)),IF(Tätigkeit!S375&lt;&gt;"",Tätigkeit!S375,"")),"")</f>
        <v/>
      </c>
      <c r="M365" s="26" t="str">
        <f>IF(A365&lt;&gt;"",IF(Tätigkeit!T375&lt;&gt;"",Tätigkeit!T375,""),"")</f>
        <v/>
      </c>
      <c r="N365" s="26" t="str">
        <f>IF(A365&lt;&gt;"",IF(Tätigkeit!U375&lt;&gt;"",Tätigkeit!U375,""),"")</f>
        <v/>
      </c>
      <c r="O365" s="26" t="str">
        <f>IF(OR(A365="",ISBLANK(Tätigkeit!V375)),"",IF(NOT(ISNA(Tätigkeit!V375)),INDEX(codeschartkla,MATCH(Tätigkeit!V375,libschartkla,0)),Tätigkeit!V375))</f>
        <v/>
      </c>
      <c r="P365" s="26" t="str">
        <f>IF(OR(A365="",ISBLANK(Tätigkeit!W375)),"",Tätigkeit!W375)</f>
        <v/>
      </c>
    </row>
    <row r="366" spans="1:16" x14ac:dyDescent="0.2">
      <c r="A366" s="26" t="str">
        <f>IF(Tätigkeit!$A376&lt;&gt;"",IF(Tätigkeit!C376&lt;&gt;"",IF(Tätigkeit!C376="LOC.ID",CONCATENATE("LOC.",Tätigkeit!AM$12),Tätigkeit!C376),""),"")</f>
        <v/>
      </c>
      <c r="B366" s="65" t="str">
        <f>IF(A366&lt;&gt;"",Tätigkeit!J376,"")</f>
        <v/>
      </c>
      <c r="C366" s="26" t="str">
        <f>IF(A366&lt;&gt;"",IF(Tätigkeit!E376=TRUE,INDEX(codesex,MATCH(Tätigkeit!D376,libsex,0)),Tätigkeit!D376),"")</f>
        <v/>
      </c>
      <c r="D366" s="131" t="str">
        <f>IF(A366&lt;&gt;"",Tätigkeit!F376,"")</f>
        <v/>
      </c>
      <c r="E366" s="26" t="str">
        <f>IF(A366&lt;&gt;"",IF(Tätigkeit!H376=TRUE,INDEX(codenat,MATCH(Tätigkeit!G376,libnat,0)),Tätigkeit!G376),"")</f>
        <v/>
      </c>
      <c r="F366" s="26" t="str">
        <f>IF(A366&lt;&gt;"",Tätigkeit!I376,"")</f>
        <v/>
      </c>
      <c r="G366" s="26" t="str">
        <f>IF(A366&lt;&gt;"",IF(Tätigkeit!O376&lt;&gt;"",Tätigkeit!O376,""),"")</f>
        <v/>
      </c>
      <c r="H366" s="26" t="str">
        <f>IF(A366&lt;&gt;"",IF(Tätigkeit!Z376=TRUE,INDEX(codeperskat,MATCH(Tätigkeit!P376,libperskat,0)),IF(Tätigkeit!P376&lt;&gt;"",Tätigkeit!P376,"")),"")</f>
        <v/>
      </c>
      <c r="I366" s="26" t="str">
        <f>IF(A366&lt;&gt;"",IF(Tätigkeit!AA376=TRUE,INDEX(codeaav,MATCH(Tätigkeit!Q376,libaav,0)),IF(Tätigkeit!Q376&lt;&gt;"",Tätigkeit!Q376,"")),"")</f>
        <v/>
      </c>
      <c r="J366" s="26" t="str">
        <f>IF(A366&lt;&gt;"",IF(Tätigkeit!AB376=TRUE,INDEX(codedipqual,MATCH(Tätigkeit!R376,libdipqual,0)),IF(Tätigkeit!R376&lt;&gt;"",Tätigkeit!R376,"")),"")</f>
        <v/>
      </c>
      <c r="K366" s="26" t="str">
        <f>IF(A366&lt;&gt;"",IF(Tätigkeit!AC376=TRUE,INDEX(libcatidinst,MATCH(Tätigkeit!S376,libinst,0)),""),"")</f>
        <v/>
      </c>
      <c r="L366" s="26" t="str">
        <f>IF(A366&lt;&gt;"",IF(Tätigkeit!AC376=TRUE,INDEX(codeinst,MATCH(Tätigkeit!S376,libinst,0)),IF(Tätigkeit!S376&lt;&gt;"",Tätigkeit!S376,"")),"")</f>
        <v/>
      </c>
      <c r="M366" s="26" t="str">
        <f>IF(A366&lt;&gt;"",IF(Tätigkeit!T376&lt;&gt;"",Tätigkeit!T376,""),"")</f>
        <v/>
      </c>
      <c r="N366" s="26" t="str">
        <f>IF(A366&lt;&gt;"",IF(Tätigkeit!U376&lt;&gt;"",Tätigkeit!U376,""),"")</f>
        <v/>
      </c>
      <c r="O366" s="26" t="str">
        <f>IF(OR(A366="",ISBLANK(Tätigkeit!V376)),"",IF(NOT(ISNA(Tätigkeit!V376)),INDEX(codeschartkla,MATCH(Tätigkeit!V376,libschartkla,0)),Tätigkeit!V376))</f>
        <v/>
      </c>
      <c r="P366" s="26" t="str">
        <f>IF(OR(A366="",ISBLANK(Tätigkeit!W376)),"",Tätigkeit!W376)</f>
        <v/>
      </c>
    </row>
    <row r="367" spans="1:16" x14ac:dyDescent="0.2">
      <c r="A367" s="26" t="str">
        <f>IF(Tätigkeit!$A377&lt;&gt;"",IF(Tätigkeit!C377&lt;&gt;"",IF(Tätigkeit!C377="LOC.ID",CONCATENATE("LOC.",Tätigkeit!AM$12),Tätigkeit!C377),""),"")</f>
        <v/>
      </c>
      <c r="B367" s="65" t="str">
        <f>IF(A367&lt;&gt;"",Tätigkeit!J377,"")</f>
        <v/>
      </c>
      <c r="C367" s="26" t="str">
        <f>IF(A367&lt;&gt;"",IF(Tätigkeit!E377=TRUE,INDEX(codesex,MATCH(Tätigkeit!D377,libsex,0)),Tätigkeit!D377),"")</f>
        <v/>
      </c>
      <c r="D367" s="131" t="str">
        <f>IF(A367&lt;&gt;"",Tätigkeit!F377,"")</f>
        <v/>
      </c>
      <c r="E367" s="26" t="str">
        <f>IF(A367&lt;&gt;"",IF(Tätigkeit!H377=TRUE,INDEX(codenat,MATCH(Tätigkeit!G377,libnat,0)),Tätigkeit!G377),"")</f>
        <v/>
      </c>
      <c r="F367" s="26" t="str">
        <f>IF(A367&lt;&gt;"",Tätigkeit!I377,"")</f>
        <v/>
      </c>
      <c r="G367" s="26" t="str">
        <f>IF(A367&lt;&gt;"",IF(Tätigkeit!O377&lt;&gt;"",Tätigkeit!O377,""),"")</f>
        <v/>
      </c>
      <c r="H367" s="26" t="str">
        <f>IF(A367&lt;&gt;"",IF(Tätigkeit!Z377=TRUE,INDEX(codeperskat,MATCH(Tätigkeit!P377,libperskat,0)),IF(Tätigkeit!P377&lt;&gt;"",Tätigkeit!P377,"")),"")</f>
        <v/>
      </c>
      <c r="I367" s="26" t="str">
        <f>IF(A367&lt;&gt;"",IF(Tätigkeit!AA377=TRUE,INDEX(codeaav,MATCH(Tätigkeit!Q377,libaav,0)),IF(Tätigkeit!Q377&lt;&gt;"",Tätigkeit!Q377,"")),"")</f>
        <v/>
      </c>
      <c r="J367" s="26" t="str">
        <f>IF(A367&lt;&gt;"",IF(Tätigkeit!AB377=TRUE,INDEX(codedipqual,MATCH(Tätigkeit!R377,libdipqual,0)),IF(Tätigkeit!R377&lt;&gt;"",Tätigkeit!R377,"")),"")</f>
        <v/>
      </c>
      <c r="K367" s="26" t="str">
        <f>IF(A367&lt;&gt;"",IF(Tätigkeit!AC377=TRUE,INDEX(libcatidinst,MATCH(Tätigkeit!S377,libinst,0)),""),"")</f>
        <v/>
      </c>
      <c r="L367" s="26" t="str">
        <f>IF(A367&lt;&gt;"",IF(Tätigkeit!AC377=TRUE,INDEX(codeinst,MATCH(Tätigkeit!S377,libinst,0)),IF(Tätigkeit!S377&lt;&gt;"",Tätigkeit!S377,"")),"")</f>
        <v/>
      </c>
      <c r="M367" s="26" t="str">
        <f>IF(A367&lt;&gt;"",IF(Tätigkeit!T377&lt;&gt;"",Tätigkeit!T377,""),"")</f>
        <v/>
      </c>
      <c r="N367" s="26" t="str">
        <f>IF(A367&lt;&gt;"",IF(Tätigkeit!U377&lt;&gt;"",Tätigkeit!U377,""),"")</f>
        <v/>
      </c>
      <c r="O367" s="26" t="str">
        <f>IF(OR(A367="",ISBLANK(Tätigkeit!V377)),"",IF(NOT(ISNA(Tätigkeit!V377)),INDEX(codeschartkla,MATCH(Tätigkeit!V377,libschartkla,0)),Tätigkeit!V377))</f>
        <v/>
      </c>
      <c r="P367" s="26" t="str">
        <f>IF(OR(A367="",ISBLANK(Tätigkeit!W377)),"",Tätigkeit!W377)</f>
        <v/>
      </c>
    </row>
    <row r="368" spans="1:16" x14ac:dyDescent="0.2">
      <c r="A368" s="26" t="str">
        <f>IF(Tätigkeit!$A378&lt;&gt;"",IF(Tätigkeit!C378&lt;&gt;"",IF(Tätigkeit!C378="LOC.ID",CONCATENATE("LOC.",Tätigkeit!AM$12),Tätigkeit!C378),""),"")</f>
        <v/>
      </c>
      <c r="B368" s="65" t="str">
        <f>IF(A368&lt;&gt;"",Tätigkeit!J378,"")</f>
        <v/>
      </c>
      <c r="C368" s="26" t="str">
        <f>IF(A368&lt;&gt;"",IF(Tätigkeit!E378=TRUE,INDEX(codesex,MATCH(Tätigkeit!D378,libsex,0)),Tätigkeit!D378),"")</f>
        <v/>
      </c>
      <c r="D368" s="131" t="str">
        <f>IF(A368&lt;&gt;"",Tätigkeit!F378,"")</f>
        <v/>
      </c>
      <c r="E368" s="26" t="str">
        <f>IF(A368&lt;&gt;"",IF(Tätigkeit!H378=TRUE,INDEX(codenat,MATCH(Tätigkeit!G378,libnat,0)),Tätigkeit!G378),"")</f>
        <v/>
      </c>
      <c r="F368" s="26" t="str">
        <f>IF(A368&lt;&gt;"",Tätigkeit!I378,"")</f>
        <v/>
      </c>
      <c r="G368" s="26" t="str">
        <f>IF(A368&lt;&gt;"",IF(Tätigkeit!O378&lt;&gt;"",Tätigkeit!O378,""),"")</f>
        <v/>
      </c>
      <c r="H368" s="26" t="str">
        <f>IF(A368&lt;&gt;"",IF(Tätigkeit!Z378=TRUE,INDEX(codeperskat,MATCH(Tätigkeit!P378,libperskat,0)),IF(Tätigkeit!P378&lt;&gt;"",Tätigkeit!P378,"")),"")</f>
        <v/>
      </c>
      <c r="I368" s="26" t="str">
        <f>IF(A368&lt;&gt;"",IF(Tätigkeit!AA378=TRUE,INDEX(codeaav,MATCH(Tätigkeit!Q378,libaav,0)),IF(Tätigkeit!Q378&lt;&gt;"",Tätigkeit!Q378,"")),"")</f>
        <v/>
      </c>
      <c r="J368" s="26" t="str">
        <f>IF(A368&lt;&gt;"",IF(Tätigkeit!AB378=TRUE,INDEX(codedipqual,MATCH(Tätigkeit!R378,libdipqual,0)),IF(Tätigkeit!R378&lt;&gt;"",Tätigkeit!R378,"")),"")</f>
        <v/>
      </c>
      <c r="K368" s="26" t="str">
        <f>IF(A368&lt;&gt;"",IF(Tätigkeit!AC378=TRUE,INDEX(libcatidinst,MATCH(Tätigkeit!S378,libinst,0)),""),"")</f>
        <v/>
      </c>
      <c r="L368" s="26" t="str">
        <f>IF(A368&lt;&gt;"",IF(Tätigkeit!AC378=TRUE,INDEX(codeinst,MATCH(Tätigkeit!S378,libinst,0)),IF(Tätigkeit!S378&lt;&gt;"",Tätigkeit!S378,"")),"")</f>
        <v/>
      </c>
      <c r="M368" s="26" t="str">
        <f>IF(A368&lt;&gt;"",IF(Tätigkeit!T378&lt;&gt;"",Tätigkeit!T378,""),"")</f>
        <v/>
      </c>
      <c r="N368" s="26" t="str">
        <f>IF(A368&lt;&gt;"",IF(Tätigkeit!U378&lt;&gt;"",Tätigkeit!U378,""),"")</f>
        <v/>
      </c>
      <c r="O368" s="26" t="str">
        <f>IF(OR(A368="",ISBLANK(Tätigkeit!V378)),"",IF(NOT(ISNA(Tätigkeit!V378)),INDEX(codeschartkla,MATCH(Tätigkeit!V378,libschartkla,0)),Tätigkeit!V378))</f>
        <v/>
      </c>
      <c r="P368" s="26" t="str">
        <f>IF(OR(A368="",ISBLANK(Tätigkeit!W378)),"",Tätigkeit!W378)</f>
        <v/>
      </c>
    </row>
    <row r="369" spans="1:16" x14ac:dyDescent="0.2">
      <c r="A369" s="26" t="str">
        <f>IF(Tätigkeit!$A379&lt;&gt;"",IF(Tätigkeit!C379&lt;&gt;"",IF(Tätigkeit!C379="LOC.ID",CONCATENATE("LOC.",Tätigkeit!AM$12),Tätigkeit!C379),""),"")</f>
        <v/>
      </c>
      <c r="B369" s="65" t="str">
        <f>IF(A369&lt;&gt;"",Tätigkeit!J379,"")</f>
        <v/>
      </c>
      <c r="C369" s="26" t="str">
        <f>IF(A369&lt;&gt;"",IF(Tätigkeit!E379=TRUE,INDEX(codesex,MATCH(Tätigkeit!D379,libsex,0)),Tätigkeit!D379),"")</f>
        <v/>
      </c>
      <c r="D369" s="131" t="str">
        <f>IF(A369&lt;&gt;"",Tätigkeit!F379,"")</f>
        <v/>
      </c>
      <c r="E369" s="26" t="str">
        <f>IF(A369&lt;&gt;"",IF(Tätigkeit!H379=TRUE,INDEX(codenat,MATCH(Tätigkeit!G379,libnat,0)),Tätigkeit!G379),"")</f>
        <v/>
      </c>
      <c r="F369" s="26" t="str">
        <f>IF(A369&lt;&gt;"",Tätigkeit!I379,"")</f>
        <v/>
      </c>
      <c r="G369" s="26" t="str">
        <f>IF(A369&lt;&gt;"",IF(Tätigkeit!O379&lt;&gt;"",Tätigkeit!O379,""),"")</f>
        <v/>
      </c>
      <c r="H369" s="26" t="str">
        <f>IF(A369&lt;&gt;"",IF(Tätigkeit!Z379=TRUE,INDEX(codeperskat,MATCH(Tätigkeit!P379,libperskat,0)),IF(Tätigkeit!P379&lt;&gt;"",Tätigkeit!P379,"")),"")</f>
        <v/>
      </c>
      <c r="I369" s="26" t="str">
        <f>IF(A369&lt;&gt;"",IF(Tätigkeit!AA379=TRUE,INDEX(codeaav,MATCH(Tätigkeit!Q379,libaav,0)),IF(Tätigkeit!Q379&lt;&gt;"",Tätigkeit!Q379,"")),"")</f>
        <v/>
      </c>
      <c r="J369" s="26" t="str">
        <f>IF(A369&lt;&gt;"",IF(Tätigkeit!AB379=TRUE,INDEX(codedipqual,MATCH(Tätigkeit!R379,libdipqual,0)),IF(Tätigkeit!R379&lt;&gt;"",Tätigkeit!R379,"")),"")</f>
        <v/>
      </c>
      <c r="K369" s="26" t="str">
        <f>IF(A369&lt;&gt;"",IF(Tätigkeit!AC379=TRUE,INDEX(libcatidinst,MATCH(Tätigkeit!S379,libinst,0)),""),"")</f>
        <v/>
      </c>
      <c r="L369" s="26" t="str">
        <f>IF(A369&lt;&gt;"",IF(Tätigkeit!AC379=TRUE,INDEX(codeinst,MATCH(Tätigkeit!S379,libinst,0)),IF(Tätigkeit!S379&lt;&gt;"",Tätigkeit!S379,"")),"")</f>
        <v/>
      </c>
      <c r="M369" s="26" t="str">
        <f>IF(A369&lt;&gt;"",IF(Tätigkeit!T379&lt;&gt;"",Tätigkeit!T379,""),"")</f>
        <v/>
      </c>
      <c r="N369" s="26" t="str">
        <f>IF(A369&lt;&gt;"",IF(Tätigkeit!U379&lt;&gt;"",Tätigkeit!U379,""),"")</f>
        <v/>
      </c>
      <c r="O369" s="26" t="str">
        <f>IF(OR(A369="",ISBLANK(Tätigkeit!V379)),"",IF(NOT(ISNA(Tätigkeit!V379)),INDEX(codeschartkla,MATCH(Tätigkeit!V379,libschartkla,0)),Tätigkeit!V379))</f>
        <v/>
      </c>
      <c r="P369" s="26" t="str">
        <f>IF(OR(A369="",ISBLANK(Tätigkeit!W379)),"",Tätigkeit!W379)</f>
        <v/>
      </c>
    </row>
    <row r="370" spans="1:16" x14ac:dyDescent="0.2">
      <c r="A370" s="26" t="str">
        <f>IF(Tätigkeit!$A380&lt;&gt;"",IF(Tätigkeit!C380&lt;&gt;"",IF(Tätigkeit!C380="LOC.ID",CONCATENATE("LOC.",Tätigkeit!AM$12),Tätigkeit!C380),""),"")</f>
        <v/>
      </c>
      <c r="B370" s="65" t="str">
        <f>IF(A370&lt;&gt;"",Tätigkeit!J380,"")</f>
        <v/>
      </c>
      <c r="C370" s="26" t="str">
        <f>IF(A370&lt;&gt;"",IF(Tätigkeit!E380=TRUE,INDEX(codesex,MATCH(Tätigkeit!D380,libsex,0)),Tätigkeit!D380),"")</f>
        <v/>
      </c>
      <c r="D370" s="131" t="str">
        <f>IF(A370&lt;&gt;"",Tätigkeit!F380,"")</f>
        <v/>
      </c>
      <c r="E370" s="26" t="str">
        <f>IF(A370&lt;&gt;"",IF(Tätigkeit!H380=TRUE,INDEX(codenat,MATCH(Tätigkeit!G380,libnat,0)),Tätigkeit!G380),"")</f>
        <v/>
      </c>
      <c r="F370" s="26" t="str">
        <f>IF(A370&lt;&gt;"",Tätigkeit!I380,"")</f>
        <v/>
      </c>
      <c r="G370" s="26" t="str">
        <f>IF(A370&lt;&gt;"",IF(Tätigkeit!O380&lt;&gt;"",Tätigkeit!O380,""),"")</f>
        <v/>
      </c>
      <c r="H370" s="26" t="str">
        <f>IF(A370&lt;&gt;"",IF(Tätigkeit!Z380=TRUE,INDEX(codeperskat,MATCH(Tätigkeit!P380,libperskat,0)),IF(Tätigkeit!P380&lt;&gt;"",Tätigkeit!P380,"")),"")</f>
        <v/>
      </c>
      <c r="I370" s="26" t="str">
        <f>IF(A370&lt;&gt;"",IF(Tätigkeit!AA380=TRUE,INDEX(codeaav,MATCH(Tätigkeit!Q380,libaav,0)),IF(Tätigkeit!Q380&lt;&gt;"",Tätigkeit!Q380,"")),"")</f>
        <v/>
      </c>
      <c r="J370" s="26" t="str">
        <f>IF(A370&lt;&gt;"",IF(Tätigkeit!AB380=TRUE,INDEX(codedipqual,MATCH(Tätigkeit!R380,libdipqual,0)),IF(Tätigkeit!R380&lt;&gt;"",Tätigkeit!R380,"")),"")</f>
        <v/>
      </c>
      <c r="K370" s="26" t="str">
        <f>IF(A370&lt;&gt;"",IF(Tätigkeit!AC380=TRUE,INDEX(libcatidinst,MATCH(Tätigkeit!S380,libinst,0)),""),"")</f>
        <v/>
      </c>
      <c r="L370" s="26" t="str">
        <f>IF(A370&lt;&gt;"",IF(Tätigkeit!AC380=TRUE,INDEX(codeinst,MATCH(Tätigkeit!S380,libinst,0)),IF(Tätigkeit!S380&lt;&gt;"",Tätigkeit!S380,"")),"")</f>
        <v/>
      </c>
      <c r="M370" s="26" t="str">
        <f>IF(A370&lt;&gt;"",IF(Tätigkeit!T380&lt;&gt;"",Tätigkeit!T380,""),"")</f>
        <v/>
      </c>
      <c r="N370" s="26" t="str">
        <f>IF(A370&lt;&gt;"",IF(Tätigkeit!U380&lt;&gt;"",Tätigkeit!U380,""),"")</f>
        <v/>
      </c>
      <c r="O370" s="26" t="str">
        <f>IF(OR(A370="",ISBLANK(Tätigkeit!V380)),"",IF(NOT(ISNA(Tätigkeit!V380)),INDEX(codeschartkla,MATCH(Tätigkeit!V380,libschartkla,0)),Tätigkeit!V380))</f>
        <v/>
      </c>
      <c r="P370" s="26" t="str">
        <f>IF(OR(A370="",ISBLANK(Tätigkeit!W380)),"",Tätigkeit!W380)</f>
        <v/>
      </c>
    </row>
    <row r="371" spans="1:16" x14ac:dyDescent="0.2">
      <c r="A371" s="26" t="str">
        <f>IF(Tätigkeit!$A381&lt;&gt;"",IF(Tätigkeit!C381&lt;&gt;"",IF(Tätigkeit!C381="LOC.ID",CONCATENATE("LOC.",Tätigkeit!AM$12),Tätigkeit!C381),""),"")</f>
        <v/>
      </c>
      <c r="B371" s="65" t="str">
        <f>IF(A371&lt;&gt;"",Tätigkeit!J381,"")</f>
        <v/>
      </c>
      <c r="C371" s="26" t="str">
        <f>IF(A371&lt;&gt;"",IF(Tätigkeit!E381=TRUE,INDEX(codesex,MATCH(Tätigkeit!D381,libsex,0)),Tätigkeit!D381),"")</f>
        <v/>
      </c>
      <c r="D371" s="131" t="str">
        <f>IF(A371&lt;&gt;"",Tätigkeit!F381,"")</f>
        <v/>
      </c>
      <c r="E371" s="26" t="str">
        <f>IF(A371&lt;&gt;"",IF(Tätigkeit!H381=TRUE,INDEX(codenat,MATCH(Tätigkeit!G381,libnat,0)),Tätigkeit!G381),"")</f>
        <v/>
      </c>
      <c r="F371" s="26" t="str">
        <f>IF(A371&lt;&gt;"",Tätigkeit!I381,"")</f>
        <v/>
      </c>
      <c r="G371" s="26" t="str">
        <f>IF(A371&lt;&gt;"",IF(Tätigkeit!O381&lt;&gt;"",Tätigkeit!O381,""),"")</f>
        <v/>
      </c>
      <c r="H371" s="26" t="str">
        <f>IF(A371&lt;&gt;"",IF(Tätigkeit!Z381=TRUE,INDEX(codeperskat,MATCH(Tätigkeit!P381,libperskat,0)),IF(Tätigkeit!P381&lt;&gt;"",Tätigkeit!P381,"")),"")</f>
        <v/>
      </c>
      <c r="I371" s="26" t="str">
        <f>IF(A371&lt;&gt;"",IF(Tätigkeit!AA381=TRUE,INDEX(codeaav,MATCH(Tätigkeit!Q381,libaav,0)),IF(Tätigkeit!Q381&lt;&gt;"",Tätigkeit!Q381,"")),"")</f>
        <v/>
      </c>
      <c r="J371" s="26" t="str">
        <f>IF(A371&lt;&gt;"",IF(Tätigkeit!AB381=TRUE,INDEX(codedipqual,MATCH(Tätigkeit!R381,libdipqual,0)),IF(Tätigkeit!R381&lt;&gt;"",Tätigkeit!R381,"")),"")</f>
        <v/>
      </c>
      <c r="K371" s="26" t="str">
        <f>IF(A371&lt;&gt;"",IF(Tätigkeit!AC381=TRUE,INDEX(libcatidinst,MATCH(Tätigkeit!S381,libinst,0)),""),"")</f>
        <v/>
      </c>
      <c r="L371" s="26" t="str">
        <f>IF(A371&lt;&gt;"",IF(Tätigkeit!AC381=TRUE,INDEX(codeinst,MATCH(Tätigkeit!S381,libinst,0)),IF(Tätigkeit!S381&lt;&gt;"",Tätigkeit!S381,"")),"")</f>
        <v/>
      </c>
      <c r="M371" s="26" t="str">
        <f>IF(A371&lt;&gt;"",IF(Tätigkeit!T381&lt;&gt;"",Tätigkeit!T381,""),"")</f>
        <v/>
      </c>
      <c r="N371" s="26" t="str">
        <f>IF(A371&lt;&gt;"",IF(Tätigkeit!U381&lt;&gt;"",Tätigkeit!U381,""),"")</f>
        <v/>
      </c>
      <c r="O371" s="26" t="str">
        <f>IF(OR(A371="",ISBLANK(Tätigkeit!V381)),"",IF(NOT(ISNA(Tätigkeit!V381)),INDEX(codeschartkla,MATCH(Tätigkeit!V381,libschartkla,0)),Tätigkeit!V381))</f>
        <v/>
      </c>
      <c r="P371" s="26" t="str">
        <f>IF(OR(A371="",ISBLANK(Tätigkeit!W381)),"",Tätigkeit!W381)</f>
        <v/>
      </c>
    </row>
    <row r="372" spans="1:16" x14ac:dyDescent="0.2">
      <c r="A372" s="26" t="str">
        <f>IF(Tätigkeit!$A382&lt;&gt;"",IF(Tätigkeit!C382&lt;&gt;"",IF(Tätigkeit!C382="LOC.ID",CONCATENATE("LOC.",Tätigkeit!AM$12),Tätigkeit!C382),""),"")</f>
        <v/>
      </c>
      <c r="B372" s="65" t="str">
        <f>IF(A372&lt;&gt;"",Tätigkeit!J382,"")</f>
        <v/>
      </c>
      <c r="C372" s="26" t="str">
        <f>IF(A372&lt;&gt;"",IF(Tätigkeit!E382=TRUE,INDEX(codesex,MATCH(Tätigkeit!D382,libsex,0)),Tätigkeit!D382),"")</f>
        <v/>
      </c>
      <c r="D372" s="131" t="str">
        <f>IF(A372&lt;&gt;"",Tätigkeit!F382,"")</f>
        <v/>
      </c>
      <c r="E372" s="26" t="str">
        <f>IF(A372&lt;&gt;"",IF(Tätigkeit!H382=TRUE,INDEX(codenat,MATCH(Tätigkeit!G382,libnat,0)),Tätigkeit!G382),"")</f>
        <v/>
      </c>
      <c r="F372" s="26" t="str">
        <f>IF(A372&lt;&gt;"",Tätigkeit!I382,"")</f>
        <v/>
      </c>
      <c r="G372" s="26" t="str">
        <f>IF(A372&lt;&gt;"",IF(Tätigkeit!O382&lt;&gt;"",Tätigkeit!O382,""),"")</f>
        <v/>
      </c>
      <c r="H372" s="26" t="str">
        <f>IF(A372&lt;&gt;"",IF(Tätigkeit!Z382=TRUE,INDEX(codeperskat,MATCH(Tätigkeit!P382,libperskat,0)),IF(Tätigkeit!P382&lt;&gt;"",Tätigkeit!P382,"")),"")</f>
        <v/>
      </c>
      <c r="I372" s="26" t="str">
        <f>IF(A372&lt;&gt;"",IF(Tätigkeit!AA382=TRUE,INDEX(codeaav,MATCH(Tätigkeit!Q382,libaav,0)),IF(Tätigkeit!Q382&lt;&gt;"",Tätigkeit!Q382,"")),"")</f>
        <v/>
      </c>
      <c r="J372" s="26" t="str">
        <f>IF(A372&lt;&gt;"",IF(Tätigkeit!AB382=TRUE,INDEX(codedipqual,MATCH(Tätigkeit!R382,libdipqual,0)),IF(Tätigkeit!R382&lt;&gt;"",Tätigkeit!R382,"")),"")</f>
        <v/>
      </c>
      <c r="K372" s="26" t="str">
        <f>IF(A372&lt;&gt;"",IF(Tätigkeit!AC382=TRUE,INDEX(libcatidinst,MATCH(Tätigkeit!S382,libinst,0)),""),"")</f>
        <v/>
      </c>
      <c r="L372" s="26" t="str">
        <f>IF(A372&lt;&gt;"",IF(Tätigkeit!AC382=TRUE,INDEX(codeinst,MATCH(Tätigkeit!S382,libinst,0)),IF(Tätigkeit!S382&lt;&gt;"",Tätigkeit!S382,"")),"")</f>
        <v/>
      </c>
      <c r="M372" s="26" t="str">
        <f>IF(A372&lt;&gt;"",IF(Tätigkeit!T382&lt;&gt;"",Tätigkeit!T382,""),"")</f>
        <v/>
      </c>
      <c r="N372" s="26" t="str">
        <f>IF(A372&lt;&gt;"",IF(Tätigkeit!U382&lt;&gt;"",Tätigkeit!U382,""),"")</f>
        <v/>
      </c>
      <c r="O372" s="26" t="str">
        <f>IF(OR(A372="",ISBLANK(Tätigkeit!V382)),"",IF(NOT(ISNA(Tätigkeit!V382)),INDEX(codeschartkla,MATCH(Tätigkeit!V382,libschartkla,0)),Tätigkeit!V382))</f>
        <v/>
      </c>
      <c r="P372" s="26" t="str">
        <f>IF(OR(A372="",ISBLANK(Tätigkeit!W382)),"",Tätigkeit!W382)</f>
        <v/>
      </c>
    </row>
    <row r="373" spans="1:16" x14ac:dyDescent="0.2">
      <c r="A373" s="26" t="str">
        <f>IF(Tätigkeit!$A383&lt;&gt;"",IF(Tätigkeit!C383&lt;&gt;"",IF(Tätigkeit!C383="LOC.ID",CONCATENATE("LOC.",Tätigkeit!AM$12),Tätigkeit!C383),""),"")</f>
        <v/>
      </c>
      <c r="B373" s="65" t="str">
        <f>IF(A373&lt;&gt;"",Tätigkeit!J383,"")</f>
        <v/>
      </c>
      <c r="C373" s="26" t="str">
        <f>IF(A373&lt;&gt;"",IF(Tätigkeit!E383=TRUE,INDEX(codesex,MATCH(Tätigkeit!D383,libsex,0)),Tätigkeit!D383),"")</f>
        <v/>
      </c>
      <c r="D373" s="131" t="str">
        <f>IF(A373&lt;&gt;"",Tätigkeit!F383,"")</f>
        <v/>
      </c>
      <c r="E373" s="26" t="str">
        <f>IF(A373&lt;&gt;"",IF(Tätigkeit!H383=TRUE,INDEX(codenat,MATCH(Tätigkeit!G383,libnat,0)),Tätigkeit!G383),"")</f>
        <v/>
      </c>
      <c r="F373" s="26" t="str">
        <f>IF(A373&lt;&gt;"",Tätigkeit!I383,"")</f>
        <v/>
      </c>
      <c r="G373" s="26" t="str">
        <f>IF(A373&lt;&gt;"",IF(Tätigkeit!O383&lt;&gt;"",Tätigkeit!O383,""),"")</f>
        <v/>
      </c>
      <c r="H373" s="26" t="str">
        <f>IF(A373&lt;&gt;"",IF(Tätigkeit!Z383=TRUE,INDEX(codeperskat,MATCH(Tätigkeit!P383,libperskat,0)),IF(Tätigkeit!P383&lt;&gt;"",Tätigkeit!P383,"")),"")</f>
        <v/>
      </c>
      <c r="I373" s="26" t="str">
        <f>IF(A373&lt;&gt;"",IF(Tätigkeit!AA383=TRUE,INDEX(codeaav,MATCH(Tätigkeit!Q383,libaav,0)),IF(Tätigkeit!Q383&lt;&gt;"",Tätigkeit!Q383,"")),"")</f>
        <v/>
      </c>
      <c r="J373" s="26" t="str">
        <f>IF(A373&lt;&gt;"",IF(Tätigkeit!AB383=TRUE,INDEX(codedipqual,MATCH(Tätigkeit!R383,libdipqual,0)),IF(Tätigkeit!R383&lt;&gt;"",Tätigkeit!R383,"")),"")</f>
        <v/>
      </c>
      <c r="K373" s="26" t="str">
        <f>IF(A373&lt;&gt;"",IF(Tätigkeit!AC383=TRUE,INDEX(libcatidinst,MATCH(Tätigkeit!S383,libinst,0)),""),"")</f>
        <v/>
      </c>
      <c r="L373" s="26" t="str">
        <f>IF(A373&lt;&gt;"",IF(Tätigkeit!AC383=TRUE,INDEX(codeinst,MATCH(Tätigkeit!S383,libinst,0)),IF(Tätigkeit!S383&lt;&gt;"",Tätigkeit!S383,"")),"")</f>
        <v/>
      </c>
      <c r="M373" s="26" t="str">
        <f>IF(A373&lt;&gt;"",IF(Tätigkeit!T383&lt;&gt;"",Tätigkeit!T383,""),"")</f>
        <v/>
      </c>
      <c r="N373" s="26" t="str">
        <f>IF(A373&lt;&gt;"",IF(Tätigkeit!U383&lt;&gt;"",Tätigkeit!U383,""),"")</f>
        <v/>
      </c>
      <c r="O373" s="26" t="str">
        <f>IF(OR(A373="",ISBLANK(Tätigkeit!V383)),"",IF(NOT(ISNA(Tätigkeit!V383)),INDEX(codeschartkla,MATCH(Tätigkeit!V383,libschartkla,0)),Tätigkeit!V383))</f>
        <v/>
      </c>
      <c r="P373" s="26" t="str">
        <f>IF(OR(A373="",ISBLANK(Tätigkeit!W383)),"",Tätigkeit!W383)</f>
        <v/>
      </c>
    </row>
    <row r="374" spans="1:16" x14ac:dyDescent="0.2">
      <c r="A374" s="26" t="str">
        <f>IF(Tätigkeit!$A384&lt;&gt;"",IF(Tätigkeit!C384&lt;&gt;"",IF(Tätigkeit!C384="LOC.ID",CONCATENATE("LOC.",Tätigkeit!AM$12),Tätigkeit!C384),""),"")</f>
        <v/>
      </c>
      <c r="B374" s="65" t="str">
        <f>IF(A374&lt;&gt;"",Tätigkeit!J384,"")</f>
        <v/>
      </c>
      <c r="C374" s="26" t="str">
        <f>IF(A374&lt;&gt;"",IF(Tätigkeit!E384=TRUE,INDEX(codesex,MATCH(Tätigkeit!D384,libsex,0)),Tätigkeit!D384),"")</f>
        <v/>
      </c>
      <c r="D374" s="131" t="str">
        <f>IF(A374&lt;&gt;"",Tätigkeit!F384,"")</f>
        <v/>
      </c>
      <c r="E374" s="26" t="str">
        <f>IF(A374&lt;&gt;"",IF(Tätigkeit!H384=TRUE,INDEX(codenat,MATCH(Tätigkeit!G384,libnat,0)),Tätigkeit!G384),"")</f>
        <v/>
      </c>
      <c r="F374" s="26" t="str">
        <f>IF(A374&lt;&gt;"",Tätigkeit!I384,"")</f>
        <v/>
      </c>
      <c r="G374" s="26" t="str">
        <f>IF(A374&lt;&gt;"",IF(Tätigkeit!O384&lt;&gt;"",Tätigkeit!O384,""),"")</f>
        <v/>
      </c>
      <c r="H374" s="26" t="str">
        <f>IF(A374&lt;&gt;"",IF(Tätigkeit!Z384=TRUE,INDEX(codeperskat,MATCH(Tätigkeit!P384,libperskat,0)),IF(Tätigkeit!P384&lt;&gt;"",Tätigkeit!P384,"")),"")</f>
        <v/>
      </c>
      <c r="I374" s="26" t="str">
        <f>IF(A374&lt;&gt;"",IF(Tätigkeit!AA384=TRUE,INDEX(codeaav,MATCH(Tätigkeit!Q384,libaav,0)),IF(Tätigkeit!Q384&lt;&gt;"",Tätigkeit!Q384,"")),"")</f>
        <v/>
      </c>
      <c r="J374" s="26" t="str">
        <f>IF(A374&lt;&gt;"",IF(Tätigkeit!AB384=TRUE,INDEX(codedipqual,MATCH(Tätigkeit!R384,libdipqual,0)),IF(Tätigkeit!R384&lt;&gt;"",Tätigkeit!R384,"")),"")</f>
        <v/>
      </c>
      <c r="K374" s="26" t="str">
        <f>IF(A374&lt;&gt;"",IF(Tätigkeit!AC384=TRUE,INDEX(libcatidinst,MATCH(Tätigkeit!S384,libinst,0)),""),"")</f>
        <v/>
      </c>
      <c r="L374" s="26" t="str">
        <f>IF(A374&lt;&gt;"",IF(Tätigkeit!AC384=TRUE,INDEX(codeinst,MATCH(Tätigkeit!S384,libinst,0)),IF(Tätigkeit!S384&lt;&gt;"",Tätigkeit!S384,"")),"")</f>
        <v/>
      </c>
      <c r="M374" s="26" t="str">
        <f>IF(A374&lt;&gt;"",IF(Tätigkeit!T384&lt;&gt;"",Tätigkeit!T384,""),"")</f>
        <v/>
      </c>
      <c r="N374" s="26" t="str">
        <f>IF(A374&lt;&gt;"",IF(Tätigkeit!U384&lt;&gt;"",Tätigkeit!U384,""),"")</f>
        <v/>
      </c>
      <c r="O374" s="26" t="str">
        <f>IF(OR(A374="",ISBLANK(Tätigkeit!V384)),"",IF(NOT(ISNA(Tätigkeit!V384)),INDEX(codeschartkla,MATCH(Tätigkeit!V384,libschartkla,0)),Tätigkeit!V384))</f>
        <v/>
      </c>
      <c r="P374" s="26" t="str">
        <f>IF(OR(A374="",ISBLANK(Tätigkeit!W384)),"",Tätigkeit!W384)</f>
        <v/>
      </c>
    </row>
    <row r="375" spans="1:16" x14ac:dyDescent="0.2">
      <c r="A375" s="26" t="str">
        <f>IF(Tätigkeit!$A385&lt;&gt;"",IF(Tätigkeit!C385&lt;&gt;"",IF(Tätigkeit!C385="LOC.ID",CONCATENATE("LOC.",Tätigkeit!AM$12),Tätigkeit!C385),""),"")</f>
        <v/>
      </c>
      <c r="B375" s="65" t="str">
        <f>IF(A375&lt;&gt;"",Tätigkeit!J385,"")</f>
        <v/>
      </c>
      <c r="C375" s="26" t="str">
        <f>IF(A375&lt;&gt;"",IF(Tätigkeit!E385=TRUE,INDEX(codesex,MATCH(Tätigkeit!D385,libsex,0)),Tätigkeit!D385),"")</f>
        <v/>
      </c>
      <c r="D375" s="131" t="str">
        <f>IF(A375&lt;&gt;"",Tätigkeit!F385,"")</f>
        <v/>
      </c>
      <c r="E375" s="26" t="str">
        <f>IF(A375&lt;&gt;"",IF(Tätigkeit!H385=TRUE,INDEX(codenat,MATCH(Tätigkeit!G385,libnat,0)),Tätigkeit!G385),"")</f>
        <v/>
      </c>
      <c r="F375" s="26" t="str">
        <f>IF(A375&lt;&gt;"",Tätigkeit!I385,"")</f>
        <v/>
      </c>
      <c r="G375" s="26" t="str">
        <f>IF(A375&lt;&gt;"",IF(Tätigkeit!O385&lt;&gt;"",Tätigkeit!O385,""),"")</f>
        <v/>
      </c>
      <c r="H375" s="26" t="str">
        <f>IF(A375&lt;&gt;"",IF(Tätigkeit!Z385=TRUE,INDEX(codeperskat,MATCH(Tätigkeit!P385,libperskat,0)),IF(Tätigkeit!P385&lt;&gt;"",Tätigkeit!P385,"")),"")</f>
        <v/>
      </c>
      <c r="I375" s="26" t="str">
        <f>IF(A375&lt;&gt;"",IF(Tätigkeit!AA385=TRUE,INDEX(codeaav,MATCH(Tätigkeit!Q385,libaav,0)),IF(Tätigkeit!Q385&lt;&gt;"",Tätigkeit!Q385,"")),"")</f>
        <v/>
      </c>
      <c r="J375" s="26" t="str">
        <f>IF(A375&lt;&gt;"",IF(Tätigkeit!AB385=TRUE,INDEX(codedipqual,MATCH(Tätigkeit!R385,libdipqual,0)),IF(Tätigkeit!R385&lt;&gt;"",Tätigkeit!R385,"")),"")</f>
        <v/>
      </c>
      <c r="K375" s="26" t="str">
        <f>IF(A375&lt;&gt;"",IF(Tätigkeit!AC385=TRUE,INDEX(libcatidinst,MATCH(Tätigkeit!S385,libinst,0)),""),"")</f>
        <v/>
      </c>
      <c r="L375" s="26" t="str">
        <f>IF(A375&lt;&gt;"",IF(Tätigkeit!AC385=TRUE,INDEX(codeinst,MATCH(Tätigkeit!S385,libinst,0)),IF(Tätigkeit!S385&lt;&gt;"",Tätigkeit!S385,"")),"")</f>
        <v/>
      </c>
      <c r="M375" s="26" t="str">
        <f>IF(A375&lt;&gt;"",IF(Tätigkeit!T385&lt;&gt;"",Tätigkeit!T385,""),"")</f>
        <v/>
      </c>
      <c r="N375" s="26" t="str">
        <f>IF(A375&lt;&gt;"",IF(Tätigkeit!U385&lt;&gt;"",Tätigkeit!U385,""),"")</f>
        <v/>
      </c>
      <c r="O375" s="26" t="str">
        <f>IF(OR(A375="",ISBLANK(Tätigkeit!V385)),"",IF(NOT(ISNA(Tätigkeit!V385)),INDEX(codeschartkla,MATCH(Tätigkeit!V385,libschartkla,0)),Tätigkeit!V385))</f>
        <v/>
      </c>
      <c r="P375" s="26" t="str">
        <f>IF(OR(A375="",ISBLANK(Tätigkeit!W385)),"",Tätigkeit!W385)</f>
        <v/>
      </c>
    </row>
    <row r="376" spans="1:16" x14ac:dyDescent="0.2">
      <c r="A376" s="26" t="str">
        <f>IF(Tätigkeit!$A386&lt;&gt;"",IF(Tätigkeit!C386&lt;&gt;"",IF(Tätigkeit!C386="LOC.ID",CONCATENATE("LOC.",Tätigkeit!AM$12),Tätigkeit!C386),""),"")</f>
        <v/>
      </c>
      <c r="B376" s="65" t="str">
        <f>IF(A376&lt;&gt;"",Tätigkeit!J386,"")</f>
        <v/>
      </c>
      <c r="C376" s="26" t="str">
        <f>IF(A376&lt;&gt;"",IF(Tätigkeit!E386=TRUE,INDEX(codesex,MATCH(Tätigkeit!D386,libsex,0)),Tätigkeit!D386),"")</f>
        <v/>
      </c>
      <c r="D376" s="131" t="str">
        <f>IF(A376&lt;&gt;"",Tätigkeit!F386,"")</f>
        <v/>
      </c>
      <c r="E376" s="26" t="str">
        <f>IF(A376&lt;&gt;"",IF(Tätigkeit!H386=TRUE,INDEX(codenat,MATCH(Tätigkeit!G386,libnat,0)),Tätigkeit!G386),"")</f>
        <v/>
      </c>
      <c r="F376" s="26" t="str">
        <f>IF(A376&lt;&gt;"",Tätigkeit!I386,"")</f>
        <v/>
      </c>
      <c r="G376" s="26" t="str">
        <f>IF(A376&lt;&gt;"",IF(Tätigkeit!O386&lt;&gt;"",Tätigkeit!O386,""),"")</f>
        <v/>
      </c>
      <c r="H376" s="26" t="str">
        <f>IF(A376&lt;&gt;"",IF(Tätigkeit!Z386=TRUE,INDEX(codeperskat,MATCH(Tätigkeit!P386,libperskat,0)),IF(Tätigkeit!P386&lt;&gt;"",Tätigkeit!P386,"")),"")</f>
        <v/>
      </c>
      <c r="I376" s="26" t="str">
        <f>IF(A376&lt;&gt;"",IF(Tätigkeit!AA386=TRUE,INDEX(codeaav,MATCH(Tätigkeit!Q386,libaav,0)),IF(Tätigkeit!Q386&lt;&gt;"",Tätigkeit!Q386,"")),"")</f>
        <v/>
      </c>
      <c r="J376" s="26" t="str">
        <f>IF(A376&lt;&gt;"",IF(Tätigkeit!AB386=TRUE,INDEX(codedipqual,MATCH(Tätigkeit!R386,libdipqual,0)),IF(Tätigkeit!R386&lt;&gt;"",Tätigkeit!R386,"")),"")</f>
        <v/>
      </c>
      <c r="K376" s="26" t="str">
        <f>IF(A376&lt;&gt;"",IF(Tätigkeit!AC386=TRUE,INDEX(libcatidinst,MATCH(Tätigkeit!S386,libinst,0)),""),"")</f>
        <v/>
      </c>
      <c r="L376" s="26" t="str">
        <f>IF(A376&lt;&gt;"",IF(Tätigkeit!AC386=TRUE,INDEX(codeinst,MATCH(Tätigkeit!S386,libinst,0)),IF(Tätigkeit!S386&lt;&gt;"",Tätigkeit!S386,"")),"")</f>
        <v/>
      </c>
      <c r="M376" s="26" t="str">
        <f>IF(A376&lt;&gt;"",IF(Tätigkeit!T386&lt;&gt;"",Tätigkeit!T386,""),"")</f>
        <v/>
      </c>
      <c r="N376" s="26" t="str">
        <f>IF(A376&lt;&gt;"",IF(Tätigkeit!U386&lt;&gt;"",Tätigkeit!U386,""),"")</f>
        <v/>
      </c>
      <c r="O376" s="26" t="str">
        <f>IF(OR(A376="",ISBLANK(Tätigkeit!V386)),"",IF(NOT(ISNA(Tätigkeit!V386)),INDEX(codeschartkla,MATCH(Tätigkeit!V386,libschartkla,0)),Tätigkeit!V386))</f>
        <v/>
      </c>
      <c r="P376" s="26" t="str">
        <f>IF(OR(A376="",ISBLANK(Tätigkeit!W386)),"",Tätigkeit!W386)</f>
        <v/>
      </c>
    </row>
    <row r="377" spans="1:16" x14ac:dyDescent="0.2">
      <c r="A377" s="26" t="str">
        <f>IF(Tätigkeit!$A387&lt;&gt;"",IF(Tätigkeit!C387&lt;&gt;"",IF(Tätigkeit!C387="LOC.ID",CONCATENATE("LOC.",Tätigkeit!AM$12),Tätigkeit!C387),""),"")</f>
        <v/>
      </c>
      <c r="B377" s="65" t="str">
        <f>IF(A377&lt;&gt;"",Tätigkeit!J387,"")</f>
        <v/>
      </c>
      <c r="C377" s="26" t="str">
        <f>IF(A377&lt;&gt;"",IF(Tätigkeit!E387=TRUE,INDEX(codesex,MATCH(Tätigkeit!D387,libsex,0)),Tätigkeit!D387),"")</f>
        <v/>
      </c>
      <c r="D377" s="131" t="str">
        <f>IF(A377&lt;&gt;"",Tätigkeit!F387,"")</f>
        <v/>
      </c>
      <c r="E377" s="26" t="str">
        <f>IF(A377&lt;&gt;"",IF(Tätigkeit!H387=TRUE,INDEX(codenat,MATCH(Tätigkeit!G387,libnat,0)),Tätigkeit!G387),"")</f>
        <v/>
      </c>
      <c r="F377" s="26" t="str">
        <f>IF(A377&lt;&gt;"",Tätigkeit!I387,"")</f>
        <v/>
      </c>
      <c r="G377" s="26" t="str">
        <f>IF(A377&lt;&gt;"",IF(Tätigkeit!O387&lt;&gt;"",Tätigkeit!O387,""),"")</f>
        <v/>
      </c>
      <c r="H377" s="26" t="str">
        <f>IF(A377&lt;&gt;"",IF(Tätigkeit!Z387=TRUE,INDEX(codeperskat,MATCH(Tätigkeit!P387,libperskat,0)),IF(Tätigkeit!P387&lt;&gt;"",Tätigkeit!P387,"")),"")</f>
        <v/>
      </c>
      <c r="I377" s="26" t="str">
        <f>IF(A377&lt;&gt;"",IF(Tätigkeit!AA387=TRUE,INDEX(codeaav,MATCH(Tätigkeit!Q387,libaav,0)),IF(Tätigkeit!Q387&lt;&gt;"",Tätigkeit!Q387,"")),"")</f>
        <v/>
      </c>
      <c r="J377" s="26" t="str">
        <f>IF(A377&lt;&gt;"",IF(Tätigkeit!AB387=TRUE,INDEX(codedipqual,MATCH(Tätigkeit!R387,libdipqual,0)),IF(Tätigkeit!R387&lt;&gt;"",Tätigkeit!R387,"")),"")</f>
        <v/>
      </c>
      <c r="K377" s="26" t="str">
        <f>IF(A377&lt;&gt;"",IF(Tätigkeit!AC387=TRUE,INDEX(libcatidinst,MATCH(Tätigkeit!S387,libinst,0)),""),"")</f>
        <v/>
      </c>
      <c r="L377" s="26" t="str">
        <f>IF(A377&lt;&gt;"",IF(Tätigkeit!AC387=TRUE,INDEX(codeinst,MATCH(Tätigkeit!S387,libinst,0)),IF(Tätigkeit!S387&lt;&gt;"",Tätigkeit!S387,"")),"")</f>
        <v/>
      </c>
      <c r="M377" s="26" t="str">
        <f>IF(A377&lt;&gt;"",IF(Tätigkeit!T387&lt;&gt;"",Tätigkeit!T387,""),"")</f>
        <v/>
      </c>
      <c r="N377" s="26" t="str">
        <f>IF(A377&lt;&gt;"",IF(Tätigkeit!U387&lt;&gt;"",Tätigkeit!U387,""),"")</f>
        <v/>
      </c>
      <c r="O377" s="26" t="str">
        <f>IF(OR(A377="",ISBLANK(Tätigkeit!V387)),"",IF(NOT(ISNA(Tätigkeit!V387)),INDEX(codeschartkla,MATCH(Tätigkeit!V387,libschartkla,0)),Tätigkeit!V387))</f>
        <v/>
      </c>
      <c r="P377" s="26" t="str">
        <f>IF(OR(A377="",ISBLANK(Tätigkeit!W387)),"",Tätigkeit!W387)</f>
        <v/>
      </c>
    </row>
    <row r="378" spans="1:16" x14ac:dyDescent="0.2">
      <c r="A378" s="26" t="str">
        <f>IF(Tätigkeit!$A388&lt;&gt;"",IF(Tätigkeit!C388&lt;&gt;"",IF(Tätigkeit!C388="LOC.ID",CONCATENATE("LOC.",Tätigkeit!AM$12),Tätigkeit!C388),""),"")</f>
        <v/>
      </c>
      <c r="B378" s="65" t="str">
        <f>IF(A378&lt;&gt;"",Tätigkeit!J388,"")</f>
        <v/>
      </c>
      <c r="C378" s="26" t="str">
        <f>IF(A378&lt;&gt;"",IF(Tätigkeit!E388=TRUE,INDEX(codesex,MATCH(Tätigkeit!D388,libsex,0)),Tätigkeit!D388),"")</f>
        <v/>
      </c>
      <c r="D378" s="131" t="str">
        <f>IF(A378&lt;&gt;"",Tätigkeit!F388,"")</f>
        <v/>
      </c>
      <c r="E378" s="26" t="str">
        <f>IF(A378&lt;&gt;"",IF(Tätigkeit!H388=TRUE,INDEX(codenat,MATCH(Tätigkeit!G388,libnat,0)),Tätigkeit!G388),"")</f>
        <v/>
      </c>
      <c r="F378" s="26" t="str">
        <f>IF(A378&lt;&gt;"",Tätigkeit!I388,"")</f>
        <v/>
      </c>
      <c r="G378" s="26" t="str">
        <f>IF(A378&lt;&gt;"",IF(Tätigkeit!O388&lt;&gt;"",Tätigkeit!O388,""),"")</f>
        <v/>
      </c>
      <c r="H378" s="26" t="str">
        <f>IF(A378&lt;&gt;"",IF(Tätigkeit!Z388=TRUE,INDEX(codeperskat,MATCH(Tätigkeit!P388,libperskat,0)),IF(Tätigkeit!P388&lt;&gt;"",Tätigkeit!P388,"")),"")</f>
        <v/>
      </c>
      <c r="I378" s="26" t="str">
        <f>IF(A378&lt;&gt;"",IF(Tätigkeit!AA388=TRUE,INDEX(codeaav,MATCH(Tätigkeit!Q388,libaav,0)),IF(Tätigkeit!Q388&lt;&gt;"",Tätigkeit!Q388,"")),"")</f>
        <v/>
      </c>
      <c r="J378" s="26" t="str">
        <f>IF(A378&lt;&gt;"",IF(Tätigkeit!AB388=TRUE,INDEX(codedipqual,MATCH(Tätigkeit!R388,libdipqual,0)),IF(Tätigkeit!R388&lt;&gt;"",Tätigkeit!R388,"")),"")</f>
        <v/>
      </c>
      <c r="K378" s="26" t="str">
        <f>IF(A378&lt;&gt;"",IF(Tätigkeit!AC388=TRUE,INDEX(libcatidinst,MATCH(Tätigkeit!S388,libinst,0)),""),"")</f>
        <v/>
      </c>
      <c r="L378" s="26" t="str">
        <f>IF(A378&lt;&gt;"",IF(Tätigkeit!AC388=TRUE,INDEX(codeinst,MATCH(Tätigkeit!S388,libinst,0)),IF(Tätigkeit!S388&lt;&gt;"",Tätigkeit!S388,"")),"")</f>
        <v/>
      </c>
      <c r="M378" s="26" t="str">
        <f>IF(A378&lt;&gt;"",IF(Tätigkeit!T388&lt;&gt;"",Tätigkeit!T388,""),"")</f>
        <v/>
      </c>
      <c r="N378" s="26" t="str">
        <f>IF(A378&lt;&gt;"",IF(Tätigkeit!U388&lt;&gt;"",Tätigkeit!U388,""),"")</f>
        <v/>
      </c>
      <c r="O378" s="26" t="str">
        <f>IF(OR(A378="",ISBLANK(Tätigkeit!V388)),"",IF(NOT(ISNA(Tätigkeit!V388)),INDEX(codeschartkla,MATCH(Tätigkeit!V388,libschartkla,0)),Tätigkeit!V388))</f>
        <v/>
      </c>
      <c r="P378" s="26" t="str">
        <f>IF(OR(A378="",ISBLANK(Tätigkeit!W388)),"",Tätigkeit!W388)</f>
        <v/>
      </c>
    </row>
    <row r="379" spans="1:16" x14ac:dyDescent="0.2">
      <c r="A379" s="26" t="str">
        <f>IF(Tätigkeit!$A389&lt;&gt;"",IF(Tätigkeit!C389&lt;&gt;"",IF(Tätigkeit!C389="LOC.ID",CONCATENATE("LOC.",Tätigkeit!AM$12),Tätigkeit!C389),""),"")</f>
        <v/>
      </c>
      <c r="B379" s="65" t="str">
        <f>IF(A379&lt;&gt;"",Tätigkeit!J389,"")</f>
        <v/>
      </c>
      <c r="C379" s="26" t="str">
        <f>IF(A379&lt;&gt;"",IF(Tätigkeit!E389=TRUE,INDEX(codesex,MATCH(Tätigkeit!D389,libsex,0)),Tätigkeit!D389),"")</f>
        <v/>
      </c>
      <c r="D379" s="131" t="str">
        <f>IF(A379&lt;&gt;"",Tätigkeit!F389,"")</f>
        <v/>
      </c>
      <c r="E379" s="26" t="str">
        <f>IF(A379&lt;&gt;"",IF(Tätigkeit!H389=TRUE,INDEX(codenat,MATCH(Tätigkeit!G389,libnat,0)),Tätigkeit!G389),"")</f>
        <v/>
      </c>
      <c r="F379" s="26" t="str">
        <f>IF(A379&lt;&gt;"",Tätigkeit!I389,"")</f>
        <v/>
      </c>
      <c r="G379" s="26" t="str">
        <f>IF(A379&lt;&gt;"",IF(Tätigkeit!O389&lt;&gt;"",Tätigkeit!O389,""),"")</f>
        <v/>
      </c>
      <c r="H379" s="26" t="str">
        <f>IF(A379&lt;&gt;"",IF(Tätigkeit!Z389=TRUE,INDEX(codeperskat,MATCH(Tätigkeit!P389,libperskat,0)),IF(Tätigkeit!P389&lt;&gt;"",Tätigkeit!P389,"")),"")</f>
        <v/>
      </c>
      <c r="I379" s="26" t="str">
        <f>IF(A379&lt;&gt;"",IF(Tätigkeit!AA389=TRUE,INDEX(codeaav,MATCH(Tätigkeit!Q389,libaav,0)),IF(Tätigkeit!Q389&lt;&gt;"",Tätigkeit!Q389,"")),"")</f>
        <v/>
      </c>
      <c r="J379" s="26" t="str">
        <f>IF(A379&lt;&gt;"",IF(Tätigkeit!AB389=TRUE,INDEX(codedipqual,MATCH(Tätigkeit!R389,libdipqual,0)),IF(Tätigkeit!R389&lt;&gt;"",Tätigkeit!R389,"")),"")</f>
        <v/>
      </c>
      <c r="K379" s="26" t="str">
        <f>IF(A379&lt;&gt;"",IF(Tätigkeit!AC389=TRUE,INDEX(libcatidinst,MATCH(Tätigkeit!S389,libinst,0)),""),"")</f>
        <v/>
      </c>
      <c r="L379" s="26" t="str">
        <f>IF(A379&lt;&gt;"",IF(Tätigkeit!AC389=TRUE,INDEX(codeinst,MATCH(Tätigkeit!S389,libinst,0)),IF(Tätigkeit!S389&lt;&gt;"",Tätigkeit!S389,"")),"")</f>
        <v/>
      </c>
      <c r="M379" s="26" t="str">
        <f>IF(A379&lt;&gt;"",IF(Tätigkeit!T389&lt;&gt;"",Tätigkeit!T389,""),"")</f>
        <v/>
      </c>
      <c r="N379" s="26" t="str">
        <f>IF(A379&lt;&gt;"",IF(Tätigkeit!U389&lt;&gt;"",Tätigkeit!U389,""),"")</f>
        <v/>
      </c>
      <c r="O379" s="26" t="str">
        <f>IF(OR(A379="",ISBLANK(Tätigkeit!V389)),"",IF(NOT(ISNA(Tätigkeit!V389)),INDEX(codeschartkla,MATCH(Tätigkeit!V389,libschartkla,0)),Tätigkeit!V389))</f>
        <v/>
      </c>
      <c r="P379" s="26" t="str">
        <f>IF(OR(A379="",ISBLANK(Tätigkeit!W389)),"",Tätigkeit!W389)</f>
        <v/>
      </c>
    </row>
    <row r="380" spans="1:16" x14ac:dyDescent="0.2">
      <c r="A380" s="26" t="str">
        <f>IF(Tätigkeit!$A390&lt;&gt;"",IF(Tätigkeit!C390&lt;&gt;"",IF(Tätigkeit!C390="LOC.ID",CONCATENATE("LOC.",Tätigkeit!AM$12),Tätigkeit!C390),""),"")</f>
        <v/>
      </c>
      <c r="B380" s="65" t="str">
        <f>IF(A380&lt;&gt;"",Tätigkeit!J390,"")</f>
        <v/>
      </c>
      <c r="C380" s="26" t="str">
        <f>IF(A380&lt;&gt;"",IF(Tätigkeit!E390=TRUE,INDEX(codesex,MATCH(Tätigkeit!D390,libsex,0)),Tätigkeit!D390),"")</f>
        <v/>
      </c>
      <c r="D380" s="131" t="str">
        <f>IF(A380&lt;&gt;"",Tätigkeit!F390,"")</f>
        <v/>
      </c>
      <c r="E380" s="26" t="str">
        <f>IF(A380&lt;&gt;"",IF(Tätigkeit!H390=TRUE,INDEX(codenat,MATCH(Tätigkeit!G390,libnat,0)),Tätigkeit!G390),"")</f>
        <v/>
      </c>
      <c r="F380" s="26" t="str">
        <f>IF(A380&lt;&gt;"",Tätigkeit!I390,"")</f>
        <v/>
      </c>
      <c r="G380" s="26" t="str">
        <f>IF(A380&lt;&gt;"",IF(Tätigkeit!O390&lt;&gt;"",Tätigkeit!O390,""),"")</f>
        <v/>
      </c>
      <c r="H380" s="26" t="str">
        <f>IF(A380&lt;&gt;"",IF(Tätigkeit!Z390=TRUE,INDEX(codeperskat,MATCH(Tätigkeit!P390,libperskat,0)),IF(Tätigkeit!P390&lt;&gt;"",Tätigkeit!P390,"")),"")</f>
        <v/>
      </c>
      <c r="I380" s="26" t="str">
        <f>IF(A380&lt;&gt;"",IF(Tätigkeit!AA390=TRUE,INDEX(codeaav,MATCH(Tätigkeit!Q390,libaav,0)),IF(Tätigkeit!Q390&lt;&gt;"",Tätigkeit!Q390,"")),"")</f>
        <v/>
      </c>
      <c r="J380" s="26" t="str">
        <f>IF(A380&lt;&gt;"",IF(Tätigkeit!AB390=TRUE,INDEX(codedipqual,MATCH(Tätigkeit!R390,libdipqual,0)),IF(Tätigkeit!R390&lt;&gt;"",Tätigkeit!R390,"")),"")</f>
        <v/>
      </c>
      <c r="K380" s="26" t="str">
        <f>IF(A380&lt;&gt;"",IF(Tätigkeit!AC390=TRUE,INDEX(libcatidinst,MATCH(Tätigkeit!S390,libinst,0)),""),"")</f>
        <v/>
      </c>
      <c r="L380" s="26" t="str">
        <f>IF(A380&lt;&gt;"",IF(Tätigkeit!AC390=TRUE,INDEX(codeinst,MATCH(Tätigkeit!S390,libinst,0)),IF(Tätigkeit!S390&lt;&gt;"",Tätigkeit!S390,"")),"")</f>
        <v/>
      </c>
      <c r="M380" s="26" t="str">
        <f>IF(A380&lt;&gt;"",IF(Tätigkeit!T390&lt;&gt;"",Tätigkeit!T390,""),"")</f>
        <v/>
      </c>
      <c r="N380" s="26" t="str">
        <f>IF(A380&lt;&gt;"",IF(Tätigkeit!U390&lt;&gt;"",Tätigkeit!U390,""),"")</f>
        <v/>
      </c>
      <c r="O380" s="26" t="str">
        <f>IF(OR(A380="",ISBLANK(Tätigkeit!V390)),"",IF(NOT(ISNA(Tätigkeit!V390)),INDEX(codeschartkla,MATCH(Tätigkeit!V390,libschartkla,0)),Tätigkeit!V390))</f>
        <v/>
      </c>
      <c r="P380" s="26" t="str">
        <f>IF(OR(A380="",ISBLANK(Tätigkeit!W390)),"",Tätigkeit!W390)</f>
        <v/>
      </c>
    </row>
    <row r="381" spans="1:16" x14ac:dyDescent="0.2">
      <c r="A381" s="26" t="str">
        <f>IF(Tätigkeit!$A391&lt;&gt;"",IF(Tätigkeit!C391&lt;&gt;"",IF(Tätigkeit!C391="LOC.ID",CONCATENATE("LOC.",Tätigkeit!AM$12),Tätigkeit!C391),""),"")</f>
        <v/>
      </c>
      <c r="B381" s="65" t="str">
        <f>IF(A381&lt;&gt;"",Tätigkeit!J391,"")</f>
        <v/>
      </c>
      <c r="C381" s="26" t="str">
        <f>IF(A381&lt;&gt;"",IF(Tätigkeit!E391=TRUE,INDEX(codesex,MATCH(Tätigkeit!D391,libsex,0)),Tätigkeit!D391),"")</f>
        <v/>
      </c>
      <c r="D381" s="131" t="str">
        <f>IF(A381&lt;&gt;"",Tätigkeit!F391,"")</f>
        <v/>
      </c>
      <c r="E381" s="26" t="str">
        <f>IF(A381&lt;&gt;"",IF(Tätigkeit!H391=TRUE,INDEX(codenat,MATCH(Tätigkeit!G391,libnat,0)),Tätigkeit!G391),"")</f>
        <v/>
      </c>
      <c r="F381" s="26" t="str">
        <f>IF(A381&lt;&gt;"",Tätigkeit!I391,"")</f>
        <v/>
      </c>
      <c r="G381" s="26" t="str">
        <f>IF(A381&lt;&gt;"",IF(Tätigkeit!O391&lt;&gt;"",Tätigkeit!O391,""),"")</f>
        <v/>
      </c>
      <c r="H381" s="26" t="str">
        <f>IF(A381&lt;&gt;"",IF(Tätigkeit!Z391=TRUE,INDEX(codeperskat,MATCH(Tätigkeit!P391,libperskat,0)),IF(Tätigkeit!P391&lt;&gt;"",Tätigkeit!P391,"")),"")</f>
        <v/>
      </c>
      <c r="I381" s="26" t="str">
        <f>IF(A381&lt;&gt;"",IF(Tätigkeit!AA391=TRUE,INDEX(codeaav,MATCH(Tätigkeit!Q391,libaav,0)),IF(Tätigkeit!Q391&lt;&gt;"",Tätigkeit!Q391,"")),"")</f>
        <v/>
      </c>
      <c r="J381" s="26" t="str">
        <f>IF(A381&lt;&gt;"",IF(Tätigkeit!AB391=TRUE,INDEX(codedipqual,MATCH(Tätigkeit!R391,libdipqual,0)),IF(Tätigkeit!R391&lt;&gt;"",Tätigkeit!R391,"")),"")</f>
        <v/>
      </c>
      <c r="K381" s="26" t="str">
        <f>IF(A381&lt;&gt;"",IF(Tätigkeit!AC391=TRUE,INDEX(libcatidinst,MATCH(Tätigkeit!S391,libinst,0)),""),"")</f>
        <v/>
      </c>
      <c r="L381" s="26" t="str">
        <f>IF(A381&lt;&gt;"",IF(Tätigkeit!AC391=TRUE,INDEX(codeinst,MATCH(Tätigkeit!S391,libinst,0)),IF(Tätigkeit!S391&lt;&gt;"",Tätigkeit!S391,"")),"")</f>
        <v/>
      </c>
      <c r="M381" s="26" t="str">
        <f>IF(A381&lt;&gt;"",IF(Tätigkeit!T391&lt;&gt;"",Tätigkeit!T391,""),"")</f>
        <v/>
      </c>
      <c r="N381" s="26" t="str">
        <f>IF(A381&lt;&gt;"",IF(Tätigkeit!U391&lt;&gt;"",Tätigkeit!U391,""),"")</f>
        <v/>
      </c>
      <c r="O381" s="26" t="str">
        <f>IF(OR(A381="",ISBLANK(Tätigkeit!V391)),"",IF(NOT(ISNA(Tätigkeit!V391)),INDEX(codeschartkla,MATCH(Tätigkeit!V391,libschartkla,0)),Tätigkeit!V391))</f>
        <v/>
      </c>
      <c r="P381" s="26" t="str">
        <f>IF(OR(A381="",ISBLANK(Tätigkeit!W391)),"",Tätigkeit!W391)</f>
        <v/>
      </c>
    </row>
    <row r="382" spans="1:16" x14ac:dyDescent="0.2">
      <c r="A382" s="26" t="str">
        <f>IF(Tätigkeit!$A392&lt;&gt;"",IF(Tätigkeit!C392&lt;&gt;"",IF(Tätigkeit!C392="LOC.ID",CONCATENATE("LOC.",Tätigkeit!AM$12),Tätigkeit!C392),""),"")</f>
        <v/>
      </c>
      <c r="B382" s="65" t="str">
        <f>IF(A382&lt;&gt;"",Tätigkeit!J392,"")</f>
        <v/>
      </c>
      <c r="C382" s="26" t="str">
        <f>IF(A382&lt;&gt;"",IF(Tätigkeit!E392=TRUE,INDEX(codesex,MATCH(Tätigkeit!D392,libsex,0)),Tätigkeit!D392),"")</f>
        <v/>
      </c>
      <c r="D382" s="131" t="str">
        <f>IF(A382&lt;&gt;"",Tätigkeit!F392,"")</f>
        <v/>
      </c>
      <c r="E382" s="26" t="str">
        <f>IF(A382&lt;&gt;"",IF(Tätigkeit!H392=TRUE,INDEX(codenat,MATCH(Tätigkeit!G392,libnat,0)),Tätigkeit!G392),"")</f>
        <v/>
      </c>
      <c r="F382" s="26" t="str">
        <f>IF(A382&lt;&gt;"",Tätigkeit!I392,"")</f>
        <v/>
      </c>
      <c r="G382" s="26" t="str">
        <f>IF(A382&lt;&gt;"",IF(Tätigkeit!O392&lt;&gt;"",Tätigkeit!O392,""),"")</f>
        <v/>
      </c>
      <c r="H382" s="26" t="str">
        <f>IF(A382&lt;&gt;"",IF(Tätigkeit!Z392=TRUE,INDEX(codeperskat,MATCH(Tätigkeit!P392,libperskat,0)),IF(Tätigkeit!P392&lt;&gt;"",Tätigkeit!P392,"")),"")</f>
        <v/>
      </c>
      <c r="I382" s="26" t="str">
        <f>IF(A382&lt;&gt;"",IF(Tätigkeit!AA392=TRUE,INDEX(codeaav,MATCH(Tätigkeit!Q392,libaav,0)),IF(Tätigkeit!Q392&lt;&gt;"",Tätigkeit!Q392,"")),"")</f>
        <v/>
      </c>
      <c r="J382" s="26" t="str">
        <f>IF(A382&lt;&gt;"",IF(Tätigkeit!AB392=TRUE,INDEX(codedipqual,MATCH(Tätigkeit!R392,libdipqual,0)),IF(Tätigkeit!R392&lt;&gt;"",Tätigkeit!R392,"")),"")</f>
        <v/>
      </c>
      <c r="K382" s="26" t="str">
        <f>IF(A382&lt;&gt;"",IF(Tätigkeit!AC392=TRUE,INDEX(libcatidinst,MATCH(Tätigkeit!S392,libinst,0)),""),"")</f>
        <v/>
      </c>
      <c r="L382" s="26" t="str">
        <f>IF(A382&lt;&gt;"",IF(Tätigkeit!AC392=TRUE,INDEX(codeinst,MATCH(Tätigkeit!S392,libinst,0)),IF(Tätigkeit!S392&lt;&gt;"",Tätigkeit!S392,"")),"")</f>
        <v/>
      </c>
      <c r="M382" s="26" t="str">
        <f>IF(A382&lt;&gt;"",IF(Tätigkeit!T392&lt;&gt;"",Tätigkeit!T392,""),"")</f>
        <v/>
      </c>
      <c r="N382" s="26" t="str">
        <f>IF(A382&lt;&gt;"",IF(Tätigkeit!U392&lt;&gt;"",Tätigkeit!U392,""),"")</f>
        <v/>
      </c>
      <c r="O382" s="26" t="str">
        <f>IF(OR(A382="",ISBLANK(Tätigkeit!V392)),"",IF(NOT(ISNA(Tätigkeit!V392)),INDEX(codeschartkla,MATCH(Tätigkeit!V392,libschartkla,0)),Tätigkeit!V392))</f>
        <v/>
      </c>
      <c r="P382" s="26" t="str">
        <f>IF(OR(A382="",ISBLANK(Tätigkeit!W392)),"",Tätigkeit!W392)</f>
        <v/>
      </c>
    </row>
    <row r="383" spans="1:16" x14ac:dyDescent="0.2">
      <c r="A383" s="26" t="str">
        <f>IF(Tätigkeit!$A393&lt;&gt;"",IF(Tätigkeit!C393&lt;&gt;"",IF(Tätigkeit!C393="LOC.ID",CONCATENATE("LOC.",Tätigkeit!AM$12),Tätigkeit!C393),""),"")</f>
        <v/>
      </c>
      <c r="B383" s="65" t="str">
        <f>IF(A383&lt;&gt;"",Tätigkeit!J393,"")</f>
        <v/>
      </c>
      <c r="C383" s="26" t="str">
        <f>IF(A383&lt;&gt;"",IF(Tätigkeit!E393=TRUE,INDEX(codesex,MATCH(Tätigkeit!D393,libsex,0)),Tätigkeit!D393),"")</f>
        <v/>
      </c>
      <c r="D383" s="131" t="str">
        <f>IF(A383&lt;&gt;"",Tätigkeit!F393,"")</f>
        <v/>
      </c>
      <c r="E383" s="26" t="str">
        <f>IF(A383&lt;&gt;"",IF(Tätigkeit!H393=TRUE,INDEX(codenat,MATCH(Tätigkeit!G393,libnat,0)),Tätigkeit!G393),"")</f>
        <v/>
      </c>
      <c r="F383" s="26" t="str">
        <f>IF(A383&lt;&gt;"",Tätigkeit!I393,"")</f>
        <v/>
      </c>
      <c r="G383" s="26" t="str">
        <f>IF(A383&lt;&gt;"",IF(Tätigkeit!O393&lt;&gt;"",Tätigkeit!O393,""),"")</f>
        <v/>
      </c>
      <c r="H383" s="26" t="str">
        <f>IF(A383&lt;&gt;"",IF(Tätigkeit!Z393=TRUE,INDEX(codeperskat,MATCH(Tätigkeit!P393,libperskat,0)),IF(Tätigkeit!P393&lt;&gt;"",Tätigkeit!P393,"")),"")</f>
        <v/>
      </c>
      <c r="I383" s="26" t="str">
        <f>IF(A383&lt;&gt;"",IF(Tätigkeit!AA393=TRUE,INDEX(codeaav,MATCH(Tätigkeit!Q393,libaav,0)),IF(Tätigkeit!Q393&lt;&gt;"",Tätigkeit!Q393,"")),"")</f>
        <v/>
      </c>
      <c r="J383" s="26" t="str">
        <f>IF(A383&lt;&gt;"",IF(Tätigkeit!AB393=TRUE,INDEX(codedipqual,MATCH(Tätigkeit!R393,libdipqual,0)),IF(Tätigkeit!R393&lt;&gt;"",Tätigkeit!R393,"")),"")</f>
        <v/>
      </c>
      <c r="K383" s="26" t="str">
        <f>IF(A383&lt;&gt;"",IF(Tätigkeit!AC393=TRUE,INDEX(libcatidinst,MATCH(Tätigkeit!S393,libinst,0)),""),"")</f>
        <v/>
      </c>
      <c r="L383" s="26" t="str">
        <f>IF(A383&lt;&gt;"",IF(Tätigkeit!AC393=TRUE,INDEX(codeinst,MATCH(Tätigkeit!S393,libinst,0)),IF(Tätigkeit!S393&lt;&gt;"",Tätigkeit!S393,"")),"")</f>
        <v/>
      </c>
      <c r="M383" s="26" t="str">
        <f>IF(A383&lt;&gt;"",IF(Tätigkeit!T393&lt;&gt;"",Tätigkeit!T393,""),"")</f>
        <v/>
      </c>
      <c r="N383" s="26" t="str">
        <f>IF(A383&lt;&gt;"",IF(Tätigkeit!U393&lt;&gt;"",Tätigkeit!U393,""),"")</f>
        <v/>
      </c>
      <c r="O383" s="26" t="str">
        <f>IF(OR(A383="",ISBLANK(Tätigkeit!V393)),"",IF(NOT(ISNA(Tätigkeit!V393)),INDEX(codeschartkla,MATCH(Tätigkeit!V393,libschartkla,0)),Tätigkeit!V393))</f>
        <v/>
      </c>
      <c r="P383" s="26" t="str">
        <f>IF(OR(A383="",ISBLANK(Tätigkeit!W393)),"",Tätigkeit!W393)</f>
        <v/>
      </c>
    </row>
    <row r="384" spans="1:16" x14ac:dyDescent="0.2">
      <c r="A384" s="26" t="str">
        <f>IF(Tätigkeit!$A394&lt;&gt;"",IF(Tätigkeit!C394&lt;&gt;"",IF(Tätigkeit!C394="LOC.ID",CONCATENATE("LOC.",Tätigkeit!AM$12),Tätigkeit!C394),""),"")</f>
        <v/>
      </c>
      <c r="B384" s="65" t="str">
        <f>IF(A384&lt;&gt;"",Tätigkeit!J394,"")</f>
        <v/>
      </c>
      <c r="C384" s="26" t="str">
        <f>IF(A384&lt;&gt;"",IF(Tätigkeit!E394=TRUE,INDEX(codesex,MATCH(Tätigkeit!D394,libsex,0)),Tätigkeit!D394),"")</f>
        <v/>
      </c>
      <c r="D384" s="131" t="str">
        <f>IF(A384&lt;&gt;"",Tätigkeit!F394,"")</f>
        <v/>
      </c>
      <c r="E384" s="26" t="str">
        <f>IF(A384&lt;&gt;"",IF(Tätigkeit!H394=TRUE,INDEX(codenat,MATCH(Tätigkeit!G394,libnat,0)),Tätigkeit!G394),"")</f>
        <v/>
      </c>
      <c r="F384" s="26" t="str">
        <f>IF(A384&lt;&gt;"",Tätigkeit!I394,"")</f>
        <v/>
      </c>
      <c r="G384" s="26" t="str">
        <f>IF(A384&lt;&gt;"",IF(Tätigkeit!O394&lt;&gt;"",Tätigkeit!O394,""),"")</f>
        <v/>
      </c>
      <c r="H384" s="26" t="str">
        <f>IF(A384&lt;&gt;"",IF(Tätigkeit!Z394=TRUE,INDEX(codeperskat,MATCH(Tätigkeit!P394,libperskat,0)),IF(Tätigkeit!P394&lt;&gt;"",Tätigkeit!P394,"")),"")</f>
        <v/>
      </c>
      <c r="I384" s="26" t="str">
        <f>IF(A384&lt;&gt;"",IF(Tätigkeit!AA394=TRUE,INDEX(codeaav,MATCH(Tätigkeit!Q394,libaav,0)),IF(Tätigkeit!Q394&lt;&gt;"",Tätigkeit!Q394,"")),"")</f>
        <v/>
      </c>
      <c r="J384" s="26" t="str">
        <f>IF(A384&lt;&gt;"",IF(Tätigkeit!AB394=TRUE,INDEX(codedipqual,MATCH(Tätigkeit!R394,libdipqual,0)),IF(Tätigkeit!R394&lt;&gt;"",Tätigkeit!R394,"")),"")</f>
        <v/>
      </c>
      <c r="K384" s="26" t="str">
        <f>IF(A384&lt;&gt;"",IF(Tätigkeit!AC394=TRUE,INDEX(libcatidinst,MATCH(Tätigkeit!S394,libinst,0)),""),"")</f>
        <v/>
      </c>
      <c r="L384" s="26" t="str">
        <f>IF(A384&lt;&gt;"",IF(Tätigkeit!AC394=TRUE,INDEX(codeinst,MATCH(Tätigkeit!S394,libinst,0)),IF(Tätigkeit!S394&lt;&gt;"",Tätigkeit!S394,"")),"")</f>
        <v/>
      </c>
      <c r="M384" s="26" t="str">
        <f>IF(A384&lt;&gt;"",IF(Tätigkeit!T394&lt;&gt;"",Tätigkeit!T394,""),"")</f>
        <v/>
      </c>
      <c r="N384" s="26" t="str">
        <f>IF(A384&lt;&gt;"",IF(Tätigkeit!U394&lt;&gt;"",Tätigkeit!U394,""),"")</f>
        <v/>
      </c>
      <c r="O384" s="26" t="str">
        <f>IF(OR(A384="",ISBLANK(Tätigkeit!V394)),"",IF(NOT(ISNA(Tätigkeit!V394)),INDEX(codeschartkla,MATCH(Tätigkeit!V394,libschartkla,0)),Tätigkeit!V394))</f>
        <v/>
      </c>
      <c r="P384" s="26" t="str">
        <f>IF(OR(A384="",ISBLANK(Tätigkeit!W394)),"",Tätigkeit!W394)</f>
        <v/>
      </c>
    </row>
    <row r="385" spans="1:16" x14ac:dyDescent="0.2">
      <c r="A385" s="26" t="str">
        <f>IF(Tätigkeit!$A395&lt;&gt;"",IF(Tätigkeit!C395&lt;&gt;"",IF(Tätigkeit!C395="LOC.ID",CONCATENATE("LOC.",Tätigkeit!AM$12),Tätigkeit!C395),""),"")</f>
        <v/>
      </c>
      <c r="B385" s="65" t="str">
        <f>IF(A385&lt;&gt;"",Tätigkeit!J395,"")</f>
        <v/>
      </c>
      <c r="C385" s="26" t="str">
        <f>IF(A385&lt;&gt;"",IF(Tätigkeit!E395=TRUE,INDEX(codesex,MATCH(Tätigkeit!D395,libsex,0)),Tätigkeit!D395),"")</f>
        <v/>
      </c>
      <c r="D385" s="131" t="str">
        <f>IF(A385&lt;&gt;"",Tätigkeit!F395,"")</f>
        <v/>
      </c>
      <c r="E385" s="26" t="str">
        <f>IF(A385&lt;&gt;"",IF(Tätigkeit!H395=TRUE,INDEX(codenat,MATCH(Tätigkeit!G395,libnat,0)),Tätigkeit!G395),"")</f>
        <v/>
      </c>
      <c r="F385" s="26" t="str">
        <f>IF(A385&lt;&gt;"",Tätigkeit!I395,"")</f>
        <v/>
      </c>
      <c r="G385" s="26" t="str">
        <f>IF(A385&lt;&gt;"",IF(Tätigkeit!O395&lt;&gt;"",Tätigkeit!O395,""),"")</f>
        <v/>
      </c>
      <c r="H385" s="26" t="str">
        <f>IF(A385&lt;&gt;"",IF(Tätigkeit!Z395=TRUE,INDEX(codeperskat,MATCH(Tätigkeit!P395,libperskat,0)),IF(Tätigkeit!P395&lt;&gt;"",Tätigkeit!P395,"")),"")</f>
        <v/>
      </c>
      <c r="I385" s="26" t="str">
        <f>IF(A385&lt;&gt;"",IF(Tätigkeit!AA395=TRUE,INDEX(codeaav,MATCH(Tätigkeit!Q395,libaav,0)),IF(Tätigkeit!Q395&lt;&gt;"",Tätigkeit!Q395,"")),"")</f>
        <v/>
      </c>
      <c r="J385" s="26" t="str">
        <f>IF(A385&lt;&gt;"",IF(Tätigkeit!AB395=TRUE,INDEX(codedipqual,MATCH(Tätigkeit!R395,libdipqual,0)),IF(Tätigkeit!R395&lt;&gt;"",Tätigkeit!R395,"")),"")</f>
        <v/>
      </c>
      <c r="K385" s="26" t="str">
        <f>IF(A385&lt;&gt;"",IF(Tätigkeit!AC395=TRUE,INDEX(libcatidinst,MATCH(Tätigkeit!S395,libinst,0)),""),"")</f>
        <v/>
      </c>
      <c r="L385" s="26" t="str">
        <f>IF(A385&lt;&gt;"",IF(Tätigkeit!AC395=TRUE,INDEX(codeinst,MATCH(Tätigkeit!S395,libinst,0)),IF(Tätigkeit!S395&lt;&gt;"",Tätigkeit!S395,"")),"")</f>
        <v/>
      </c>
      <c r="M385" s="26" t="str">
        <f>IF(A385&lt;&gt;"",IF(Tätigkeit!T395&lt;&gt;"",Tätigkeit!T395,""),"")</f>
        <v/>
      </c>
      <c r="N385" s="26" t="str">
        <f>IF(A385&lt;&gt;"",IF(Tätigkeit!U395&lt;&gt;"",Tätigkeit!U395,""),"")</f>
        <v/>
      </c>
      <c r="O385" s="26" t="str">
        <f>IF(OR(A385="",ISBLANK(Tätigkeit!V395)),"",IF(NOT(ISNA(Tätigkeit!V395)),INDEX(codeschartkla,MATCH(Tätigkeit!V395,libschartkla,0)),Tätigkeit!V395))</f>
        <v/>
      </c>
      <c r="P385" s="26" t="str">
        <f>IF(OR(A385="",ISBLANK(Tätigkeit!W395)),"",Tätigkeit!W395)</f>
        <v/>
      </c>
    </row>
    <row r="386" spans="1:16" x14ac:dyDescent="0.2">
      <c r="A386" s="26" t="str">
        <f>IF(Tätigkeit!$A396&lt;&gt;"",IF(Tätigkeit!C396&lt;&gt;"",IF(Tätigkeit!C396="LOC.ID",CONCATENATE("LOC.",Tätigkeit!AM$12),Tätigkeit!C396),""),"")</f>
        <v/>
      </c>
      <c r="B386" s="65" t="str">
        <f>IF(A386&lt;&gt;"",Tätigkeit!J396,"")</f>
        <v/>
      </c>
      <c r="C386" s="26" t="str">
        <f>IF(A386&lt;&gt;"",IF(Tätigkeit!E396=TRUE,INDEX(codesex,MATCH(Tätigkeit!D396,libsex,0)),Tätigkeit!D396),"")</f>
        <v/>
      </c>
      <c r="D386" s="131" t="str">
        <f>IF(A386&lt;&gt;"",Tätigkeit!F396,"")</f>
        <v/>
      </c>
      <c r="E386" s="26" t="str">
        <f>IF(A386&lt;&gt;"",IF(Tätigkeit!H396=TRUE,INDEX(codenat,MATCH(Tätigkeit!G396,libnat,0)),Tätigkeit!G396),"")</f>
        <v/>
      </c>
      <c r="F386" s="26" t="str">
        <f>IF(A386&lt;&gt;"",Tätigkeit!I396,"")</f>
        <v/>
      </c>
      <c r="G386" s="26" t="str">
        <f>IF(A386&lt;&gt;"",IF(Tätigkeit!O396&lt;&gt;"",Tätigkeit!O396,""),"")</f>
        <v/>
      </c>
      <c r="H386" s="26" t="str">
        <f>IF(A386&lt;&gt;"",IF(Tätigkeit!Z396=TRUE,INDEX(codeperskat,MATCH(Tätigkeit!P396,libperskat,0)),IF(Tätigkeit!P396&lt;&gt;"",Tätigkeit!P396,"")),"")</f>
        <v/>
      </c>
      <c r="I386" s="26" t="str">
        <f>IF(A386&lt;&gt;"",IF(Tätigkeit!AA396=TRUE,INDEX(codeaav,MATCH(Tätigkeit!Q396,libaav,0)),IF(Tätigkeit!Q396&lt;&gt;"",Tätigkeit!Q396,"")),"")</f>
        <v/>
      </c>
      <c r="J386" s="26" t="str">
        <f>IF(A386&lt;&gt;"",IF(Tätigkeit!AB396=TRUE,INDEX(codedipqual,MATCH(Tätigkeit!R396,libdipqual,0)),IF(Tätigkeit!R396&lt;&gt;"",Tätigkeit!R396,"")),"")</f>
        <v/>
      </c>
      <c r="K386" s="26" t="str">
        <f>IF(A386&lt;&gt;"",IF(Tätigkeit!AC396=TRUE,INDEX(libcatidinst,MATCH(Tätigkeit!S396,libinst,0)),""),"")</f>
        <v/>
      </c>
      <c r="L386" s="26" t="str">
        <f>IF(A386&lt;&gt;"",IF(Tätigkeit!AC396=TRUE,INDEX(codeinst,MATCH(Tätigkeit!S396,libinst,0)),IF(Tätigkeit!S396&lt;&gt;"",Tätigkeit!S396,"")),"")</f>
        <v/>
      </c>
      <c r="M386" s="26" t="str">
        <f>IF(A386&lt;&gt;"",IF(Tätigkeit!T396&lt;&gt;"",Tätigkeit!T396,""),"")</f>
        <v/>
      </c>
      <c r="N386" s="26" t="str">
        <f>IF(A386&lt;&gt;"",IF(Tätigkeit!U396&lt;&gt;"",Tätigkeit!U396,""),"")</f>
        <v/>
      </c>
      <c r="O386" s="26" t="str">
        <f>IF(OR(A386="",ISBLANK(Tätigkeit!V396)),"",IF(NOT(ISNA(Tätigkeit!V396)),INDEX(codeschartkla,MATCH(Tätigkeit!V396,libschartkla,0)),Tätigkeit!V396))</f>
        <v/>
      </c>
      <c r="P386" s="26" t="str">
        <f>IF(OR(A386="",ISBLANK(Tätigkeit!W396)),"",Tätigkeit!W396)</f>
        <v/>
      </c>
    </row>
    <row r="387" spans="1:16" x14ac:dyDescent="0.2">
      <c r="A387" s="26" t="str">
        <f>IF(Tätigkeit!$A397&lt;&gt;"",IF(Tätigkeit!C397&lt;&gt;"",IF(Tätigkeit!C397="LOC.ID",CONCATENATE("LOC.",Tätigkeit!AM$12),Tätigkeit!C397),""),"")</f>
        <v/>
      </c>
      <c r="B387" s="65" t="str">
        <f>IF(A387&lt;&gt;"",Tätigkeit!J397,"")</f>
        <v/>
      </c>
      <c r="C387" s="26" t="str">
        <f>IF(A387&lt;&gt;"",IF(Tätigkeit!E397=TRUE,INDEX(codesex,MATCH(Tätigkeit!D397,libsex,0)),Tätigkeit!D397),"")</f>
        <v/>
      </c>
      <c r="D387" s="131" t="str">
        <f>IF(A387&lt;&gt;"",Tätigkeit!F397,"")</f>
        <v/>
      </c>
      <c r="E387" s="26" t="str">
        <f>IF(A387&lt;&gt;"",IF(Tätigkeit!H397=TRUE,INDEX(codenat,MATCH(Tätigkeit!G397,libnat,0)),Tätigkeit!G397),"")</f>
        <v/>
      </c>
      <c r="F387" s="26" t="str">
        <f>IF(A387&lt;&gt;"",Tätigkeit!I397,"")</f>
        <v/>
      </c>
      <c r="G387" s="26" t="str">
        <f>IF(A387&lt;&gt;"",IF(Tätigkeit!O397&lt;&gt;"",Tätigkeit!O397,""),"")</f>
        <v/>
      </c>
      <c r="H387" s="26" t="str">
        <f>IF(A387&lt;&gt;"",IF(Tätigkeit!Z397=TRUE,INDEX(codeperskat,MATCH(Tätigkeit!P397,libperskat,0)),IF(Tätigkeit!P397&lt;&gt;"",Tätigkeit!P397,"")),"")</f>
        <v/>
      </c>
      <c r="I387" s="26" t="str">
        <f>IF(A387&lt;&gt;"",IF(Tätigkeit!AA397=TRUE,INDEX(codeaav,MATCH(Tätigkeit!Q397,libaav,0)),IF(Tätigkeit!Q397&lt;&gt;"",Tätigkeit!Q397,"")),"")</f>
        <v/>
      </c>
      <c r="J387" s="26" t="str">
        <f>IF(A387&lt;&gt;"",IF(Tätigkeit!AB397=TRUE,INDEX(codedipqual,MATCH(Tätigkeit!R397,libdipqual,0)),IF(Tätigkeit!R397&lt;&gt;"",Tätigkeit!R397,"")),"")</f>
        <v/>
      </c>
      <c r="K387" s="26" t="str">
        <f>IF(A387&lt;&gt;"",IF(Tätigkeit!AC397=TRUE,INDEX(libcatidinst,MATCH(Tätigkeit!S397,libinst,0)),""),"")</f>
        <v/>
      </c>
      <c r="L387" s="26" t="str">
        <f>IF(A387&lt;&gt;"",IF(Tätigkeit!AC397=TRUE,INDEX(codeinst,MATCH(Tätigkeit!S397,libinst,0)),IF(Tätigkeit!S397&lt;&gt;"",Tätigkeit!S397,"")),"")</f>
        <v/>
      </c>
      <c r="M387" s="26" t="str">
        <f>IF(A387&lt;&gt;"",IF(Tätigkeit!T397&lt;&gt;"",Tätigkeit!T397,""),"")</f>
        <v/>
      </c>
      <c r="N387" s="26" t="str">
        <f>IF(A387&lt;&gt;"",IF(Tätigkeit!U397&lt;&gt;"",Tätigkeit!U397,""),"")</f>
        <v/>
      </c>
      <c r="O387" s="26" t="str">
        <f>IF(OR(A387="",ISBLANK(Tätigkeit!V397)),"",IF(NOT(ISNA(Tätigkeit!V397)),INDEX(codeschartkla,MATCH(Tätigkeit!V397,libschartkla,0)),Tätigkeit!V397))</f>
        <v/>
      </c>
      <c r="P387" s="26" t="str">
        <f>IF(OR(A387="",ISBLANK(Tätigkeit!W397)),"",Tätigkeit!W397)</f>
        <v/>
      </c>
    </row>
    <row r="388" spans="1:16" x14ac:dyDescent="0.2">
      <c r="A388" s="26" t="str">
        <f>IF(Tätigkeit!$A398&lt;&gt;"",IF(Tätigkeit!C398&lt;&gt;"",IF(Tätigkeit!C398="LOC.ID",CONCATENATE("LOC.",Tätigkeit!AM$12),Tätigkeit!C398),""),"")</f>
        <v/>
      </c>
      <c r="B388" s="65" t="str">
        <f>IF(A388&lt;&gt;"",Tätigkeit!J398,"")</f>
        <v/>
      </c>
      <c r="C388" s="26" t="str">
        <f>IF(A388&lt;&gt;"",IF(Tätigkeit!E398=TRUE,INDEX(codesex,MATCH(Tätigkeit!D398,libsex,0)),Tätigkeit!D398),"")</f>
        <v/>
      </c>
      <c r="D388" s="131" t="str">
        <f>IF(A388&lt;&gt;"",Tätigkeit!F398,"")</f>
        <v/>
      </c>
      <c r="E388" s="26" t="str">
        <f>IF(A388&lt;&gt;"",IF(Tätigkeit!H398=TRUE,INDEX(codenat,MATCH(Tätigkeit!G398,libnat,0)),Tätigkeit!G398),"")</f>
        <v/>
      </c>
      <c r="F388" s="26" t="str">
        <f>IF(A388&lt;&gt;"",Tätigkeit!I398,"")</f>
        <v/>
      </c>
      <c r="G388" s="26" t="str">
        <f>IF(A388&lt;&gt;"",IF(Tätigkeit!O398&lt;&gt;"",Tätigkeit!O398,""),"")</f>
        <v/>
      </c>
      <c r="H388" s="26" t="str">
        <f>IF(A388&lt;&gt;"",IF(Tätigkeit!Z398=TRUE,INDEX(codeperskat,MATCH(Tätigkeit!P398,libperskat,0)),IF(Tätigkeit!P398&lt;&gt;"",Tätigkeit!P398,"")),"")</f>
        <v/>
      </c>
      <c r="I388" s="26" t="str">
        <f>IF(A388&lt;&gt;"",IF(Tätigkeit!AA398=TRUE,INDEX(codeaav,MATCH(Tätigkeit!Q398,libaav,0)),IF(Tätigkeit!Q398&lt;&gt;"",Tätigkeit!Q398,"")),"")</f>
        <v/>
      </c>
      <c r="J388" s="26" t="str">
        <f>IF(A388&lt;&gt;"",IF(Tätigkeit!AB398=TRUE,INDEX(codedipqual,MATCH(Tätigkeit!R398,libdipqual,0)),IF(Tätigkeit!R398&lt;&gt;"",Tätigkeit!R398,"")),"")</f>
        <v/>
      </c>
      <c r="K388" s="26" t="str">
        <f>IF(A388&lt;&gt;"",IF(Tätigkeit!AC398=TRUE,INDEX(libcatidinst,MATCH(Tätigkeit!S398,libinst,0)),""),"")</f>
        <v/>
      </c>
      <c r="L388" s="26" t="str">
        <f>IF(A388&lt;&gt;"",IF(Tätigkeit!AC398=TRUE,INDEX(codeinst,MATCH(Tätigkeit!S398,libinst,0)),IF(Tätigkeit!S398&lt;&gt;"",Tätigkeit!S398,"")),"")</f>
        <v/>
      </c>
      <c r="M388" s="26" t="str">
        <f>IF(A388&lt;&gt;"",IF(Tätigkeit!T398&lt;&gt;"",Tätigkeit!T398,""),"")</f>
        <v/>
      </c>
      <c r="N388" s="26" t="str">
        <f>IF(A388&lt;&gt;"",IF(Tätigkeit!U398&lt;&gt;"",Tätigkeit!U398,""),"")</f>
        <v/>
      </c>
      <c r="O388" s="26" t="str">
        <f>IF(OR(A388="",ISBLANK(Tätigkeit!V398)),"",IF(NOT(ISNA(Tätigkeit!V398)),INDEX(codeschartkla,MATCH(Tätigkeit!V398,libschartkla,0)),Tätigkeit!V398))</f>
        <v/>
      </c>
      <c r="P388" s="26" t="str">
        <f>IF(OR(A388="",ISBLANK(Tätigkeit!W398)),"",Tätigkeit!W398)</f>
        <v/>
      </c>
    </row>
    <row r="389" spans="1:16" x14ac:dyDescent="0.2">
      <c r="A389" s="26" t="str">
        <f>IF(Tätigkeit!$A399&lt;&gt;"",IF(Tätigkeit!C399&lt;&gt;"",IF(Tätigkeit!C399="LOC.ID",CONCATENATE("LOC.",Tätigkeit!AM$12),Tätigkeit!C399),""),"")</f>
        <v/>
      </c>
      <c r="B389" s="65" t="str">
        <f>IF(A389&lt;&gt;"",Tätigkeit!J399,"")</f>
        <v/>
      </c>
      <c r="C389" s="26" t="str">
        <f>IF(A389&lt;&gt;"",IF(Tätigkeit!E399=TRUE,INDEX(codesex,MATCH(Tätigkeit!D399,libsex,0)),Tätigkeit!D399),"")</f>
        <v/>
      </c>
      <c r="D389" s="131" t="str">
        <f>IF(A389&lt;&gt;"",Tätigkeit!F399,"")</f>
        <v/>
      </c>
      <c r="E389" s="26" t="str">
        <f>IF(A389&lt;&gt;"",IF(Tätigkeit!H399=TRUE,INDEX(codenat,MATCH(Tätigkeit!G399,libnat,0)),Tätigkeit!G399),"")</f>
        <v/>
      </c>
      <c r="F389" s="26" t="str">
        <f>IF(A389&lt;&gt;"",Tätigkeit!I399,"")</f>
        <v/>
      </c>
      <c r="G389" s="26" t="str">
        <f>IF(A389&lt;&gt;"",IF(Tätigkeit!O399&lt;&gt;"",Tätigkeit!O399,""),"")</f>
        <v/>
      </c>
      <c r="H389" s="26" t="str">
        <f>IF(A389&lt;&gt;"",IF(Tätigkeit!Z399=TRUE,INDEX(codeperskat,MATCH(Tätigkeit!P399,libperskat,0)),IF(Tätigkeit!P399&lt;&gt;"",Tätigkeit!P399,"")),"")</f>
        <v/>
      </c>
      <c r="I389" s="26" t="str">
        <f>IF(A389&lt;&gt;"",IF(Tätigkeit!AA399=TRUE,INDEX(codeaav,MATCH(Tätigkeit!Q399,libaav,0)),IF(Tätigkeit!Q399&lt;&gt;"",Tätigkeit!Q399,"")),"")</f>
        <v/>
      </c>
      <c r="J389" s="26" t="str">
        <f>IF(A389&lt;&gt;"",IF(Tätigkeit!AB399=TRUE,INDEX(codedipqual,MATCH(Tätigkeit!R399,libdipqual,0)),IF(Tätigkeit!R399&lt;&gt;"",Tätigkeit!R399,"")),"")</f>
        <v/>
      </c>
      <c r="K389" s="26" t="str">
        <f>IF(A389&lt;&gt;"",IF(Tätigkeit!AC399=TRUE,INDEX(libcatidinst,MATCH(Tätigkeit!S399,libinst,0)),""),"")</f>
        <v/>
      </c>
      <c r="L389" s="26" t="str">
        <f>IF(A389&lt;&gt;"",IF(Tätigkeit!AC399=TRUE,INDEX(codeinst,MATCH(Tätigkeit!S399,libinst,0)),IF(Tätigkeit!S399&lt;&gt;"",Tätigkeit!S399,"")),"")</f>
        <v/>
      </c>
      <c r="M389" s="26" t="str">
        <f>IF(A389&lt;&gt;"",IF(Tätigkeit!T399&lt;&gt;"",Tätigkeit!T399,""),"")</f>
        <v/>
      </c>
      <c r="N389" s="26" t="str">
        <f>IF(A389&lt;&gt;"",IF(Tätigkeit!U399&lt;&gt;"",Tätigkeit!U399,""),"")</f>
        <v/>
      </c>
      <c r="O389" s="26" t="str">
        <f>IF(OR(A389="",ISBLANK(Tätigkeit!V399)),"",IF(NOT(ISNA(Tätigkeit!V399)),INDEX(codeschartkla,MATCH(Tätigkeit!V399,libschartkla,0)),Tätigkeit!V399))</f>
        <v/>
      </c>
      <c r="P389" s="26" t="str">
        <f>IF(OR(A389="",ISBLANK(Tätigkeit!W399)),"",Tätigkeit!W399)</f>
        <v/>
      </c>
    </row>
    <row r="390" spans="1:16" x14ac:dyDescent="0.2">
      <c r="A390" s="26" t="str">
        <f>IF(Tätigkeit!$A400&lt;&gt;"",IF(Tätigkeit!C400&lt;&gt;"",IF(Tätigkeit!C400="LOC.ID",CONCATENATE("LOC.",Tätigkeit!AM$12),Tätigkeit!C400),""),"")</f>
        <v/>
      </c>
      <c r="B390" s="65" t="str">
        <f>IF(A390&lt;&gt;"",Tätigkeit!J400,"")</f>
        <v/>
      </c>
      <c r="C390" s="26" t="str">
        <f>IF(A390&lt;&gt;"",IF(Tätigkeit!E400=TRUE,INDEX(codesex,MATCH(Tätigkeit!D400,libsex,0)),Tätigkeit!D400),"")</f>
        <v/>
      </c>
      <c r="D390" s="131" t="str">
        <f>IF(A390&lt;&gt;"",Tätigkeit!F400,"")</f>
        <v/>
      </c>
      <c r="E390" s="26" t="str">
        <f>IF(A390&lt;&gt;"",IF(Tätigkeit!H400=TRUE,INDEX(codenat,MATCH(Tätigkeit!G400,libnat,0)),Tätigkeit!G400),"")</f>
        <v/>
      </c>
      <c r="F390" s="26" t="str">
        <f>IF(A390&lt;&gt;"",Tätigkeit!I400,"")</f>
        <v/>
      </c>
      <c r="G390" s="26" t="str">
        <f>IF(A390&lt;&gt;"",IF(Tätigkeit!O400&lt;&gt;"",Tätigkeit!O400,""),"")</f>
        <v/>
      </c>
      <c r="H390" s="26" t="str">
        <f>IF(A390&lt;&gt;"",IF(Tätigkeit!Z400=TRUE,INDEX(codeperskat,MATCH(Tätigkeit!P400,libperskat,0)),IF(Tätigkeit!P400&lt;&gt;"",Tätigkeit!P400,"")),"")</f>
        <v/>
      </c>
      <c r="I390" s="26" t="str">
        <f>IF(A390&lt;&gt;"",IF(Tätigkeit!AA400=TRUE,INDEX(codeaav,MATCH(Tätigkeit!Q400,libaav,0)),IF(Tätigkeit!Q400&lt;&gt;"",Tätigkeit!Q400,"")),"")</f>
        <v/>
      </c>
      <c r="J390" s="26" t="str">
        <f>IF(A390&lt;&gt;"",IF(Tätigkeit!AB400=TRUE,INDEX(codedipqual,MATCH(Tätigkeit!R400,libdipqual,0)),IF(Tätigkeit!R400&lt;&gt;"",Tätigkeit!R400,"")),"")</f>
        <v/>
      </c>
      <c r="K390" s="26" t="str">
        <f>IF(A390&lt;&gt;"",IF(Tätigkeit!AC400=TRUE,INDEX(libcatidinst,MATCH(Tätigkeit!S400,libinst,0)),""),"")</f>
        <v/>
      </c>
      <c r="L390" s="26" t="str">
        <f>IF(A390&lt;&gt;"",IF(Tätigkeit!AC400=TRUE,INDEX(codeinst,MATCH(Tätigkeit!S400,libinst,0)),IF(Tätigkeit!S400&lt;&gt;"",Tätigkeit!S400,"")),"")</f>
        <v/>
      </c>
      <c r="M390" s="26" t="str">
        <f>IF(A390&lt;&gt;"",IF(Tätigkeit!T400&lt;&gt;"",Tätigkeit!T400,""),"")</f>
        <v/>
      </c>
      <c r="N390" s="26" t="str">
        <f>IF(A390&lt;&gt;"",IF(Tätigkeit!U400&lt;&gt;"",Tätigkeit!U400,""),"")</f>
        <v/>
      </c>
      <c r="O390" s="26" t="str">
        <f>IF(OR(A390="",ISBLANK(Tätigkeit!V400)),"",IF(NOT(ISNA(Tätigkeit!V400)),INDEX(codeschartkla,MATCH(Tätigkeit!V400,libschartkla,0)),Tätigkeit!V400))</f>
        <v/>
      </c>
      <c r="P390" s="26" t="str">
        <f>IF(OR(A390="",ISBLANK(Tätigkeit!W400)),"",Tätigkeit!W400)</f>
        <v/>
      </c>
    </row>
    <row r="391" spans="1:16" x14ac:dyDescent="0.2">
      <c r="A391" s="26" t="str">
        <f>IF(Tätigkeit!$A401&lt;&gt;"",IF(Tätigkeit!C401&lt;&gt;"",IF(Tätigkeit!C401="LOC.ID",CONCATENATE("LOC.",Tätigkeit!AM$12),Tätigkeit!C401),""),"")</f>
        <v/>
      </c>
      <c r="B391" s="65" t="str">
        <f>IF(A391&lt;&gt;"",Tätigkeit!J401,"")</f>
        <v/>
      </c>
      <c r="C391" s="26" t="str">
        <f>IF(A391&lt;&gt;"",IF(Tätigkeit!E401=TRUE,INDEX(codesex,MATCH(Tätigkeit!D401,libsex,0)),Tätigkeit!D401),"")</f>
        <v/>
      </c>
      <c r="D391" s="131" t="str">
        <f>IF(A391&lt;&gt;"",Tätigkeit!F401,"")</f>
        <v/>
      </c>
      <c r="E391" s="26" t="str">
        <f>IF(A391&lt;&gt;"",IF(Tätigkeit!H401=TRUE,INDEX(codenat,MATCH(Tätigkeit!G401,libnat,0)),Tätigkeit!G401),"")</f>
        <v/>
      </c>
      <c r="F391" s="26" t="str">
        <f>IF(A391&lt;&gt;"",Tätigkeit!I401,"")</f>
        <v/>
      </c>
      <c r="G391" s="26" t="str">
        <f>IF(A391&lt;&gt;"",IF(Tätigkeit!O401&lt;&gt;"",Tätigkeit!O401,""),"")</f>
        <v/>
      </c>
      <c r="H391" s="26" t="str">
        <f>IF(A391&lt;&gt;"",IF(Tätigkeit!Z401=TRUE,INDEX(codeperskat,MATCH(Tätigkeit!P401,libperskat,0)),IF(Tätigkeit!P401&lt;&gt;"",Tätigkeit!P401,"")),"")</f>
        <v/>
      </c>
      <c r="I391" s="26" t="str">
        <f>IF(A391&lt;&gt;"",IF(Tätigkeit!AA401=TRUE,INDEX(codeaav,MATCH(Tätigkeit!Q401,libaav,0)),IF(Tätigkeit!Q401&lt;&gt;"",Tätigkeit!Q401,"")),"")</f>
        <v/>
      </c>
      <c r="J391" s="26" t="str">
        <f>IF(A391&lt;&gt;"",IF(Tätigkeit!AB401=TRUE,INDEX(codedipqual,MATCH(Tätigkeit!R401,libdipqual,0)),IF(Tätigkeit!R401&lt;&gt;"",Tätigkeit!R401,"")),"")</f>
        <v/>
      </c>
      <c r="K391" s="26" t="str">
        <f>IF(A391&lt;&gt;"",IF(Tätigkeit!AC401=TRUE,INDEX(libcatidinst,MATCH(Tätigkeit!S401,libinst,0)),""),"")</f>
        <v/>
      </c>
      <c r="L391" s="26" t="str">
        <f>IF(A391&lt;&gt;"",IF(Tätigkeit!AC401=TRUE,INDEX(codeinst,MATCH(Tätigkeit!S401,libinst,0)),IF(Tätigkeit!S401&lt;&gt;"",Tätigkeit!S401,"")),"")</f>
        <v/>
      </c>
      <c r="M391" s="26" t="str">
        <f>IF(A391&lt;&gt;"",IF(Tätigkeit!T401&lt;&gt;"",Tätigkeit!T401,""),"")</f>
        <v/>
      </c>
      <c r="N391" s="26" t="str">
        <f>IF(A391&lt;&gt;"",IF(Tätigkeit!U401&lt;&gt;"",Tätigkeit!U401,""),"")</f>
        <v/>
      </c>
      <c r="O391" s="26" t="str">
        <f>IF(OR(A391="",ISBLANK(Tätigkeit!V401)),"",IF(NOT(ISNA(Tätigkeit!V401)),INDEX(codeschartkla,MATCH(Tätigkeit!V401,libschartkla,0)),Tätigkeit!V401))</f>
        <v/>
      </c>
      <c r="P391" s="26" t="str">
        <f>IF(OR(A391="",ISBLANK(Tätigkeit!W401)),"",Tätigkeit!W401)</f>
        <v/>
      </c>
    </row>
    <row r="392" spans="1:16" x14ac:dyDescent="0.2">
      <c r="A392" s="26" t="str">
        <f>IF(Tätigkeit!$A402&lt;&gt;"",IF(Tätigkeit!C402&lt;&gt;"",IF(Tätigkeit!C402="LOC.ID",CONCATENATE("LOC.",Tätigkeit!AM$12),Tätigkeit!C402),""),"")</f>
        <v/>
      </c>
      <c r="B392" s="65" t="str">
        <f>IF(A392&lt;&gt;"",Tätigkeit!J402,"")</f>
        <v/>
      </c>
      <c r="C392" s="26" t="str">
        <f>IF(A392&lt;&gt;"",IF(Tätigkeit!E402=TRUE,INDEX(codesex,MATCH(Tätigkeit!D402,libsex,0)),Tätigkeit!D402),"")</f>
        <v/>
      </c>
      <c r="D392" s="131" t="str">
        <f>IF(A392&lt;&gt;"",Tätigkeit!F402,"")</f>
        <v/>
      </c>
      <c r="E392" s="26" t="str">
        <f>IF(A392&lt;&gt;"",IF(Tätigkeit!H402=TRUE,INDEX(codenat,MATCH(Tätigkeit!G402,libnat,0)),Tätigkeit!G402),"")</f>
        <v/>
      </c>
      <c r="F392" s="26" t="str">
        <f>IF(A392&lt;&gt;"",Tätigkeit!I402,"")</f>
        <v/>
      </c>
      <c r="G392" s="26" t="str">
        <f>IF(A392&lt;&gt;"",IF(Tätigkeit!O402&lt;&gt;"",Tätigkeit!O402,""),"")</f>
        <v/>
      </c>
      <c r="H392" s="26" t="str">
        <f>IF(A392&lt;&gt;"",IF(Tätigkeit!Z402=TRUE,INDEX(codeperskat,MATCH(Tätigkeit!P402,libperskat,0)),IF(Tätigkeit!P402&lt;&gt;"",Tätigkeit!P402,"")),"")</f>
        <v/>
      </c>
      <c r="I392" s="26" t="str">
        <f>IF(A392&lt;&gt;"",IF(Tätigkeit!AA402=TRUE,INDEX(codeaav,MATCH(Tätigkeit!Q402,libaav,0)),IF(Tätigkeit!Q402&lt;&gt;"",Tätigkeit!Q402,"")),"")</f>
        <v/>
      </c>
      <c r="J392" s="26" t="str">
        <f>IF(A392&lt;&gt;"",IF(Tätigkeit!AB402=TRUE,INDEX(codedipqual,MATCH(Tätigkeit!R402,libdipqual,0)),IF(Tätigkeit!R402&lt;&gt;"",Tätigkeit!R402,"")),"")</f>
        <v/>
      </c>
      <c r="K392" s="26" t="str">
        <f>IF(A392&lt;&gt;"",IF(Tätigkeit!AC402=TRUE,INDEX(libcatidinst,MATCH(Tätigkeit!S402,libinst,0)),""),"")</f>
        <v/>
      </c>
      <c r="L392" s="26" t="str">
        <f>IF(A392&lt;&gt;"",IF(Tätigkeit!AC402=TRUE,INDEX(codeinst,MATCH(Tätigkeit!S402,libinst,0)),IF(Tätigkeit!S402&lt;&gt;"",Tätigkeit!S402,"")),"")</f>
        <v/>
      </c>
      <c r="M392" s="26" t="str">
        <f>IF(A392&lt;&gt;"",IF(Tätigkeit!T402&lt;&gt;"",Tätigkeit!T402,""),"")</f>
        <v/>
      </c>
      <c r="N392" s="26" t="str">
        <f>IF(A392&lt;&gt;"",IF(Tätigkeit!U402&lt;&gt;"",Tätigkeit!U402,""),"")</f>
        <v/>
      </c>
      <c r="O392" s="26" t="str">
        <f>IF(OR(A392="",ISBLANK(Tätigkeit!V402)),"",IF(NOT(ISNA(Tätigkeit!V402)),INDEX(codeschartkla,MATCH(Tätigkeit!V402,libschartkla,0)),Tätigkeit!V402))</f>
        <v/>
      </c>
      <c r="P392" s="26" t="str">
        <f>IF(OR(A392="",ISBLANK(Tätigkeit!W402)),"",Tätigkeit!W402)</f>
        <v/>
      </c>
    </row>
    <row r="393" spans="1:16" x14ac:dyDescent="0.2">
      <c r="A393" s="26" t="str">
        <f>IF(Tätigkeit!$A403&lt;&gt;"",IF(Tätigkeit!C403&lt;&gt;"",IF(Tätigkeit!C403="LOC.ID",CONCATENATE("LOC.",Tätigkeit!AM$12),Tätigkeit!C403),""),"")</f>
        <v/>
      </c>
      <c r="B393" s="65" t="str">
        <f>IF(A393&lt;&gt;"",Tätigkeit!J403,"")</f>
        <v/>
      </c>
      <c r="C393" s="26" t="str">
        <f>IF(A393&lt;&gt;"",IF(Tätigkeit!E403=TRUE,INDEX(codesex,MATCH(Tätigkeit!D403,libsex,0)),Tätigkeit!D403),"")</f>
        <v/>
      </c>
      <c r="D393" s="131" t="str">
        <f>IF(A393&lt;&gt;"",Tätigkeit!F403,"")</f>
        <v/>
      </c>
      <c r="E393" s="26" t="str">
        <f>IF(A393&lt;&gt;"",IF(Tätigkeit!H403=TRUE,INDEX(codenat,MATCH(Tätigkeit!G403,libnat,0)),Tätigkeit!G403),"")</f>
        <v/>
      </c>
      <c r="F393" s="26" t="str">
        <f>IF(A393&lt;&gt;"",Tätigkeit!I403,"")</f>
        <v/>
      </c>
      <c r="G393" s="26" t="str">
        <f>IF(A393&lt;&gt;"",IF(Tätigkeit!O403&lt;&gt;"",Tätigkeit!O403,""),"")</f>
        <v/>
      </c>
      <c r="H393" s="26" t="str">
        <f>IF(A393&lt;&gt;"",IF(Tätigkeit!Z403=TRUE,INDEX(codeperskat,MATCH(Tätigkeit!P403,libperskat,0)),IF(Tätigkeit!P403&lt;&gt;"",Tätigkeit!P403,"")),"")</f>
        <v/>
      </c>
      <c r="I393" s="26" t="str">
        <f>IF(A393&lt;&gt;"",IF(Tätigkeit!AA403=TRUE,INDEX(codeaav,MATCH(Tätigkeit!Q403,libaav,0)),IF(Tätigkeit!Q403&lt;&gt;"",Tätigkeit!Q403,"")),"")</f>
        <v/>
      </c>
      <c r="J393" s="26" t="str">
        <f>IF(A393&lt;&gt;"",IF(Tätigkeit!AB403=TRUE,INDEX(codedipqual,MATCH(Tätigkeit!R403,libdipqual,0)),IF(Tätigkeit!R403&lt;&gt;"",Tätigkeit!R403,"")),"")</f>
        <v/>
      </c>
      <c r="K393" s="26" t="str">
        <f>IF(A393&lt;&gt;"",IF(Tätigkeit!AC403=TRUE,INDEX(libcatidinst,MATCH(Tätigkeit!S403,libinst,0)),""),"")</f>
        <v/>
      </c>
      <c r="L393" s="26" t="str">
        <f>IF(A393&lt;&gt;"",IF(Tätigkeit!AC403=TRUE,INDEX(codeinst,MATCH(Tätigkeit!S403,libinst,0)),IF(Tätigkeit!S403&lt;&gt;"",Tätigkeit!S403,"")),"")</f>
        <v/>
      </c>
      <c r="M393" s="26" t="str">
        <f>IF(A393&lt;&gt;"",IF(Tätigkeit!T403&lt;&gt;"",Tätigkeit!T403,""),"")</f>
        <v/>
      </c>
      <c r="N393" s="26" t="str">
        <f>IF(A393&lt;&gt;"",IF(Tätigkeit!U403&lt;&gt;"",Tätigkeit!U403,""),"")</f>
        <v/>
      </c>
      <c r="O393" s="26" t="str">
        <f>IF(OR(A393="",ISBLANK(Tätigkeit!V403)),"",IF(NOT(ISNA(Tätigkeit!V403)),INDEX(codeschartkla,MATCH(Tätigkeit!V403,libschartkla,0)),Tätigkeit!V403))</f>
        <v/>
      </c>
      <c r="P393" s="26" t="str">
        <f>IF(OR(A393="",ISBLANK(Tätigkeit!W403)),"",Tätigkeit!W403)</f>
        <v/>
      </c>
    </row>
    <row r="394" spans="1:16" x14ac:dyDescent="0.2">
      <c r="A394" s="26" t="str">
        <f>IF(Tätigkeit!$A404&lt;&gt;"",IF(Tätigkeit!C404&lt;&gt;"",IF(Tätigkeit!C404="LOC.ID",CONCATENATE("LOC.",Tätigkeit!AM$12),Tätigkeit!C404),""),"")</f>
        <v/>
      </c>
      <c r="B394" s="65" t="str">
        <f>IF(A394&lt;&gt;"",Tätigkeit!J404,"")</f>
        <v/>
      </c>
      <c r="C394" s="26" t="str">
        <f>IF(A394&lt;&gt;"",IF(Tätigkeit!E404=TRUE,INDEX(codesex,MATCH(Tätigkeit!D404,libsex,0)),Tätigkeit!D404),"")</f>
        <v/>
      </c>
      <c r="D394" s="131" t="str">
        <f>IF(A394&lt;&gt;"",Tätigkeit!F404,"")</f>
        <v/>
      </c>
      <c r="E394" s="26" t="str">
        <f>IF(A394&lt;&gt;"",IF(Tätigkeit!H404=TRUE,INDEX(codenat,MATCH(Tätigkeit!G404,libnat,0)),Tätigkeit!G404),"")</f>
        <v/>
      </c>
      <c r="F394" s="26" t="str">
        <f>IF(A394&lt;&gt;"",Tätigkeit!I404,"")</f>
        <v/>
      </c>
      <c r="G394" s="26" t="str">
        <f>IF(A394&lt;&gt;"",IF(Tätigkeit!O404&lt;&gt;"",Tätigkeit!O404,""),"")</f>
        <v/>
      </c>
      <c r="H394" s="26" t="str">
        <f>IF(A394&lt;&gt;"",IF(Tätigkeit!Z404=TRUE,INDEX(codeperskat,MATCH(Tätigkeit!P404,libperskat,0)),IF(Tätigkeit!P404&lt;&gt;"",Tätigkeit!P404,"")),"")</f>
        <v/>
      </c>
      <c r="I394" s="26" t="str">
        <f>IF(A394&lt;&gt;"",IF(Tätigkeit!AA404=TRUE,INDEX(codeaav,MATCH(Tätigkeit!Q404,libaav,0)),IF(Tätigkeit!Q404&lt;&gt;"",Tätigkeit!Q404,"")),"")</f>
        <v/>
      </c>
      <c r="J394" s="26" t="str">
        <f>IF(A394&lt;&gt;"",IF(Tätigkeit!AB404=TRUE,INDEX(codedipqual,MATCH(Tätigkeit!R404,libdipqual,0)),IF(Tätigkeit!R404&lt;&gt;"",Tätigkeit!R404,"")),"")</f>
        <v/>
      </c>
      <c r="K394" s="26" t="str">
        <f>IF(A394&lt;&gt;"",IF(Tätigkeit!AC404=TRUE,INDEX(libcatidinst,MATCH(Tätigkeit!S404,libinst,0)),""),"")</f>
        <v/>
      </c>
      <c r="L394" s="26" t="str">
        <f>IF(A394&lt;&gt;"",IF(Tätigkeit!AC404=TRUE,INDEX(codeinst,MATCH(Tätigkeit!S404,libinst,0)),IF(Tätigkeit!S404&lt;&gt;"",Tätigkeit!S404,"")),"")</f>
        <v/>
      </c>
      <c r="M394" s="26" t="str">
        <f>IF(A394&lt;&gt;"",IF(Tätigkeit!T404&lt;&gt;"",Tätigkeit!T404,""),"")</f>
        <v/>
      </c>
      <c r="N394" s="26" t="str">
        <f>IF(A394&lt;&gt;"",IF(Tätigkeit!U404&lt;&gt;"",Tätigkeit!U404,""),"")</f>
        <v/>
      </c>
      <c r="O394" s="26" t="str">
        <f>IF(OR(A394="",ISBLANK(Tätigkeit!V404)),"",IF(NOT(ISNA(Tätigkeit!V404)),INDEX(codeschartkla,MATCH(Tätigkeit!V404,libschartkla,0)),Tätigkeit!V404))</f>
        <v/>
      </c>
      <c r="P394" s="26" t="str">
        <f>IF(OR(A394="",ISBLANK(Tätigkeit!W404)),"",Tätigkeit!W404)</f>
        <v/>
      </c>
    </row>
    <row r="395" spans="1:16" x14ac:dyDescent="0.2">
      <c r="A395" s="26" t="str">
        <f>IF(Tätigkeit!$A405&lt;&gt;"",IF(Tätigkeit!C405&lt;&gt;"",IF(Tätigkeit!C405="LOC.ID",CONCATENATE("LOC.",Tätigkeit!AM$12),Tätigkeit!C405),""),"")</f>
        <v/>
      </c>
      <c r="B395" s="65" t="str">
        <f>IF(A395&lt;&gt;"",Tätigkeit!J405,"")</f>
        <v/>
      </c>
      <c r="C395" s="26" t="str">
        <f>IF(A395&lt;&gt;"",IF(Tätigkeit!E405=TRUE,INDEX(codesex,MATCH(Tätigkeit!D405,libsex,0)),Tätigkeit!D405),"")</f>
        <v/>
      </c>
      <c r="D395" s="131" t="str">
        <f>IF(A395&lt;&gt;"",Tätigkeit!F405,"")</f>
        <v/>
      </c>
      <c r="E395" s="26" t="str">
        <f>IF(A395&lt;&gt;"",IF(Tätigkeit!H405=TRUE,INDEX(codenat,MATCH(Tätigkeit!G405,libnat,0)),Tätigkeit!G405),"")</f>
        <v/>
      </c>
      <c r="F395" s="26" t="str">
        <f>IF(A395&lt;&gt;"",Tätigkeit!I405,"")</f>
        <v/>
      </c>
      <c r="G395" s="26" t="str">
        <f>IF(A395&lt;&gt;"",IF(Tätigkeit!O405&lt;&gt;"",Tätigkeit!O405,""),"")</f>
        <v/>
      </c>
      <c r="H395" s="26" t="str">
        <f>IF(A395&lt;&gt;"",IF(Tätigkeit!Z405=TRUE,INDEX(codeperskat,MATCH(Tätigkeit!P405,libperskat,0)),IF(Tätigkeit!P405&lt;&gt;"",Tätigkeit!P405,"")),"")</f>
        <v/>
      </c>
      <c r="I395" s="26" t="str">
        <f>IF(A395&lt;&gt;"",IF(Tätigkeit!AA405=TRUE,INDEX(codeaav,MATCH(Tätigkeit!Q405,libaav,0)),IF(Tätigkeit!Q405&lt;&gt;"",Tätigkeit!Q405,"")),"")</f>
        <v/>
      </c>
      <c r="J395" s="26" t="str">
        <f>IF(A395&lt;&gt;"",IF(Tätigkeit!AB405=TRUE,INDEX(codedipqual,MATCH(Tätigkeit!R405,libdipqual,0)),IF(Tätigkeit!R405&lt;&gt;"",Tätigkeit!R405,"")),"")</f>
        <v/>
      </c>
      <c r="K395" s="26" t="str">
        <f>IF(A395&lt;&gt;"",IF(Tätigkeit!AC405=TRUE,INDEX(libcatidinst,MATCH(Tätigkeit!S405,libinst,0)),""),"")</f>
        <v/>
      </c>
      <c r="L395" s="26" t="str">
        <f>IF(A395&lt;&gt;"",IF(Tätigkeit!AC405=TRUE,INDEX(codeinst,MATCH(Tätigkeit!S405,libinst,0)),IF(Tätigkeit!S405&lt;&gt;"",Tätigkeit!S405,"")),"")</f>
        <v/>
      </c>
      <c r="M395" s="26" t="str">
        <f>IF(A395&lt;&gt;"",IF(Tätigkeit!T405&lt;&gt;"",Tätigkeit!T405,""),"")</f>
        <v/>
      </c>
      <c r="N395" s="26" t="str">
        <f>IF(A395&lt;&gt;"",IF(Tätigkeit!U405&lt;&gt;"",Tätigkeit!U405,""),"")</f>
        <v/>
      </c>
      <c r="O395" s="26" t="str">
        <f>IF(OR(A395="",ISBLANK(Tätigkeit!V405)),"",IF(NOT(ISNA(Tätigkeit!V405)),INDEX(codeschartkla,MATCH(Tätigkeit!V405,libschartkla,0)),Tätigkeit!V405))</f>
        <v/>
      </c>
      <c r="P395" s="26" t="str">
        <f>IF(OR(A395="",ISBLANK(Tätigkeit!W405)),"",Tätigkeit!W405)</f>
        <v/>
      </c>
    </row>
    <row r="396" spans="1:16" x14ac:dyDescent="0.2">
      <c r="A396" s="26" t="str">
        <f>IF(Tätigkeit!$A406&lt;&gt;"",IF(Tätigkeit!C406&lt;&gt;"",IF(Tätigkeit!C406="LOC.ID",CONCATENATE("LOC.",Tätigkeit!AM$12),Tätigkeit!C406),""),"")</f>
        <v/>
      </c>
      <c r="B396" s="65" t="str">
        <f>IF(A396&lt;&gt;"",Tätigkeit!J406,"")</f>
        <v/>
      </c>
      <c r="C396" s="26" t="str">
        <f>IF(A396&lt;&gt;"",IF(Tätigkeit!E406=TRUE,INDEX(codesex,MATCH(Tätigkeit!D406,libsex,0)),Tätigkeit!D406),"")</f>
        <v/>
      </c>
      <c r="D396" s="131" t="str">
        <f>IF(A396&lt;&gt;"",Tätigkeit!F406,"")</f>
        <v/>
      </c>
      <c r="E396" s="26" t="str">
        <f>IF(A396&lt;&gt;"",IF(Tätigkeit!H406=TRUE,INDEX(codenat,MATCH(Tätigkeit!G406,libnat,0)),Tätigkeit!G406),"")</f>
        <v/>
      </c>
      <c r="F396" s="26" t="str">
        <f>IF(A396&lt;&gt;"",Tätigkeit!I406,"")</f>
        <v/>
      </c>
      <c r="G396" s="26" t="str">
        <f>IF(A396&lt;&gt;"",IF(Tätigkeit!O406&lt;&gt;"",Tätigkeit!O406,""),"")</f>
        <v/>
      </c>
      <c r="H396" s="26" t="str">
        <f>IF(A396&lt;&gt;"",IF(Tätigkeit!Z406=TRUE,INDEX(codeperskat,MATCH(Tätigkeit!P406,libperskat,0)),IF(Tätigkeit!P406&lt;&gt;"",Tätigkeit!P406,"")),"")</f>
        <v/>
      </c>
      <c r="I396" s="26" t="str">
        <f>IF(A396&lt;&gt;"",IF(Tätigkeit!AA406=TRUE,INDEX(codeaav,MATCH(Tätigkeit!Q406,libaav,0)),IF(Tätigkeit!Q406&lt;&gt;"",Tätigkeit!Q406,"")),"")</f>
        <v/>
      </c>
      <c r="J396" s="26" t="str">
        <f>IF(A396&lt;&gt;"",IF(Tätigkeit!AB406=TRUE,INDEX(codedipqual,MATCH(Tätigkeit!R406,libdipqual,0)),IF(Tätigkeit!R406&lt;&gt;"",Tätigkeit!R406,"")),"")</f>
        <v/>
      </c>
      <c r="K396" s="26" t="str">
        <f>IF(A396&lt;&gt;"",IF(Tätigkeit!AC406=TRUE,INDEX(libcatidinst,MATCH(Tätigkeit!S406,libinst,0)),""),"")</f>
        <v/>
      </c>
      <c r="L396" s="26" t="str">
        <f>IF(A396&lt;&gt;"",IF(Tätigkeit!AC406=TRUE,INDEX(codeinst,MATCH(Tätigkeit!S406,libinst,0)),IF(Tätigkeit!S406&lt;&gt;"",Tätigkeit!S406,"")),"")</f>
        <v/>
      </c>
      <c r="M396" s="26" t="str">
        <f>IF(A396&lt;&gt;"",IF(Tätigkeit!T406&lt;&gt;"",Tätigkeit!T406,""),"")</f>
        <v/>
      </c>
      <c r="N396" s="26" t="str">
        <f>IF(A396&lt;&gt;"",IF(Tätigkeit!U406&lt;&gt;"",Tätigkeit!U406,""),"")</f>
        <v/>
      </c>
      <c r="O396" s="26" t="str">
        <f>IF(OR(A396="",ISBLANK(Tätigkeit!V406)),"",IF(NOT(ISNA(Tätigkeit!V406)),INDEX(codeschartkla,MATCH(Tätigkeit!V406,libschartkla,0)),Tätigkeit!V406))</f>
        <v/>
      </c>
      <c r="P396" s="26" t="str">
        <f>IF(OR(A396="",ISBLANK(Tätigkeit!W406)),"",Tätigkeit!W406)</f>
        <v/>
      </c>
    </row>
    <row r="397" spans="1:16" x14ac:dyDescent="0.2">
      <c r="A397" s="26" t="str">
        <f>IF(Tätigkeit!$A407&lt;&gt;"",IF(Tätigkeit!C407&lt;&gt;"",IF(Tätigkeit!C407="LOC.ID",CONCATENATE("LOC.",Tätigkeit!AM$12),Tätigkeit!C407),""),"")</f>
        <v/>
      </c>
      <c r="B397" s="65" t="str">
        <f>IF(A397&lt;&gt;"",Tätigkeit!J407,"")</f>
        <v/>
      </c>
      <c r="C397" s="26" t="str">
        <f>IF(A397&lt;&gt;"",IF(Tätigkeit!E407=TRUE,INDEX(codesex,MATCH(Tätigkeit!D407,libsex,0)),Tätigkeit!D407),"")</f>
        <v/>
      </c>
      <c r="D397" s="131" t="str">
        <f>IF(A397&lt;&gt;"",Tätigkeit!F407,"")</f>
        <v/>
      </c>
      <c r="E397" s="26" t="str">
        <f>IF(A397&lt;&gt;"",IF(Tätigkeit!H407=TRUE,INDEX(codenat,MATCH(Tätigkeit!G407,libnat,0)),Tätigkeit!G407),"")</f>
        <v/>
      </c>
      <c r="F397" s="26" t="str">
        <f>IF(A397&lt;&gt;"",Tätigkeit!I407,"")</f>
        <v/>
      </c>
      <c r="G397" s="26" t="str">
        <f>IF(A397&lt;&gt;"",IF(Tätigkeit!O407&lt;&gt;"",Tätigkeit!O407,""),"")</f>
        <v/>
      </c>
      <c r="H397" s="26" t="str">
        <f>IF(A397&lt;&gt;"",IF(Tätigkeit!Z407=TRUE,INDEX(codeperskat,MATCH(Tätigkeit!P407,libperskat,0)),IF(Tätigkeit!P407&lt;&gt;"",Tätigkeit!P407,"")),"")</f>
        <v/>
      </c>
      <c r="I397" s="26" t="str">
        <f>IF(A397&lt;&gt;"",IF(Tätigkeit!AA407=TRUE,INDEX(codeaav,MATCH(Tätigkeit!Q407,libaav,0)),IF(Tätigkeit!Q407&lt;&gt;"",Tätigkeit!Q407,"")),"")</f>
        <v/>
      </c>
      <c r="J397" s="26" t="str">
        <f>IF(A397&lt;&gt;"",IF(Tätigkeit!AB407=TRUE,INDEX(codedipqual,MATCH(Tätigkeit!R407,libdipqual,0)),IF(Tätigkeit!R407&lt;&gt;"",Tätigkeit!R407,"")),"")</f>
        <v/>
      </c>
      <c r="K397" s="26" t="str">
        <f>IF(A397&lt;&gt;"",IF(Tätigkeit!AC407=TRUE,INDEX(libcatidinst,MATCH(Tätigkeit!S407,libinst,0)),""),"")</f>
        <v/>
      </c>
      <c r="L397" s="26" t="str">
        <f>IF(A397&lt;&gt;"",IF(Tätigkeit!AC407=TRUE,INDEX(codeinst,MATCH(Tätigkeit!S407,libinst,0)),IF(Tätigkeit!S407&lt;&gt;"",Tätigkeit!S407,"")),"")</f>
        <v/>
      </c>
      <c r="M397" s="26" t="str">
        <f>IF(A397&lt;&gt;"",IF(Tätigkeit!T407&lt;&gt;"",Tätigkeit!T407,""),"")</f>
        <v/>
      </c>
      <c r="N397" s="26" t="str">
        <f>IF(A397&lt;&gt;"",IF(Tätigkeit!U407&lt;&gt;"",Tätigkeit!U407,""),"")</f>
        <v/>
      </c>
      <c r="O397" s="26" t="str">
        <f>IF(OR(A397="",ISBLANK(Tätigkeit!V407)),"",IF(NOT(ISNA(Tätigkeit!V407)),INDEX(codeschartkla,MATCH(Tätigkeit!V407,libschartkla,0)),Tätigkeit!V407))</f>
        <v/>
      </c>
      <c r="P397" s="26" t="str">
        <f>IF(OR(A397="",ISBLANK(Tätigkeit!W407)),"",Tätigkeit!W407)</f>
        <v/>
      </c>
    </row>
    <row r="398" spans="1:16" x14ac:dyDescent="0.2">
      <c r="A398" s="26" t="str">
        <f>IF(Tätigkeit!$A408&lt;&gt;"",IF(Tätigkeit!C408&lt;&gt;"",IF(Tätigkeit!C408="LOC.ID",CONCATENATE("LOC.",Tätigkeit!AM$12),Tätigkeit!C408),""),"")</f>
        <v/>
      </c>
      <c r="B398" s="65" t="str">
        <f>IF(A398&lt;&gt;"",Tätigkeit!J408,"")</f>
        <v/>
      </c>
      <c r="C398" s="26" t="str">
        <f>IF(A398&lt;&gt;"",IF(Tätigkeit!E408=TRUE,INDEX(codesex,MATCH(Tätigkeit!D408,libsex,0)),Tätigkeit!D408),"")</f>
        <v/>
      </c>
      <c r="D398" s="131" t="str">
        <f>IF(A398&lt;&gt;"",Tätigkeit!F408,"")</f>
        <v/>
      </c>
      <c r="E398" s="26" t="str">
        <f>IF(A398&lt;&gt;"",IF(Tätigkeit!H408=TRUE,INDEX(codenat,MATCH(Tätigkeit!G408,libnat,0)),Tätigkeit!G408),"")</f>
        <v/>
      </c>
      <c r="F398" s="26" t="str">
        <f>IF(A398&lt;&gt;"",Tätigkeit!I408,"")</f>
        <v/>
      </c>
      <c r="G398" s="26" t="str">
        <f>IF(A398&lt;&gt;"",IF(Tätigkeit!O408&lt;&gt;"",Tätigkeit!O408,""),"")</f>
        <v/>
      </c>
      <c r="H398" s="26" t="str">
        <f>IF(A398&lt;&gt;"",IF(Tätigkeit!Z408=TRUE,INDEX(codeperskat,MATCH(Tätigkeit!P408,libperskat,0)),IF(Tätigkeit!P408&lt;&gt;"",Tätigkeit!P408,"")),"")</f>
        <v/>
      </c>
      <c r="I398" s="26" t="str">
        <f>IF(A398&lt;&gt;"",IF(Tätigkeit!AA408=TRUE,INDEX(codeaav,MATCH(Tätigkeit!Q408,libaav,0)),IF(Tätigkeit!Q408&lt;&gt;"",Tätigkeit!Q408,"")),"")</f>
        <v/>
      </c>
      <c r="J398" s="26" t="str">
        <f>IF(A398&lt;&gt;"",IF(Tätigkeit!AB408=TRUE,INDEX(codedipqual,MATCH(Tätigkeit!R408,libdipqual,0)),IF(Tätigkeit!R408&lt;&gt;"",Tätigkeit!R408,"")),"")</f>
        <v/>
      </c>
      <c r="K398" s="26" t="str">
        <f>IF(A398&lt;&gt;"",IF(Tätigkeit!AC408=TRUE,INDEX(libcatidinst,MATCH(Tätigkeit!S408,libinst,0)),""),"")</f>
        <v/>
      </c>
      <c r="L398" s="26" t="str">
        <f>IF(A398&lt;&gt;"",IF(Tätigkeit!AC408=TRUE,INDEX(codeinst,MATCH(Tätigkeit!S408,libinst,0)),IF(Tätigkeit!S408&lt;&gt;"",Tätigkeit!S408,"")),"")</f>
        <v/>
      </c>
      <c r="M398" s="26" t="str">
        <f>IF(A398&lt;&gt;"",IF(Tätigkeit!T408&lt;&gt;"",Tätigkeit!T408,""),"")</f>
        <v/>
      </c>
      <c r="N398" s="26" t="str">
        <f>IF(A398&lt;&gt;"",IF(Tätigkeit!U408&lt;&gt;"",Tätigkeit!U408,""),"")</f>
        <v/>
      </c>
      <c r="O398" s="26" t="str">
        <f>IF(OR(A398="",ISBLANK(Tätigkeit!V408)),"",IF(NOT(ISNA(Tätigkeit!V408)),INDEX(codeschartkla,MATCH(Tätigkeit!V408,libschartkla,0)),Tätigkeit!V408))</f>
        <v/>
      </c>
      <c r="P398" s="26" t="str">
        <f>IF(OR(A398="",ISBLANK(Tätigkeit!W408)),"",Tätigkeit!W408)</f>
        <v/>
      </c>
    </row>
    <row r="399" spans="1:16" x14ac:dyDescent="0.2">
      <c r="A399" s="26" t="str">
        <f>IF(Tätigkeit!$A409&lt;&gt;"",IF(Tätigkeit!C409&lt;&gt;"",IF(Tätigkeit!C409="LOC.ID",CONCATENATE("LOC.",Tätigkeit!AM$12),Tätigkeit!C409),""),"")</f>
        <v/>
      </c>
      <c r="B399" s="65" t="str">
        <f>IF(A399&lt;&gt;"",Tätigkeit!J409,"")</f>
        <v/>
      </c>
      <c r="C399" s="26" t="str">
        <f>IF(A399&lt;&gt;"",IF(Tätigkeit!E409=TRUE,INDEX(codesex,MATCH(Tätigkeit!D409,libsex,0)),Tätigkeit!D409),"")</f>
        <v/>
      </c>
      <c r="D399" s="131" t="str">
        <f>IF(A399&lt;&gt;"",Tätigkeit!F409,"")</f>
        <v/>
      </c>
      <c r="E399" s="26" t="str">
        <f>IF(A399&lt;&gt;"",IF(Tätigkeit!H409=TRUE,INDEX(codenat,MATCH(Tätigkeit!G409,libnat,0)),Tätigkeit!G409),"")</f>
        <v/>
      </c>
      <c r="F399" s="26" t="str">
        <f>IF(A399&lt;&gt;"",Tätigkeit!I409,"")</f>
        <v/>
      </c>
      <c r="G399" s="26" t="str">
        <f>IF(A399&lt;&gt;"",IF(Tätigkeit!O409&lt;&gt;"",Tätigkeit!O409,""),"")</f>
        <v/>
      </c>
      <c r="H399" s="26" t="str">
        <f>IF(A399&lt;&gt;"",IF(Tätigkeit!Z409=TRUE,INDEX(codeperskat,MATCH(Tätigkeit!P409,libperskat,0)),IF(Tätigkeit!P409&lt;&gt;"",Tätigkeit!P409,"")),"")</f>
        <v/>
      </c>
      <c r="I399" s="26" t="str">
        <f>IF(A399&lt;&gt;"",IF(Tätigkeit!AA409=TRUE,INDEX(codeaav,MATCH(Tätigkeit!Q409,libaav,0)),IF(Tätigkeit!Q409&lt;&gt;"",Tätigkeit!Q409,"")),"")</f>
        <v/>
      </c>
      <c r="J399" s="26" t="str">
        <f>IF(A399&lt;&gt;"",IF(Tätigkeit!AB409=TRUE,INDEX(codedipqual,MATCH(Tätigkeit!R409,libdipqual,0)),IF(Tätigkeit!R409&lt;&gt;"",Tätigkeit!R409,"")),"")</f>
        <v/>
      </c>
      <c r="K399" s="26" t="str">
        <f>IF(A399&lt;&gt;"",IF(Tätigkeit!AC409=TRUE,INDEX(libcatidinst,MATCH(Tätigkeit!S409,libinst,0)),""),"")</f>
        <v/>
      </c>
      <c r="L399" s="26" t="str">
        <f>IF(A399&lt;&gt;"",IF(Tätigkeit!AC409=TRUE,INDEX(codeinst,MATCH(Tätigkeit!S409,libinst,0)),IF(Tätigkeit!S409&lt;&gt;"",Tätigkeit!S409,"")),"")</f>
        <v/>
      </c>
      <c r="M399" s="26" t="str">
        <f>IF(A399&lt;&gt;"",IF(Tätigkeit!T409&lt;&gt;"",Tätigkeit!T409,""),"")</f>
        <v/>
      </c>
      <c r="N399" s="26" t="str">
        <f>IF(A399&lt;&gt;"",IF(Tätigkeit!U409&lt;&gt;"",Tätigkeit!U409,""),"")</f>
        <v/>
      </c>
      <c r="O399" s="26" t="str">
        <f>IF(OR(A399="",ISBLANK(Tätigkeit!V409)),"",IF(NOT(ISNA(Tätigkeit!V409)),INDEX(codeschartkla,MATCH(Tätigkeit!V409,libschartkla,0)),Tätigkeit!V409))</f>
        <v/>
      </c>
      <c r="P399" s="26" t="str">
        <f>IF(OR(A399="",ISBLANK(Tätigkeit!W409)),"",Tätigkeit!W409)</f>
        <v/>
      </c>
    </row>
    <row r="400" spans="1:16" x14ac:dyDescent="0.2">
      <c r="A400" s="26" t="str">
        <f>IF(Tätigkeit!$A410&lt;&gt;"",IF(Tätigkeit!C410&lt;&gt;"",IF(Tätigkeit!C410="LOC.ID",CONCATENATE("LOC.",Tätigkeit!AM$12),Tätigkeit!C410),""),"")</f>
        <v/>
      </c>
      <c r="B400" s="65" t="str">
        <f>IF(A400&lt;&gt;"",Tätigkeit!J410,"")</f>
        <v/>
      </c>
      <c r="C400" s="26" t="str">
        <f>IF(A400&lt;&gt;"",IF(Tätigkeit!E410=TRUE,INDEX(codesex,MATCH(Tätigkeit!D410,libsex,0)),Tätigkeit!D410),"")</f>
        <v/>
      </c>
      <c r="D400" s="131" t="str">
        <f>IF(A400&lt;&gt;"",Tätigkeit!F410,"")</f>
        <v/>
      </c>
      <c r="E400" s="26" t="str">
        <f>IF(A400&lt;&gt;"",IF(Tätigkeit!H410=TRUE,INDEX(codenat,MATCH(Tätigkeit!G410,libnat,0)),Tätigkeit!G410),"")</f>
        <v/>
      </c>
      <c r="F400" s="26" t="str">
        <f>IF(A400&lt;&gt;"",Tätigkeit!I410,"")</f>
        <v/>
      </c>
      <c r="G400" s="26" t="str">
        <f>IF(A400&lt;&gt;"",IF(Tätigkeit!O410&lt;&gt;"",Tätigkeit!O410,""),"")</f>
        <v/>
      </c>
      <c r="H400" s="26" t="str">
        <f>IF(A400&lt;&gt;"",IF(Tätigkeit!Z410=TRUE,INDEX(codeperskat,MATCH(Tätigkeit!P410,libperskat,0)),IF(Tätigkeit!P410&lt;&gt;"",Tätigkeit!P410,"")),"")</f>
        <v/>
      </c>
      <c r="I400" s="26" t="str">
        <f>IF(A400&lt;&gt;"",IF(Tätigkeit!AA410=TRUE,INDEX(codeaav,MATCH(Tätigkeit!Q410,libaav,0)),IF(Tätigkeit!Q410&lt;&gt;"",Tätigkeit!Q410,"")),"")</f>
        <v/>
      </c>
      <c r="J400" s="26" t="str">
        <f>IF(A400&lt;&gt;"",IF(Tätigkeit!AB410=TRUE,INDEX(codedipqual,MATCH(Tätigkeit!R410,libdipqual,0)),IF(Tätigkeit!R410&lt;&gt;"",Tätigkeit!R410,"")),"")</f>
        <v/>
      </c>
      <c r="K400" s="26" t="str">
        <f>IF(A400&lt;&gt;"",IF(Tätigkeit!AC410=TRUE,INDEX(libcatidinst,MATCH(Tätigkeit!S410,libinst,0)),""),"")</f>
        <v/>
      </c>
      <c r="L400" s="26" t="str">
        <f>IF(A400&lt;&gt;"",IF(Tätigkeit!AC410=TRUE,INDEX(codeinst,MATCH(Tätigkeit!S410,libinst,0)),IF(Tätigkeit!S410&lt;&gt;"",Tätigkeit!S410,"")),"")</f>
        <v/>
      </c>
      <c r="M400" s="26" t="str">
        <f>IF(A400&lt;&gt;"",IF(Tätigkeit!T410&lt;&gt;"",Tätigkeit!T410,""),"")</f>
        <v/>
      </c>
      <c r="N400" s="26" t="str">
        <f>IF(A400&lt;&gt;"",IF(Tätigkeit!U410&lt;&gt;"",Tätigkeit!U410,""),"")</f>
        <v/>
      </c>
      <c r="O400" s="26" t="str">
        <f>IF(OR(A400="",ISBLANK(Tätigkeit!V410)),"",IF(NOT(ISNA(Tätigkeit!V410)),INDEX(codeschartkla,MATCH(Tätigkeit!V410,libschartkla,0)),Tätigkeit!V410))</f>
        <v/>
      </c>
      <c r="P400" s="26" t="str">
        <f>IF(OR(A400="",ISBLANK(Tätigkeit!W410)),"",Tätigkeit!W410)</f>
        <v/>
      </c>
    </row>
    <row r="401" spans="1:16" x14ac:dyDescent="0.2">
      <c r="A401" s="26" t="str">
        <f>IF(Tätigkeit!$A411&lt;&gt;"",IF(Tätigkeit!C411&lt;&gt;"",IF(Tätigkeit!C411="LOC.ID",CONCATENATE("LOC.",Tätigkeit!AM$12),Tätigkeit!C411),""),"")</f>
        <v/>
      </c>
      <c r="B401" s="65" t="str">
        <f>IF(A401&lt;&gt;"",Tätigkeit!J411,"")</f>
        <v/>
      </c>
      <c r="C401" s="26" t="str">
        <f>IF(A401&lt;&gt;"",IF(Tätigkeit!E411=TRUE,INDEX(codesex,MATCH(Tätigkeit!D411,libsex,0)),Tätigkeit!D411),"")</f>
        <v/>
      </c>
      <c r="D401" s="131" t="str">
        <f>IF(A401&lt;&gt;"",Tätigkeit!F411,"")</f>
        <v/>
      </c>
      <c r="E401" s="26" t="str">
        <f>IF(A401&lt;&gt;"",IF(Tätigkeit!H411=TRUE,INDEX(codenat,MATCH(Tätigkeit!G411,libnat,0)),Tätigkeit!G411),"")</f>
        <v/>
      </c>
      <c r="F401" s="26" t="str">
        <f>IF(A401&lt;&gt;"",Tätigkeit!I411,"")</f>
        <v/>
      </c>
      <c r="G401" s="26" t="str">
        <f>IF(A401&lt;&gt;"",IF(Tätigkeit!O411&lt;&gt;"",Tätigkeit!O411,""),"")</f>
        <v/>
      </c>
      <c r="H401" s="26" t="str">
        <f>IF(A401&lt;&gt;"",IF(Tätigkeit!Z411=TRUE,INDEX(codeperskat,MATCH(Tätigkeit!P411,libperskat,0)),IF(Tätigkeit!P411&lt;&gt;"",Tätigkeit!P411,"")),"")</f>
        <v/>
      </c>
      <c r="I401" s="26" t="str">
        <f>IF(A401&lt;&gt;"",IF(Tätigkeit!AA411=TRUE,INDEX(codeaav,MATCH(Tätigkeit!Q411,libaav,0)),IF(Tätigkeit!Q411&lt;&gt;"",Tätigkeit!Q411,"")),"")</f>
        <v/>
      </c>
      <c r="J401" s="26" t="str">
        <f>IF(A401&lt;&gt;"",IF(Tätigkeit!AB411=TRUE,INDEX(codedipqual,MATCH(Tätigkeit!R411,libdipqual,0)),IF(Tätigkeit!R411&lt;&gt;"",Tätigkeit!R411,"")),"")</f>
        <v/>
      </c>
      <c r="K401" s="26" t="str">
        <f>IF(A401&lt;&gt;"",IF(Tätigkeit!AC411=TRUE,INDEX(libcatidinst,MATCH(Tätigkeit!S411,libinst,0)),""),"")</f>
        <v/>
      </c>
      <c r="L401" s="26" t="str">
        <f>IF(A401&lt;&gt;"",IF(Tätigkeit!AC411=TRUE,INDEX(codeinst,MATCH(Tätigkeit!S411,libinst,0)),IF(Tätigkeit!S411&lt;&gt;"",Tätigkeit!S411,"")),"")</f>
        <v/>
      </c>
      <c r="M401" s="26" t="str">
        <f>IF(A401&lt;&gt;"",IF(Tätigkeit!T411&lt;&gt;"",Tätigkeit!T411,""),"")</f>
        <v/>
      </c>
      <c r="N401" s="26" t="str">
        <f>IF(A401&lt;&gt;"",IF(Tätigkeit!U411&lt;&gt;"",Tätigkeit!U411,""),"")</f>
        <v/>
      </c>
      <c r="O401" s="26" t="str">
        <f>IF(OR(A401="",ISBLANK(Tätigkeit!V411)),"",IF(NOT(ISNA(Tätigkeit!V411)),INDEX(codeschartkla,MATCH(Tätigkeit!V411,libschartkla,0)),Tätigkeit!V411))</f>
        <v/>
      </c>
      <c r="P401" s="26" t="str">
        <f>IF(OR(A401="",ISBLANK(Tätigkeit!W411)),"",Tätigkeit!W411)</f>
        <v/>
      </c>
    </row>
    <row r="402" spans="1:16" x14ac:dyDescent="0.2">
      <c r="A402" s="26" t="str">
        <f>IF(Tätigkeit!$A412&lt;&gt;"",IF(Tätigkeit!C412&lt;&gt;"",IF(Tätigkeit!C412="LOC.ID",CONCATENATE("LOC.",Tätigkeit!AM$12),Tätigkeit!C412),""),"")</f>
        <v/>
      </c>
      <c r="B402" s="65" t="str">
        <f>IF(A402&lt;&gt;"",Tätigkeit!J412,"")</f>
        <v/>
      </c>
      <c r="C402" s="26" t="str">
        <f>IF(A402&lt;&gt;"",IF(Tätigkeit!E412=TRUE,INDEX(codesex,MATCH(Tätigkeit!D412,libsex,0)),Tätigkeit!D412),"")</f>
        <v/>
      </c>
      <c r="D402" s="131" t="str">
        <f>IF(A402&lt;&gt;"",Tätigkeit!F412,"")</f>
        <v/>
      </c>
      <c r="E402" s="26" t="str">
        <f>IF(A402&lt;&gt;"",IF(Tätigkeit!H412=TRUE,INDEX(codenat,MATCH(Tätigkeit!G412,libnat,0)),Tätigkeit!G412),"")</f>
        <v/>
      </c>
      <c r="F402" s="26" t="str">
        <f>IF(A402&lt;&gt;"",Tätigkeit!I412,"")</f>
        <v/>
      </c>
      <c r="G402" s="26" t="str">
        <f>IF(A402&lt;&gt;"",IF(Tätigkeit!O412&lt;&gt;"",Tätigkeit!O412,""),"")</f>
        <v/>
      </c>
      <c r="H402" s="26" t="str">
        <f>IF(A402&lt;&gt;"",IF(Tätigkeit!Z412=TRUE,INDEX(codeperskat,MATCH(Tätigkeit!P412,libperskat,0)),IF(Tätigkeit!P412&lt;&gt;"",Tätigkeit!P412,"")),"")</f>
        <v/>
      </c>
      <c r="I402" s="26" t="str">
        <f>IF(A402&lt;&gt;"",IF(Tätigkeit!AA412=TRUE,INDEX(codeaav,MATCH(Tätigkeit!Q412,libaav,0)),IF(Tätigkeit!Q412&lt;&gt;"",Tätigkeit!Q412,"")),"")</f>
        <v/>
      </c>
      <c r="J402" s="26" t="str">
        <f>IF(A402&lt;&gt;"",IF(Tätigkeit!AB412=TRUE,INDEX(codedipqual,MATCH(Tätigkeit!R412,libdipqual,0)),IF(Tätigkeit!R412&lt;&gt;"",Tätigkeit!R412,"")),"")</f>
        <v/>
      </c>
      <c r="K402" s="26" t="str">
        <f>IF(A402&lt;&gt;"",IF(Tätigkeit!AC412=TRUE,INDEX(libcatidinst,MATCH(Tätigkeit!S412,libinst,0)),""),"")</f>
        <v/>
      </c>
      <c r="L402" s="26" t="str">
        <f>IF(A402&lt;&gt;"",IF(Tätigkeit!AC412=TRUE,INDEX(codeinst,MATCH(Tätigkeit!S412,libinst,0)),IF(Tätigkeit!S412&lt;&gt;"",Tätigkeit!S412,"")),"")</f>
        <v/>
      </c>
      <c r="M402" s="26" t="str">
        <f>IF(A402&lt;&gt;"",IF(Tätigkeit!T412&lt;&gt;"",Tätigkeit!T412,""),"")</f>
        <v/>
      </c>
      <c r="N402" s="26" t="str">
        <f>IF(A402&lt;&gt;"",IF(Tätigkeit!U412&lt;&gt;"",Tätigkeit!U412,""),"")</f>
        <v/>
      </c>
      <c r="O402" s="26" t="str">
        <f>IF(OR(A402="",ISBLANK(Tätigkeit!V412)),"",IF(NOT(ISNA(Tätigkeit!V412)),INDEX(codeschartkla,MATCH(Tätigkeit!V412,libschartkla,0)),Tätigkeit!V412))</f>
        <v/>
      </c>
      <c r="P402" s="26" t="str">
        <f>IF(OR(A402="",ISBLANK(Tätigkeit!W412)),"",Tätigkeit!W412)</f>
        <v/>
      </c>
    </row>
    <row r="403" spans="1:16" x14ac:dyDescent="0.2">
      <c r="A403" s="26" t="str">
        <f>IF(Tätigkeit!$A413&lt;&gt;"",IF(Tätigkeit!C413&lt;&gt;"",IF(Tätigkeit!C413="LOC.ID",CONCATENATE("LOC.",Tätigkeit!AM$12),Tätigkeit!C413),""),"")</f>
        <v/>
      </c>
      <c r="B403" s="65" t="str">
        <f>IF(A403&lt;&gt;"",Tätigkeit!J413,"")</f>
        <v/>
      </c>
      <c r="C403" s="26" t="str">
        <f>IF(A403&lt;&gt;"",IF(Tätigkeit!E413=TRUE,INDEX(codesex,MATCH(Tätigkeit!D413,libsex,0)),Tätigkeit!D413),"")</f>
        <v/>
      </c>
      <c r="D403" s="131" t="str">
        <f>IF(A403&lt;&gt;"",Tätigkeit!F413,"")</f>
        <v/>
      </c>
      <c r="E403" s="26" t="str">
        <f>IF(A403&lt;&gt;"",IF(Tätigkeit!H413=TRUE,INDEX(codenat,MATCH(Tätigkeit!G413,libnat,0)),Tätigkeit!G413),"")</f>
        <v/>
      </c>
      <c r="F403" s="26" t="str">
        <f>IF(A403&lt;&gt;"",Tätigkeit!I413,"")</f>
        <v/>
      </c>
      <c r="G403" s="26" t="str">
        <f>IF(A403&lt;&gt;"",IF(Tätigkeit!O413&lt;&gt;"",Tätigkeit!O413,""),"")</f>
        <v/>
      </c>
      <c r="H403" s="26" t="str">
        <f>IF(A403&lt;&gt;"",IF(Tätigkeit!Z413=TRUE,INDEX(codeperskat,MATCH(Tätigkeit!P413,libperskat,0)),IF(Tätigkeit!P413&lt;&gt;"",Tätigkeit!P413,"")),"")</f>
        <v/>
      </c>
      <c r="I403" s="26" t="str">
        <f>IF(A403&lt;&gt;"",IF(Tätigkeit!AA413=TRUE,INDEX(codeaav,MATCH(Tätigkeit!Q413,libaav,0)),IF(Tätigkeit!Q413&lt;&gt;"",Tätigkeit!Q413,"")),"")</f>
        <v/>
      </c>
      <c r="J403" s="26" t="str">
        <f>IF(A403&lt;&gt;"",IF(Tätigkeit!AB413=TRUE,INDEX(codedipqual,MATCH(Tätigkeit!R413,libdipqual,0)),IF(Tätigkeit!R413&lt;&gt;"",Tätigkeit!R413,"")),"")</f>
        <v/>
      </c>
      <c r="K403" s="26" t="str">
        <f>IF(A403&lt;&gt;"",IF(Tätigkeit!AC413=TRUE,INDEX(libcatidinst,MATCH(Tätigkeit!S413,libinst,0)),""),"")</f>
        <v/>
      </c>
      <c r="L403" s="26" t="str">
        <f>IF(A403&lt;&gt;"",IF(Tätigkeit!AC413=TRUE,INDEX(codeinst,MATCH(Tätigkeit!S413,libinst,0)),IF(Tätigkeit!S413&lt;&gt;"",Tätigkeit!S413,"")),"")</f>
        <v/>
      </c>
      <c r="M403" s="26" t="str">
        <f>IF(A403&lt;&gt;"",IF(Tätigkeit!T413&lt;&gt;"",Tätigkeit!T413,""),"")</f>
        <v/>
      </c>
      <c r="N403" s="26" t="str">
        <f>IF(A403&lt;&gt;"",IF(Tätigkeit!U413&lt;&gt;"",Tätigkeit!U413,""),"")</f>
        <v/>
      </c>
      <c r="O403" s="26" t="str">
        <f>IF(OR(A403="",ISBLANK(Tätigkeit!V413)),"",IF(NOT(ISNA(Tätigkeit!V413)),INDEX(codeschartkla,MATCH(Tätigkeit!V413,libschartkla,0)),Tätigkeit!V413))</f>
        <v/>
      </c>
      <c r="P403" s="26" t="str">
        <f>IF(OR(A403="",ISBLANK(Tätigkeit!W413)),"",Tätigkeit!W413)</f>
        <v/>
      </c>
    </row>
    <row r="404" spans="1:16" x14ac:dyDescent="0.2">
      <c r="A404" s="26" t="str">
        <f>IF(Tätigkeit!$A414&lt;&gt;"",IF(Tätigkeit!C414&lt;&gt;"",IF(Tätigkeit!C414="LOC.ID",CONCATENATE("LOC.",Tätigkeit!AM$12),Tätigkeit!C414),""),"")</f>
        <v/>
      </c>
      <c r="B404" s="65" t="str">
        <f>IF(A404&lt;&gt;"",Tätigkeit!J414,"")</f>
        <v/>
      </c>
      <c r="C404" s="26" t="str">
        <f>IF(A404&lt;&gt;"",IF(Tätigkeit!E414=TRUE,INDEX(codesex,MATCH(Tätigkeit!D414,libsex,0)),Tätigkeit!D414),"")</f>
        <v/>
      </c>
      <c r="D404" s="131" t="str">
        <f>IF(A404&lt;&gt;"",Tätigkeit!F414,"")</f>
        <v/>
      </c>
      <c r="E404" s="26" t="str">
        <f>IF(A404&lt;&gt;"",IF(Tätigkeit!H414=TRUE,INDEX(codenat,MATCH(Tätigkeit!G414,libnat,0)),Tätigkeit!G414),"")</f>
        <v/>
      </c>
      <c r="F404" s="26" t="str">
        <f>IF(A404&lt;&gt;"",Tätigkeit!I414,"")</f>
        <v/>
      </c>
      <c r="G404" s="26" t="str">
        <f>IF(A404&lt;&gt;"",IF(Tätigkeit!O414&lt;&gt;"",Tätigkeit!O414,""),"")</f>
        <v/>
      </c>
      <c r="H404" s="26" t="str">
        <f>IF(A404&lt;&gt;"",IF(Tätigkeit!Z414=TRUE,INDEX(codeperskat,MATCH(Tätigkeit!P414,libperskat,0)),IF(Tätigkeit!P414&lt;&gt;"",Tätigkeit!P414,"")),"")</f>
        <v/>
      </c>
      <c r="I404" s="26" t="str">
        <f>IF(A404&lt;&gt;"",IF(Tätigkeit!AA414=TRUE,INDEX(codeaav,MATCH(Tätigkeit!Q414,libaav,0)),IF(Tätigkeit!Q414&lt;&gt;"",Tätigkeit!Q414,"")),"")</f>
        <v/>
      </c>
      <c r="J404" s="26" t="str">
        <f>IF(A404&lt;&gt;"",IF(Tätigkeit!AB414=TRUE,INDEX(codedipqual,MATCH(Tätigkeit!R414,libdipqual,0)),IF(Tätigkeit!R414&lt;&gt;"",Tätigkeit!R414,"")),"")</f>
        <v/>
      </c>
      <c r="K404" s="26" t="str">
        <f>IF(A404&lt;&gt;"",IF(Tätigkeit!AC414=TRUE,INDEX(libcatidinst,MATCH(Tätigkeit!S414,libinst,0)),""),"")</f>
        <v/>
      </c>
      <c r="L404" s="26" t="str">
        <f>IF(A404&lt;&gt;"",IF(Tätigkeit!AC414=TRUE,INDEX(codeinst,MATCH(Tätigkeit!S414,libinst,0)),IF(Tätigkeit!S414&lt;&gt;"",Tätigkeit!S414,"")),"")</f>
        <v/>
      </c>
      <c r="M404" s="26" t="str">
        <f>IF(A404&lt;&gt;"",IF(Tätigkeit!T414&lt;&gt;"",Tätigkeit!T414,""),"")</f>
        <v/>
      </c>
      <c r="N404" s="26" t="str">
        <f>IF(A404&lt;&gt;"",IF(Tätigkeit!U414&lt;&gt;"",Tätigkeit!U414,""),"")</f>
        <v/>
      </c>
      <c r="O404" s="26" t="str">
        <f>IF(OR(A404="",ISBLANK(Tätigkeit!V414)),"",IF(NOT(ISNA(Tätigkeit!V414)),INDEX(codeschartkla,MATCH(Tätigkeit!V414,libschartkla,0)),Tätigkeit!V414))</f>
        <v/>
      </c>
      <c r="P404" s="26" t="str">
        <f>IF(OR(A404="",ISBLANK(Tätigkeit!W414)),"",Tätigkeit!W414)</f>
        <v/>
      </c>
    </row>
    <row r="405" spans="1:16" x14ac:dyDescent="0.2">
      <c r="A405" s="26" t="str">
        <f>IF(Tätigkeit!$A415&lt;&gt;"",IF(Tätigkeit!C415&lt;&gt;"",IF(Tätigkeit!C415="LOC.ID",CONCATENATE("LOC.",Tätigkeit!AM$12),Tätigkeit!C415),""),"")</f>
        <v/>
      </c>
      <c r="B405" s="65" t="str">
        <f>IF(A405&lt;&gt;"",Tätigkeit!J415,"")</f>
        <v/>
      </c>
      <c r="C405" s="26" t="str">
        <f>IF(A405&lt;&gt;"",IF(Tätigkeit!E415=TRUE,INDEX(codesex,MATCH(Tätigkeit!D415,libsex,0)),Tätigkeit!D415),"")</f>
        <v/>
      </c>
      <c r="D405" s="131" t="str">
        <f>IF(A405&lt;&gt;"",Tätigkeit!F415,"")</f>
        <v/>
      </c>
      <c r="E405" s="26" t="str">
        <f>IF(A405&lt;&gt;"",IF(Tätigkeit!H415=TRUE,INDEX(codenat,MATCH(Tätigkeit!G415,libnat,0)),Tätigkeit!G415),"")</f>
        <v/>
      </c>
      <c r="F405" s="26" t="str">
        <f>IF(A405&lt;&gt;"",Tätigkeit!I415,"")</f>
        <v/>
      </c>
      <c r="G405" s="26" t="str">
        <f>IF(A405&lt;&gt;"",IF(Tätigkeit!O415&lt;&gt;"",Tätigkeit!O415,""),"")</f>
        <v/>
      </c>
      <c r="H405" s="26" t="str">
        <f>IF(A405&lt;&gt;"",IF(Tätigkeit!Z415=TRUE,INDEX(codeperskat,MATCH(Tätigkeit!P415,libperskat,0)),IF(Tätigkeit!P415&lt;&gt;"",Tätigkeit!P415,"")),"")</f>
        <v/>
      </c>
      <c r="I405" s="26" t="str">
        <f>IF(A405&lt;&gt;"",IF(Tätigkeit!AA415=TRUE,INDEX(codeaav,MATCH(Tätigkeit!Q415,libaav,0)),IF(Tätigkeit!Q415&lt;&gt;"",Tätigkeit!Q415,"")),"")</f>
        <v/>
      </c>
      <c r="J405" s="26" t="str">
        <f>IF(A405&lt;&gt;"",IF(Tätigkeit!AB415=TRUE,INDEX(codedipqual,MATCH(Tätigkeit!R415,libdipqual,0)),IF(Tätigkeit!R415&lt;&gt;"",Tätigkeit!R415,"")),"")</f>
        <v/>
      </c>
      <c r="K405" s="26" t="str">
        <f>IF(A405&lt;&gt;"",IF(Tätigkeit!AC415=TRUE,INDEX(libcatidinst,MATCH(Tätigkeit!S415,libinst,0)),""),"")</f>
        <v/>
      </c>
      <c r="L405" s="26" t="str">
        <f>IF(A405&lt;&gt;"",IF(Tätigkeit!AC415=TRUE,INDEX(codeinst,MATCH(Tätigkeit!S415,libinst,0)),IF(Tätigkeit!S415&lt;&gt;"",Tätigkeit!S415,"")),"")</f>
        <v/>
      </c>
      <c r="M405" s="26" t="str">
        <f>IF(A405&lt;&gt;"",IF(Tätigkeit!T415&lt;&gt;"",Tätigkeit!T415,""),"")</f>
        <v/>
      </c>
      <c r="N405" s="26" t="str">
        <f>IF(A405&lt;&gt;"",IF(Tätigkeit!U415&lt;&gt;"",Tätigkeit!U415,""),"")</f>
        <v/>
      </c>
      <c r="O405" s="26" t="str">
        <f>IF(OR(A405="",ISBLANK(Tätigkeit!V415)),"",IF(NOT(ISNA(Tätigkeit!V415)),INDEX(codeschartkla,MATCH(Tätigkeit!V415,libschartkla,0)),Tätigkeit!V415))</f>
        <v/>
      </c>
      <c r="P405" s="26" t="str">
        <f>IF(OR(A405="",ISBLANK(Tätigkeit!W415)),"",Tätigkeit!W415)</f>
        <v/>
      </c>
    </row>
    <row r="406" spans="1:16" x14ac:dyDescent="0.2">
      <c r="A406" s="26" t="str">
        <f>IF(Tätigkeit!$A416&lt;&gt;"",IF(Tätigkeit!C416&lt;&gt;"",IF(Tätigkeit!C416="LOC.ID",CONCATENATE("LOC.",Tätigkeit!AM$12),Tätigkeit!C416),""),"")</f>
        <v/>
      </c>
      <c r="B406" s="65" t="str">
        <f>IF(A406&lt;&gt;"",Tätigkeit!J416,"")</f>
        <v/>
      </c>
      <c r="C406" s="26" t="str">
        <f>IF(A406&lt;&gt;"",IF(Tätigkeit!E416=TRUE,INDEX(codesex,MATCH(Tätigkeit!D416,libsex,0)),Tätigkeit!D416),"")</f>
        <v/>
      </c>
      <c r="D406" s="131" t="str">
        <f>IF(A406&lt;&gt;"",Tätigkeit!F416,"")</f>
        <v/>
      </c>
      <c r="E406" s="26" t="str">
        <f>IF(A406&lt;&gt;"",IF(Tätigkeit!H416=TRUE,INDEX(codenat,MATCH(Tätigkeit!G416,libnat,0)),Tätigkeit!G416),"")</f>
        <v/>
      </c>
      <c r="F406" s="26" t="str">
        <f>IF(A406&lt;&gt;"",Tätigkeit!I416,"")</f>
        <v/>
      </c>
      <c r="G406" s="26" t="str">
        <f>IF(A406&lt;&gt;"",IF(Tätigkeit!O416&lt;&gt;"",Tätigkeit!O416,""),"")</f>
        <v/>
      </c>
      <c r="H406" s="26" t="str">
        <f>IF(A406&lt;&gt;"",IF(Tätigkeit!Z416=TRUE,INDEX(codeperskat,MATCH(Tätigkeit!P416,libperskat,0)),IF(Tätigkeit!P416&lt;&gt;"",Tätigkeit!P416,"")),"")</f>
        <v/>
      </c>
      <c r="I406" s="26" t="str">
        <f>IF(A406&lt;&gt;"",IF(Tätigkeit!AA416=TRUE,INDEX(codeaav,MATCH(Tätigkeit!Q416,libaav,0)),IF(Tätigkeit!Q416&lt;&gt;"",Tätigkeit!Q416,"")),"")</f>
        <v/>
      </c>
      <c r="J406" s="26" t="str">
        <f>IF(A406&lt;&gt;"",IF(Tätigkeit!AB416=TRUE,INDEX(codedipqual,MATCH(Tätigkeit!R416,libdipqual,0)),IF(Tätigkeit!R416&lt;&gt;"",Tätigkeit!R416,"")),"")</f>
        <v/>
      </c>
      <c r="K406" s="26" t="str">
        <f>IF(A406&lt;&gt;"",IF(Tätigkeit!AC416=TRUE,INDEX(libcatidinst,MATCH(Tätigkeit!S416,libinst,0)),""),"")</f>
        <v/>
      </c>
      <c r="L406" s="26" t="str">
        <f>IF(A406&lt;&gt;"",IF(Tätigkeit!AC416=TRUE,INDEX(codeinst,MATCH(Tätigkeit!S416,libinst,0)),IF(Tätigkeit!S416&lt;&gt;"",Tätigkeit!S416,"")),"")</f>
        <v/>
      </c>
      <c r="M406" s="26" t="str">
        <f>IF(A406&lt;&gt;"",IF(Tätigkeit!T416&lt;&gt;"",Tätigkeit!T416,""),"")</f>
        <v/>
      </c>
      <c r="N406" s="26" t="str">
        <f>IF(A406&lt;&gt;"",IF(Tätigkeit!U416&lt;&gt;"",Tätigkeit!U416,""),"")</f>
        <v/>
      </c>
      <c r="O406" s="26" t="str">
        <f>IF(OR(A406="",ISBLANK(Tätigkeit!V416)),"",IF(NOT(ISNA(Tätigkeit!V416)),INDEX(codeschartkla,MATCH(Tätigkeit!V416,libschartkla,0)),Tätigkeit!V416))</f>
        <v/>
      </c>
      <c r="P406" s="26" t="str">
        <f>IF(OR(A406="",ISBLANK(Tätigkeit!W416)),"",Tätigkeit!W416)</f>
        <v/>
      </c>
    </row>
    <row r="407" spans="1:16" x14ac:dyDescent="0.2">
      <c r="A407" s="26" t="str">
        <f>IF(Tätigkeit!$A417&lt;&gt;"",IF(Tätigkeit!C417&lt;&gt;"",IF(Tätigkeit!C417="LOC.ID",CONCATENATE("LOC.",Tätigkeit!AM$12),Tätigkeit!C417),""),"")</f>
        <v/>
      </c>
      <c r="B407" s="65" t="str">
        <f>IF(A407&lt;&gt;"",Tätigkeit!J417,"")</f>
        <v/>
      </c>
      <c r="C407" s="26" t="str">
        <f>IF(A407&lt;&gt;"",IF(Tätigkeit!E417=TRUE,INDEX(codesex,MATCH(Tätigkeit!D417,libsex,0)),Tätigkeit!D417),"")</f>
        <v/>
      </c>
      <c r="D407" s="131" t="str">
        <f>IF(A407&lt;&gt;"",Tätigkeit!F417,"")</f>
        <v/>
      </c>
      <c r="E407" s="26" t="str">
        <f>IF(A407&lt;&gt;"",IF(Tätigkeit!H417=TRUE,INDEX(codenat,MATCH(Tätigkeit!G417,libnat,0)),Tätigkeit!G417),"")</f>
        <v/>
      </c>
      <c r="F407" s="26" t="str">
        <f>IF(A407&lt;&gt;"",Tätigkeit!I417,"")</f>
        <v/>
      </c>
      <c r="G407" s="26" t="str">
        <f>IF(A407&lt;&gt;"",IF(Tätigkeit!O417&lt;&gt;"",Tätigkeit!O417,""),"")</f>
        <v/>
      </c>
      <c r="H407" s="26" t="str">
        <f>IF(A407&lt;&gt;"",IF(Tätigkeit!Z417=TRUE,INDEX(codeperskat,MATCH(Tätigkeit!P417,libperskat,0)),IF(Tätigkeit!P417&lt;&gt;"",Tätigkeit!P417,"")),"")</f>
        <v/>
      </c>
      <c r="I407" s="26" t="str">
        <f>IF(A407&lt;&gt;"",IF(Tätigkeit!AA417=TRUE,INDEX(codeaav,MATCH(Tätigkeit!Q417,libaav,0)),IF(Tätigkeit!Q417&lt;&gt;"",Tätigkeit!Q417,"")),"")</f>
        <v/>
      </c>
      <c r="J407" s="26" t="str">
        <f>IF(A407&lt;&gt;"",IF(Tätigkeit!AB417=TRUE,INDEX(codedipqual,MATCH(Tätigkeit!R417,libdipqual,0)),IF(Tätigkeit!R417&lt;&gt;"",Tätigkeit!R417,"")),"")</f>
        <v/>
      </c>
      <c r="K407" s="26" t="str">
        <f>IF(A407&lt;&gt;"",IF(Tätigkeit!AC417=TRUE,INDEX(libcatidinst,MATCH(Tätigkeit!S417,libinst,0)),""),"")</f>
        <v/>
      </c>
      <c r="L407" s="26" t="str">
        <f>IF(A407&lt;&gt;"",IF(Tätigkeit!AC417=TRUE,INDEX(codeinst,MATCH(Tätigkeit!S417,libinst,0)),IF(Tätigkeit!S417&lt;&gt;"",Tätigkeit!S417,"")),"")</f>
        <v/>
      </c>
      <c r="M407" s="26" t="str">
        <f>IF(A407&lt;&gt;"",IF(Tätigkeit!T417&lt;&gt;"",Tätigkeit!T417,""),"")</f>
        <v/>
      </c>
      <c r="N407" s="26" t="str">
        <f>IF(A407&lt;&gt;"",IF(Tätigkeit!U417&lt;&gt;"",Tätigkeit!U417,""),"")</f>
        <v/>
      </c>
      <c r="O407" s="26" t="str">
        <f>IF(OR(A407="",ISBLANK(Tätigkeit!V417)),"",IF(NOT(ISNA(Tätigkeit!V417)),INDEX(codeschartkla,MATCH(Tätigkeit!V417,libschartkla,0)),Tätigkeit!V417))</f>
        <v/>
      </c>
      <c r="P407" s="26" t="str">
        <f>IF(OR(A407="",ISBLANK(Tätigkeit!W417)),"",Tätigkeit!W417)</f>
        <v/>
      </c>
    </row>
    <row r="408" spans="1:16" x14ac:dyDescent="0.2">
      <c r="A408" s="26" t="str">
        <f>IF(Tätigkeit!$A418&lt;&gt;"",IF(Tätigkeit!C418&lt;&gt;"",IF(Tätigkeit!C418="LOC.ID",CONCATENATE("LOC.",Tätigkeit!AM$12),Tätigkeit!C418),""),"")</f>
        <v/>
      </c>
      <c r="B408" s="65" t="str">
        <f>IF(A408&lt;&gt;"",Tätigkeit!J418,"")</f>
        <v/>
      </c>
      <c r="C408" s="26" t="str">
        <f>IF(A408&lt;&gt;"",IF(Tätigkeit!E418=TRUE,INDEX(codesex,MATCH(Tätigkeit!D418,libsex,0)),Tätigkeit!D418),"")</f>
        <v/>
      </c>
      <c r="D408" s="131" t="str">
        <f>IF(A408&lt;&gt;"",Tätigkeit!F418,"")</f>
        <v/>
      </c>
      <c r="E408" s="26" t="str">
        <f>IF(A408&lt;&gt;"",IF(Tätigkeit!H418=TRUE,INDEX(codenat,MATCH(Tätigkeit!G418,libnat,0)),Tätigkeit!G418),"")</f>
        <v/>
      </c>
      <c r="F408" s="26" t="str">
        <f>IF(A408&lt;&gt;"",Tätigkeit!I418,"")</f>
        <v/>
      </c>
      <c r="G408" s="26" t="str">
        <f>IF(A408&lt;&gt;"",IF(Tätigkeit!O418&lt;&gt;"",Tätigkeit!O418,""),"")</f>
        <v/>
      </c>
      <c r="H408" s="26" t="str">
        <f>IF(A408&lt;&gt;"",IF(Tätigkeit!Z418=TRUE,INDEX(codeperskat,MATCH(Tätigkeit!P418,libperskat,0)),IF(Tätigkeit!P418&lt;&gt;"",Tätigkeit!P418,"")),"")</f>
        <v/>
      </c>
      <c r="I408" s="26" t="str">
        <f>IF(A408&lt;&gt;"",IF(Tätigkeit!AA418=TRUE,INDEX(codeaav,MATCH(Tätigkeit!Q418,libaav,0)),IF(Tätigkeit!Q418&lt;&gt;"",Tätigkeit!Q418,"")),"")</f>
        <v/>
      </c>
      <c r="J408" s="26" t="str">
        <f>IF(A408&lt;&gt;"",IF(Tätigkeit!AB418=TRUE,INDEX(codedipqual,MATCH(Tätigkeit!R418,libdipqual,0)),IF(Tätigkeit!R418&lt;&gt;"",Tätigkeit!R418,"")),"")</f>
        <v/>
      </c>
      <c r="K408" s="26" t="str">
        <f>IF(A408&lt;&gt;"",IF(Tätigkeit!AC418=TRUE,INDEX(libcatidinst,MATCH(Tätigkeit!S418,libinst,0)),""),"")</f>
        <v/>
      </c>
      <c r="L408" s="26" t="str">
        <f>IF(A408&lt;&gt;"",IF(Tätigkeit!AC418=TRUE,INDEX(codeinst,MATCH(Tätigkeit!S418,libinst,0)),IF(Tätigkeit!S418&lt;&gt;"",Tätigkeit!S418,"")),"")</f>
        <v/>
      </c>
      <c r="M408" s="26" t="str">
        <f>IF(A408&lt;&gt;"",IF(Tätigkeit!T418&lt;&gt;"",Tätigkeit!T418,""),"")</f>
        <v/>
      </c>
      <c r="N408" s="26" t="str">
        <f>IF(A408&lt;&gt;"",IF(Tätigkeit!U418&lt;&gt;"",Tätigkeit!U418,""),"")</f>
        <v/>
      </c>
      <c r="O408" s="26" t="str">
        <f>IF(OR(A408="",ISBLANK(Tätigkeit!V418)),"",IF(NOT(ISNA(Tätigkeit!V418)),INDEX(codeschartkla,MATCH(Tätigkeit!V418,libschartkla,0)),Tätigkeit!V418))</f>
        <v/>
      </c>
      <c r="P408" s="26" t="str">
        <f>IF(OR(A408="",ISBLANK(Tätigkeit!W418)),"",Tätigkeit!W418)</f>
        <v/>
      </c>
    </row>
    <row r="409" spans="1:16" x14ac:dyDescent="0.2">
      <c r="A409" s="26" t="str">
        <f>IF(Tätigkeit!$A419&lt;&gt;"",IF(Tätigkeit!C419&lt;&gt;"",IF(Tätigkeit!C419="LOC.ID",CONCATENATE("LOC.",Tätigkeit!AM$12),Tätigkeit!C419),""),"")</f>
        <v/>
      </c>
      <c r="B409" s="65" t="str">
        <f>IF(A409&lt;&gt;"",Tätigkeit!J419,"")</f>
        <v/>
      </c>
      <c r="C409" s="26" t="str">
        <f>IF(A409&lt;&gt;"",IF(Tätigkeit!E419=TRUE,INDEX(codesex,MATCH(Tätigkeit!D419,libsex,0)),Tätigkeit!D419),"")</f>
        <v/>
      </c>
      <c r="D409" s="131" t="str">
        <f>IF(A409&lt;&gt;"",Tätigkeit!F419,"")</f>
        <v/>
      </c>
      <c r="E409" s="26" t="str">
        <f>IF(A409&lt;&gt;"",IF(Tätigkeit!H419=TRUE,INDEX(codenat,MATCH(Tätigkeit!G419,libnat,0)),Tätigkeit!G419),"")</f>
        <v/>
      </c>
      <c r="F409" s="26" t="str">
        <f>IF(A409&lt;&gt;"",Tätigkeit!I419,"")</f>
        <v/>
      </c>
      <c r="G409" s="26" t="str">
        <f>IF(A409&lt;&gt;"",IF(Tätigkeit!O419&lt;&gt;"",Tätigkeit!O419,""),"")</f>
        <v/>
      </c>
      <c r="H409" s="26" t="str">
        <f>IF(A409&lt;&gt;"",IF(Tätigkeit!Z419=TRUE,INDEX(codeperskat,MATCH(Tätigkeit!P419,libperskat,0)),IF(Tätigkeit!P419&lt;&gt;"",Tätigkeit!P419,"")),"")</f>
        <v/>
      </c>
      <c r="I409" s="26" t="str">
        <f>IF(A409&lt;&gt;"",IF(Tätigkeit!AA419=TRUE,INDEX(codeaav,MATCH(Tätigkeit!Q419,libaav,0)),IF(Tätigkeit!Q419&lt;&gt;"",Tätigkeit!Q419,"")),"")</f>
        <v/>
      </c>
      <c r="J409" s="26" t="str">
        <f>IF(A409&lt;&gt;"",IF(Tätigkeit!AB419=TRUE,INDEX(codedipqual,MATCH(Tätigkeit!R419,libdipqual,0)),IF(Tätigkeit!R419&lt;&gt;"",Tätigkeit!R419,"")),"")</f>
        <v/>
      </c>
      <c r="K409" s="26" t="str">
        <f>IF(A409&lt;&gt;"",IF(Tätigkeit!AC419=TRUE,INDEX(libcatidinst,MATCH(Tätigkeit!S419,libinst,0)),""),"")</f>
        <v/>
      </c>
      <c r="L409" s="26" t="str">
        <f>IF(A409&lt;&gt;"",IF(Tätigkeit!AC419=TRUE,INDEX(codeinst,MATCH(Tätigkeit!S419,libinst,0)),IF(Tätigkeit!S419&lt;&gt;"",Tätigkeit!S419,"")),"")</f>
        <v/>
      </c>
      <c r="M409" s="26" t="str">
        <f>IF(A409&lt;&gt;"",IF(Tätigkeit!T419&lt;&gt;"",Tätigkeit!T419,""),"")</f>
        <v/>
      </c>
      <c r="N409" s="26" t="str">
        <f>IF(A409&lt;&gt;"",IF(Tätigkeit!U419&lt;&gt;"",Tätigkeit!U419,""),"")</f>
        <v/>
      </c>
      <c r="O409" s="26" t="str">
        <f>IF(OR(A409="",ISBLANK(Tätigkeit!V419)),"",IF(NOT(ISNA(Tätigkeit!V419)),INDEX(codeschartkla,MATCH(Tätigkeit!V419,libschartkla,0)),Tätigkeit!V419))</f>
        <v/>
      </c>
      <c r="P409" s="26" t="str">
        <f>IF(OR(A409="",ISBLANK(Tätigkeit!W419)),"",Tätigkeit!W419)</f>
        <v/>
      </c>
    </row>
    <row r="410" spans="1:16" x14ac:dyDescent="0.2">
      <c r="A410" s="26" t="str">
        <f>IF(Tätigkeit!$A420&lt;&gt;"",IF(Tätigkeit!C420&lt;&gt;"",IF(Tätigkeit!C420="LOC.ID",CONCATENATE("LOC.",Tätigkeit!AM$12),Tätigkeit!C420),""),"")</f>
        <v/>
      </c>
      <c r="B410" s="65" t="str">
        <f>IF(A410&lt;&gt;"",Tätigkeit!J420,"")</f>
        <v/>
      </c>
      <c r="C410" s="26" t="str">
        <f>IF(A410&lt;&gt;"",IF(Tätigkeit!E420=TRUE,INDEX(codesex,MATCH(Tätigkeit!D420,libsex,0)),Tätigkeit!D420),"")</f>
        <v/>
      </c>
      <c r="D410" s="131" t="str">
        <f>IF(A410&lt;&gt;"",Tätigkeit!F420,"")</f>
        <v/>
      </c>
      <c r="E410" s="26" t="str">
        <f>IF(A410&lt;&gt;"",IF(Tätigkeit!H420=TRUE,INDEX(codenat,MATCH(Tätigkeit!G420,libnat,0)),Tätigkeit!G420),"")</f>
        <v/>
      </c>
      <c r="F410" s="26" t="str">
        <f>IF(A410&lt;&gt;"",Tätigkeit!I420,"")</f>
        <v/>
      </c>
      <c r="G410" s="26" t="str">
        <f>IF(A410&lt;&gt;"",IF(Tätigkeit!O420&lt;&gt;"",Tätigkeit!O420,""),"")</f>
        <v/>
      </c>
      <c r="H410" s="26" t="str">
        <f>IF(A410&lt;&gt;"",IF(Tätigkeit!Z420=TRUE,INDEX(codeperskat,MATCH(Tätigkeit!P420,libperskat,0)),IF(Tätigkeit!P420&lt;&gt;"",Tätigkeit!P420,"")),"")</f>
        <v/>
      </c>
      <c r="I410" s="26" t="str">
        <f>IF(A410&lt;&gt;"",IF(Tätigkeit!AA420=TRUE,INDEX(codeaav,MATCH(Tätigkeit!Q420,libaav,0)),IF(Tätigkeit!Q420&lt;&gt;"",Tätigkeit!Q420,"")),"")</f>
        <v/>
      </c>
      <c r="J410" s="26" t="str">
        <f>IF(A410&lt;&gt;"",IF(Tätigkeit!AB420=TRUE,INDEX(codedipqual,MATCH(Tätigkeit!R420,libdipqual,0)),IF(Tätigkeit!R420&lt;&gt;"",Tätigkeit!R420,"")),"")</f>
        <v/>
      </c>
      <c r="K410" s="26" t="str">
        <f>IF(A410&lt;&gt;"",IF(Tätigkeit!AC420=TRUE,INDEX(libcatidinst,MATCH(Tätigkeit!S420,libinst,0)),""),"")</f>
        <v/>
      </c>
      <c r="L410" s="26" t="str">
        <f>IF(A410&lt;&gt;"",IF(Tätigkeit!AC420=TRUE,INDEX(codeinst,MATCH(Tätigkeit!S420,libinst,0)),IF(Tätigkeit!S420&lt;&gt;"",Tätigkeit!S420,"")),"")</f>
        <v/>
      </c>
      <c r="M410" s="26" t="str">
        <f>IF(A410&lt;&gt;"",IF(Tätigkeit!T420&lt;&gt;"",Tätigkeit!T420,""),"")</f>
        <v/>
      </c>
      <c r="N410" s="26" t="str">
        <f>IF(A410&lt;&gt;"",IF(Tätigkeit!U420&lt;&gt;"",Tätigkeit!U420,""),"")</f>
        <v/>
      </c>
      <c r="O410" s="26" t="str">
        <f>IF(OR(A410="",ISBLANK(Tätigkeit!V420)),"",IF(NOT(ISNA(Tätigkeit!V420)),INDEX(codeschartkla,MATCH(Tätigkeit!V420,libschartkla,0)),Tätigkeit!V420))</f>
        <v/>
      </c>
      <c r="P410" s="26" t="str">
        <f>IF(OR(A410="",ISBLANK(Tätigkeit!W420)),"",Tätigkeit!W420)</f>
        <v/>
      </c>
    </row>
    <row r="411" spans="1:16" x14ac:dyDescent="0.2">
      <c r="A411" s="26" t="str">
        <f>IF(Tätigkeit!$A421&lt;&gt;"",IF(Tätigkeit!C421&lt;&gt;"",IF(Tätigkeit!C421="LOC.ID",CONCATENATE("LOC.",Tätigkeit!AM$12),Tätigkeit!C421),""),"")</f>
        <v/>
      </c>
      <c r="B411" s="65" t="str">
        <f>IF(A411&lt;&gt;"",Tätigkeit!J421,"")</f>
        <v/>
      </c>
      <c r="C411" s="26" t="str">
        <f>IF(A411&lt;&gt;"",IF(Tätigkeit!E421=TRUE,INDEX(codesex,MATCH(Tätigkeit!D421,libsex,0)),Tätigkeit!D421),"")</f>
        <v/>
      </c>
      <c r="D411" s="131" t="str">
        <f>IF(A411&lt;&gt;"",Tätigkeit!F421,"")</f>
        <v/>
      </c>
      <c r="E411" s="26" t="str">
        <f>IF(A411&lt;&gt;"",IF(Tätigkeit!H421=TRUE,INDEX(codenat,MATCH(Tätigkeit!G421,libnat,0)),Tätigkeit!G421),"")</f>
        <v/>
      </c>
      <c r="F411" s="26" t="str">
        <f>IF(A411&lt;&gt;"",Tätigkeit!I421,"")</f>
        <v/>
      </c>
      <c r="G411" s="26" t="str">
        <f>IF(A411&lt;&gt;"",IF(Tätigkeit!O421&lt;&gt;"",Tätigkeit!O421,""),"")</f>
        <v/>
      </c>
      <c r="H411" s="26" t="str">
        <f>IF(A411&lt;&gt;"",IF(Tätigkeit!Z421=TRUE,INDEX(codeperskat,MATCH(Tätigkeit!P421,libperskat,0)),IF(Tätigkeit!P421&lt;&gt;"",Tätigkeit!P421,"")),"")</f>
        <v/>
      </c>
      <c r="I411" s="26" t="str">
        <f>IF(A411&lt;&gt;"",IF(Tätigkeit!AA421=TRUE,INDEX(codeaav,MATCH(Tätigkeit!Q421,libaav,0)),IF(Tätigkeit!Q421&lt;&gt;"",Tätigkeit!Q421,"")),"")</f>
        <v/>
      </c>
      <c r="J411" s="26" t="str">
        <f>IF(A411&lt;&gt;"",IF(Tätigkeit!AB421=TRUE,INDEX(codedipqual,MATCH(Tätigkeit!R421,libdipqual,0)),IF(Tätigkeit!R421&lt;&gt;"",Tätigkeit!R421,"")),"")</f>
        <v/>
      </c>
      <c r="K411" s="26" t="str">
        <f>IF(A411&lt;&gt;"",IF(Tätigkeit!AC421=TRUE,INDEX(libcatidinst,MATCH(Tätigkeit!S421,libinst,0)),""),"")</f>
        <v/>
      </c>
      <c r="L411" s="26" t="str">
        <f>IF(A411&lt;&gt;"",IF(Tätigkeit!AC421=TRUE,INDEX(codeinst,MATCH(Tätigkeit!S421,libinst,0)),IF(Tätigkeit!S421&lt;&gt;"",Tätigkeit!S421,"")),"")</f>
        <v/>
      </c>
      <c r="M411" s="26" t="str">
        <f>IF(A411&lt;&gt;"",IF(Tätigkeit!T421&lt;&gt;"",Tätigkeit!T421,""),"")</f>
        <v/>
      </c>
      <c r="N411" s="26" t="str">
        <f>IF(A411&lt;&gt;"",IF(Tätigkeit!U421&lt;&gt;"",Tätigkeit!U421,""),"")</f>
        <v/>
      </c>
      <c r="O411" s="26" t="str">
        <f>IF(OR(A411="",ISBLANK(Tätigkeit!V421)),"",IF(NOT(ISNA(Tätigkeit!V421)),INDEX(codeschartkla,MATCH(Tätigkeit!V421,libschartkla,0)),Tätigkeit!V421))</f>
        <v/>
      </c>
      <c r="P411" s="26" t="str">
        <f>IF(OR(A411="",ISBLANK(Tätigkeit!W421)),"",Tätigkeit!W421)</f>
        <v/>
      </c>
    </row>
    <row r="412" spans="1:16" x14ac:dyDescent="0.2">
      <c r="A412" s="26" t="str">
        <f>IF(Tätigkeit!$A422&lt;&gt;"",IF(Tätigkeit!C422&lt;&gt;"",IF(Tätigkeit!C422="LOC.ID",CONCATENATE("LOC.",Tätigkeit!AM$12),Tätigkeit!C422),""),"")</f>
        <v/>
      </c>
      <c r="B412" s="65" t="str">
        <f>IF(A412&lt;&gt;"",Tätigkeit!J422,"")</f>
        <v/>
      </c>
      <c r="C412" s="26" t="str">
        <f>IF(A412&lt;&gt;"",IF(Tätigkeit!E422=TRUE,INDEX(codesex,MATCH(Tätigkeit!D422,libsex,0)),Tätigkeit!D422),"")</f>
        <v/>
      </c>
      <c r="D412" s="131" t="str">
        <f>IF(A412&lt;&gt;"",Tätigkeit!F422,"")</f>
        <v/>
      </c>
      <c r="E412" s="26" t="str">
        <f>IF(A412&lt;&gt;"",IF(Tätigkeit!H422=TRUE,INDEX(codenat,MATCH(Tätigkeit!G422,libnat,0)),Tätigkeit!G422),"")</f>
        <v/>
      </c>
      <c r="F412" s="26" t="str">
        <f>IF(A412&lt;&gt;"",Tätigkeit!I422,"")</f>
        <v/>
      </c>
      <c r="G412" s="26" t="str">
        <f>IF(A412&lt;&gt;"",IF(Tätigkeit!O422&lt;&gt;"",Tätigkeit!O422,""),"")</f>
        <v/>
      </c>
      <c r="H412" s="26" t="str">
        <f>IF(A412&lt;&gt;"",IF(Tätigkeit!Z422=TRUE,INDEX(codeperskat,MATCH(Tätigkeit!P422,libperskat,0)),IF(Tätigkeit!P422&lt;&gt;"",Tätigkeit!P422,"")),"")</f>
        <v/>
      </c>
      <c r="I412" s="26" t="str">
        <f>IF(A412&lt;&gt;"",IF(Tätigkeit!AA422=TRUE,INDEX(codeaav,MATCH(Tätigkeit!Q422,libaav,0)),IF(Tätigkeit!Q422&lt;&gt;"",Tätigkeit!Q422,"")),"")</f>
        <v/>
      </c>
      <c r="J412" s="26" t="str">
        <f>IF(A412&lt;&gt;"",IF(Tätigkeit!AB422=TRUE,INDEX(codedipqual,MATCH(Tätigkeit!R422,libdipqual,0)),IF(Tätigkeit!R422&lt;&gt;"",Tätigkeit!R422,"")),"")</f>
        <v/>
      </c>
      <c r="K412" s="26" t="str">
        <f>IF(A412&lt;&gt;"",IF(Tätigkeit!AC422=TRUE,INDEX(libcatidinst,MATCH(Tätigkeit!S422,libinst,0)),""),"")</f>
        <v/>
      </c>
      <c r="L412" s="26" t="str">
        <f>IF(A412&lt;&gt;"",IF(Tätigkeit!AC422=TRUE,INDEX(codeinst,MATCH(Tätigkeit!S422,libinst,0)),IF(Tätigkeit!S422&lt;&gt;"",Tätigkeit!S422,"")),"")</f>
        <v/>
      </c>
      <c r="M412" s="26" t="str">
        <f>IF(A412&lt;&gt;"",IF(Tätigkeit!T422&lt;&gt;"",Tätigkeit!T422,""),"")</f>
        <v/>
      </c>
      <c r="N412" s="26" t="str">
        <f>IF(A412&lt;&gt;"",IF(Tätigkeit!U422&lt;&gt;"",Tätigkeit!U422,""),"")</f>
        <v/>
      </c>
      <c r="O412" s="26" t="str">
        <f>IF(OR(A412="",ISBLANK(Tätigkeit!V422)),"",IF(NOT(ISNA(Tätigkeit!V422)),INDEX(codeschartkla,MATCH(Tätigkeit!V422,libschartkla,0)),Tätigkeit!V422))</f>
        <v/>
      </c>
      <c r="P412" s="26" t="str">
        <f>IF(OR(A412="",ISBLANK(Tätigkeit!W422)),"",Tätigkeit!W422)</f>
        <v/>
      </c>
    </row>
    <row r="413" spans="1:16" x14ac:dyDescent="0.2">
      <c r="A413" s="26" t="str">
        <f>IF(Tätigkeit!$A423&lt;&gt;"",IF(Tätigkeit!C423&lt;&gt;"",IF(Tätigkeit!C423="LOC.ID",CONCATENATE("LOC.",Tätigkeit!AM$12),Tätigkeit!C423),""),"")</f>
        <v/>
      </c>
      <c r="B413" s="65" t="str">
        <f>IF(A413&lt;&gt;"",Tätigkeit!J423,"")</f>
        <v/>
      </c>
      <c r="C413" s="26" t="str">
        <f>IF(A413&lt;&gt;"",IF(Tätigkeit!E423=TRUE,INDEX(codesex,MATCH(Tätigkeit!D423,libsex,0)),Tätigkeit!D423),"")</f>
        <v/>
      </c>
      <c r="D413" s="131" t="str">
        <f>IF(A413&lt;&gt;"",Tätigkeit!F423,"")</f>
        <v/>
      </c>
      <c r="E413" s="26" t="str">
        <f>IF(A413&lt;&gt;"",IF(Tätigkeit!H423=TRUE,INDEX(codenat,MATCH(Tätigkeit!G423,libnat,0)),Tätigkeit!G423),"")</f>
        <v/>
      </c>
      <c r="F413" s="26" t="str">
        <f>IF(A413&lt;&gt;"",Tätigkeit!I423,"")</f>
        <v/>
      </c>
      <c r="G413" s="26" t="str">
        <f>IF(A413&lt;&gt;"",IF(Tätigkeit!O423&lt;&gt;"",Tätigkeit!O423,""),"")</f>
        <v/>
      </c>
      <c r="H413" s="26" t="str">
        <f>IF(A413&lt;&gt;"",IF(Tätigkeit!Z423=TRUE,INDEX(codeperskat,MATCH(Tätigkeit!P423,libperskat,0)),IF(Tätigkeit!P423&lt;&gt;"",Tätigkeit!P423,"")),"")</f>
        <v/>
      </c>
      <c r="I413" s="26" t="str">
        <f>IF(A413&lt;&gt;"",IF(Tätigkeit!AA423=TRUE,INDEX(codeaav,MATCH(Tätigkeit!Q423,libaav,0)),IF(Tätigkeit!Q423&lt;&gt;"",Tätigkeit!Q423,"")),"")</f>
        <v/>
      </c>
      <c r="J413" s="26" t="str">
        <f>IF(A413&lt;&gt;"",IF(Tätigkeit!AB423=TRUE,INDEX(codedipqual,MATCH(Tätigkeit!R423,libdipqual,0)),IF(Tätigkeit!R423&lt;&gt;"",Tätigkeit!R423,"")),"")</f>
        <v/>
      </c>
      <c r="K413" s="26" t="str">
        <f>IF(A413&lt;&gt;"",IF(Tätigkeit!AC423=TRUE,INDEX(libcatidinst,MATCH(Tätigkeit!S423,libinst,0)),""),"")</f>
        <v/>
      </c>
      <c r="L413" s="26" t="str">
        <f>IF(A413&lt;&gt;"",IF(Tätigkeit!AC423=TRUE,INDEX(codeinst,MATCH(Tätigkeit!S423,libinst,0)),IF(Tätigkeit!S423&lt;&gt;"",Tätigkeit!S423,"")),"")</f>
        <v/>
      </c>
      <c r="M413" s="26" t="str">
        <f>IF(A413&lt;&gt;"",IF(Tätigkeit!T423&lt;&gt;"",Tätigkeit!T423,""),"")</f>
        <v/>
      </c>
      <c r="N413" s="26" t="str">
        <f>IF(A413&lt;&gt;"",IF(Tätigkeit!U423&lt;&gt;"",Tätigkeit!U423,""),"")</f>
        <v/>
      </c>
      <c r="O413" s="26" t="str">
        <f>IF(OR(A413="",ISBLANK(Tätigkeit!V423)),"",IF(NOT(ISNA(Tätigkeit!V423)),INDEX(codeschartkla,MATCH(Tätigkeit!V423,libschartkla,0)),Tätigkeit!V423))</f>
        <v/>
      </c>
      <c r="P413" s="26" t="str">
        <f>IF(OR(A413="",ISBLANK(Tätigkeit!W423)),"",Tätigkeit!W423)</f>
        <v/>
      </c>
    </row>
    <row r="414" spans="1:16" x14ac:dyDescent="0.2">
      <c r="A414" s="26" t="str">
        <f>IF(Tätigkeit!$A424&lt;&gt;"",IF(Tätigkeit!C424&lt;&gt;"",IF(Tätigkeit!C424="LOC.ID",CONCATENATE("LOC.",Tätigkeit!AM$12),Tätigkeit!C424),""),"")</f>
        <v/>
      </c>
      <c r="B414" s="65" t="str">
        <f>IF(A414&lt;&gt;"",Tätigkeit!J424,"")</f>
        <v/>
      </c>
      <c r="C414" s="26" t="str">
        <f>IF(A414&lt;&gt;"",IF(Tätigkeit!E424=TRUE,INDEX(codesex,MATCH(Tätigkeit!D424,libsex,0)),Tätigkeit!D424),"")</f>
        <v/>
      </c>
      <c r="D414" s="131" t="str">
        <f>IF(A414&lt;&gt;"",Tätigkeit!F424,"")</f>
        <v/>
      </c>
      <c r="E414" s="26" t="str">
        <f>IF(A414&lt;&gt;"",IF(Tätigkeit!H424=TRUE,INDEX(codenat,MATCH(Tätigkeit!G424,libnat,0)),Tätigkeit!G424),"")</f>
        <v/>
      </c>
      <c r="F414" s="26" t="str">
        <f>IF(A414&lt;&gt;"",Tätigkeit!I424,"")</f>
        <v/>
      </c>
      <c r="G414" s="26" t="str">
        <f>IF(A414&lt;&gt;"",IF(Tätigkeit!O424&lt;&gt;"",Tätigkeit!O424,""),"")</f>
        <v/>
      </c>
      <c r="H414" s="26" t="str">
        <f>IF(A414&lt;&gt;"",IF(Tätigkeit!Z424=TRUE,INDEX(codeperskat,MATCH(Tätigkeit!P424,libperskat,0)),IF(Tätigkeit!P424&lt;&gt;"",Tätigkeit!P424,"")),"")</f>
        <v/>
      </c>
      <c r="I414" s="26" t="str">
        <f>IF(A414&lt;&gt;"",IF(Tätigkeit!AA424=TRUE,INDEX(codeaav,MATCH(Tätigkeit!Q424,libaav,0)),IF(Tätigkeit!Q424&lt;&gt;"",Tätigkeit!Q424,"")),"")</f>
        <v/>
      </c>
      <c r="J414" s="26" t="str">
        <f>IF(A414&lt;&gt;"",IF(Tätigkeit!AB424=TRUE,INDEX(codedipqual,MATCH(Tätigkeit!R424,libdipqual,0)),IF(Tätigkeit!R424&lt;&gt;"",Tätigkeit!R424,"")),"")</f>
        <v/>
      </c>
      <c r="K414" s="26" t="str">
        <f>IF(A414&lt;&gt;"",IF(Tätigkeit!AC424=TRUE,INDEX(libcatidinst,MATCH(Tätigkeit!S424,libinst,0)),""),"")</f>
        <v/>
      </c>
      <c r="L414" s="26" t="str">
        <f>IF(A414&lt;&gt;"",IF(Tätigkeit!AC424=TRUE,INDEX(codeinst,MATCH(Tätigkeit!S424,libinst,0)),IF(Tätigkeit!S424&lt;&gt;"",Tätigkeit!S424,"")),"")</f>
        <v/>
      </c>
      <c r="M414" s="26" t="str">
        <f>IF(A414&lt;&gt;"",IF(Tätigkeit!T424&lt;&gt;"",Tätigkeit!T424,""),"")</f>
        <v/>
      </c>
      <c r="N414" s="26" t="str">
        <f>IF(A414&lt;&gt;"",IF(Tätigkeit!U424&lt;&gt;"",Tätigkeit!U424,""),"")</f>
        <v/>
      </c>
      <c r="O414" s="26" t="str">
        <f>IF(OR(A414="",ISBLANK(Tätigkeit!V424)),"",IF(NOT(ISNA(Tätigkeit!V424)),INDEX(codeschartkla,MATCH(Tätigkeit!V424,libschartkla,0)),Tätigkeit!V424))</f>
        <v/>
      </c>
      <c r="P414" s="26" t="str">
        <f>IF(OR(A414="",ISBLANK(Tätigkeit!W424)),"",Tätigkeit!W424)</f>
        <v/>
      </c>
    </row>
    <row r="415" spans="1:16" x14ac:dyDescent="0.2">
      <c r="A415" s="26" t="str">
        <f>IF(Tätigkeit!$A425&lt;&gt;"",IF(Tätigkeit!C425&lt;&gt;"",IF(Tätigkeit!C425="LOC.ID",CONCATENATE("LOC.",Tätigkeit!AM$12),Tätigkeit!C425),""),"")</f>
        <v/>
      </c>
      <c r="B415" s="65" t="str">
        <f>IF(A415&lt;&gt;"",Tätigkeit!J425,"")</f>
        <v/>
      </c>
      <c r="C415" s="26" t="str">
        <f>IF(A415&lt;&gt;"",IF(Tätigkeit!E425=TRUE,INDEX(codesex,MATCH(Tätigkeit!D425,libsex,0)),Tätigkeit!D425),"")</f>
        <v/>
      </c>
      <c r="D415" s="131" t="str">
        <f>IF(A415&lt;&gt;"",Tätigkeit!F425,"")</f>
        <v/>
      </c>
      <c r="E415" s="26" t="str">
        <f>IF(A415&lt;&gt;"",IF(Tätigkeit!H425=TRUE,INDEX(codenat,MATCH(Tätigkeit!G425,libnat,0)),Tätigkeit!G425),"")</f>
        <v/>
      </c>
      <c r="F415" s="26" t="str">
        <f>IF(A415&lt;&gt;"",Tätigkeit!I425,"")</f>
        <v/>
      </c>
      <c r="G415" s="26" t="str">
        <f>IF(A415&lt;&gt;"",IF(Tätigkeit!O425&lt;&gt;"",Tätigkeit!O425,""),"")</f>
        <v/>
      </c>
      <c r="H415" s="26" t="str">
        <f>IF(A415&lt;&gt;"",IF(Tätigkeit!Z425=TRUE,INDEX(codeperskat,MATCH(Tätigkeit!P425,libperskat,0)),IF(Tätigkeit!P425&lt;&gt;"",Tätigkeit!P425,"")),"")</f>
        <v/>
      </c>
      <c r="I415" s="26" t="str">
        <f>IF(A415&lt;&gt;"",IF(Tätigkeit!AA425=TRUE,INDEX(codeaav,MATCH(Tätigkeit!Q425,libaav,0)),IF(Tätigkeit!Q425&lt;&gt;"",Tätigkeit!Q425,"")),"")</f>
        <v/>
      </c>
      <c r="J415" s="26" t="str">
        <f>IF(A415&lt;&gt;"",IF(Tätigkeit!AB425=TRUE,INDEX(codedipqual,MATCH(Tätigkeit!R425,libdipqual,0)),IF(Tätigkeit!R425&lt;&gt;"",Tätigkeit!R425,"")),"")</f>
        <v/>
      </c>
      <c r="K415" s="26" t="str">
        <f>IF(A415&lt;&gt;"",IF(Tätigkeit!AC425=TRUE,INDEX(libcatidinst,MATCH(Tätigkeit!S425,libinst,0)),""),"")</f>
        <v/>
      </c>
      <c r="L415" s="26" t="str">
        <f>IF(A415&lt;&gt;"",IF(Tätigkeit!AC425=TRUE,INDEX(codeinst,MATCH(Tätigkeit!S425,libinst,0)),IF(Tätigkeit!S425&lt;&gt;"",Tätigkeit!S425,"")),"")</f>
        <v/>
      </c>
      <c r="M415" s="26" t="str">
        <f>IF(A415&lt;&gt;"",IF(Tätigkeit!T425&lt;&gt;"",Tätigkeit!T425,""),"")</f>
        <v/>
      </c>
      <c r="N415" s="26" t="str">
        <f>IF(A415&lt;&gt;"",IF(Tätigkeit!U425&lt;&gt;"",Tätigkeit!U425,""),"")</f>
        <v/>
      </c>
      <c r="O415" s="26" t="str">
        <f>IF(OR(A415="",ISBLANK(Tätigkeit!V425)),"",IF(NOT(ISNA(Tätigkeit!V425)),INDEX(codeschartkla,MATCH(Tätigkeit!V425,libschartkla,0)),Tätigkeit!V425))</f>
        <v/>
      </c>
      <c r="P415" s="26" t="str">
        <f>IF(OR(A415="",ISBLANK(Tätigkeit!W425)),"",Tätigkeit!W425)</f>
        <v/>
      </c>
    </row>
    <row r="416" spans="1:16" x14ac:dyDescent="0.2">
      <c r="A416" s="26" t="str">
        <f>IF(Tätigkeit!$A426&lt;&gt;"",IF(Tätigkeit!C426&lt;&gt;"",IF(Tätigkeit!C426="LOC.ID",CONCATENATE("LOC.",Tätigkeit!AM$12),Tätigkeit!C426),""),"")</f>
        <v/>
      </c>
      <c r="B416" s="65" t="str">
        <f>IF(A416&lt;&gt;"",Tätigkeit!J426,"")</f>
        <v/>
      </c>
      <c r="C416" s="26" t="str">
        <f>IF(A416&lt;&gt;"",IF(Tätigkeit!E426=TRUE,INDEX(codesex,MATCH(Tätigkeit!D426,libsex,0)),Tätigkeit!D426),"")</f>
        <v/>
      </c>
      <c r="D416" s="131" t="str">
        <f>IF(A416&lt;&gt;"",Tätigkeit!F426,"")</f>
        <v/>
      </c>
      <c r="E416" s="26" t="str">
        <f>IF(A416&lt;&gt;"",IF(Tätigkeit!H426=TRUE,INDEX(codenat,MATCH(Tätigkeit!G426,libnat,0)),Tätigkeit!G426),"")</f>
        <v/>
      </c>
      <c r="F416" s="26" t="str">
        <f>IF(A416&lt;&gt;"",Tätigkeit!I426,"")</f>
        <v/>
      </c>
      <c r="G416" s="26" t="str">
        <f>IF(A416&lt;&gt;"",IF(Tätigkeit!O426&lt;&gt;"",Tätigkeit!O426,""),"")</f>
        <v/>
      </c>
      <c r="H416" s="26" t="str">
        <f>IF(A416&lt;&gt;"",IF(Tätigkeit!Z426=TRUE,INDEX(codeperskat,MATCH(Tätigkeit!P426,libperskat,0)),IF(Tätigkeit!P426&lt;&gt;"",Tätigkeit!P426,"")),"")</f>
        <v/>
      </c>
      <c r="I416" s="26" t="str">
        <f>IF(A416&lt;&gt;"",IF(Tätigkeit!AA426=TRUE,INDEX(codeaav,MATCH(Tätigkeit!Q426,libaav,0)),IF(Tätigkeit!Q426&lt;&gt;"",Tätigkeit!Q426,"")),"")</f>
        <v/>
      </c>
      <c r="J416" s="26" t="str">
        <f>IF(A416&lt;&gt;"",IF(Tätigkeit!AB426=TRUE,INDEX(codedipqual,MATCH(Tätigkeit!R426,libdipqual,0)),IF(Tätigkeit!R426&lt;&gt;"",Tätigkeit!R426,"")),"")</f>
        <v/>
      </c>
      <c r="K416" s="26" t="str">
        <f>IF(A416&lt;&gt;"",IF(Tätigkeit!AC426=TRUE,INDEX(libcatidinst,MATCH(Tätigkeit!S426,libinst,0)),""),"")</f>
        <v/>
      </c>
      <c r="L416" s="26" t="str">
        <f>IF(A416&lt;&gt;"",IF(Tätigkeit!AC426=TRUE,INDEX(codeinst,MATCH(Tätigkeit!S426,libinst,0)),IF(Tätigkeit!S426&lt;&gt;"",Tätigkeit!S426,"")),"")</f>
        <v/>
      </c>
      <c r="M416" s="26" t="str">
        <f>IF(A416&lt;&gt;"",IF(Tätigkeit!T426&lt;&gt;"",Tätigkeit!T426,""),"")</f>
        <v/>
      </c>
      <c r="N416" s="26" t="str">
        <f>IF(A416&lt;&gt;"",IF(Tätigkeit!U426&lt;&gt;"",Tätigkeit!U426,""),"")</f>
        <v/>
      </c>
      <c r="O416" s="26" t="str">
        <f>IF(OR(A416="",ISBLANK(Tätigkeit!V426)),"",IF(NOT(ISNA(Tätigkeit!V426)),INDEX(codeschartkla,MATCH(Tätigkeit!V426,libschartkla,0)),Tätigkeit!V426))</f>
        <v/>
      </c>
      <c r="P416" s="26" t="str">
        <f>IF(OR(A416="",ISBLANK(Tätigkeit!W426)),"",Tätigkeit!W426)</f>
        <v/>
      </c>
    </row>
    <row r="417" spans="1:16" x14ac:dyDescent="0.2">
      <c r="A417" s="26" t="str">
        <f>IF(Tätigkeit!$A427&lt;&gt;"",IF(Tätigkeit!C427&lt;&gt;"",IF(Tätigkeit!C427="LOC.ID",CONCATENATE("LOC.",Tätigkeit!AM$12),Tätigkeit!C427),""),"")</f>
        <v/>
      </c>
      <c r="B417" s="65" t="str">
        <f>IF(A417&lt;&gt;"",Tätigkeit!J427,"")</f>
        <v/>
      </c>
      <c r="C417" s="26" t="str">
        <f>IF(A417&lt;&gt;"",IF(Tätigkeit!E427=TRUE,INDEX(codesex,MATCH(Tätigkeit!D427,libsex,0)),Tätigkeit!D427),"")</f>
        <v/>
      </c>
      <c r="D417" s="131" t="str">
        <f>IF(A417&lt;&gt;"",Tätigkeit!F427,"")</f>
        <v/>
      </c>
      <c r="E417" s="26" t="str">
        <f>IF(A417&lt;&gt;"",IF(Tätigkeit!H427=TRUE,INDEX(codenat,MATCH(Tätigkeit!G427,libnat,0)),Tätigkeit!G427),"")</f>
        <v/>
      </c>
      <c r="F417" s="26" t="str">
        <f>IF(A417&lt;&gt;"",Tätigkeit!I427,"")</f>
        <v/>
      </c>
      <c r="G417" s="26" t="str">
        <f>IF(A417&lt;&gt;"",IF(Tätigkeit!O427&lt;&gt;"",Tätigkeit!O427,""),"")</f>
        <v/>
      </c>
      <c r="H417" s="26" t="str">
        <f>IF(A417&lt;&gt;"",IF(Tätigkeit!Z427=TRUE,INDEX(codeperskat,MATCH(Tätigkeit!P427,libperskat,0)),IF(Tätigkeit!P427&lt;&gt;"",Tätigkeit!P427,"")),"")</f>
        <v/>
      </c>
      <c r="I417" s="26" t="str">
        <f>IF(A417&lt;&gt;"",IF(Tätigkeit!AA427=TRUE,INDEX(codeaav,MATCH(Tätigkeit!Q427,libaav,0)),IF(Tätigkeit!Q427&lt;&gt;"",Tätigkeit!Q427,"")),"")</f>
        <v/>
      </c>
      <c r="J417" s="26" t="str">
        <f>IF(A417&lt;&gt;"",IF(Tätigkeit!AB427=TRUE,INDEX(codedipqual,MATCH(Tätigkeit!R427,libdipqual,0)),IF(Tätigkeit!R427&lt;&gt;"",Tätigkeit!R427,"")),"")</f>
        <v/>
      </c>
      <c r="K417" s="26" t="str">
        <f>IF(A417&lt;&gt;"",IF(Tätigkeit!AC427=TRUE,INDEX(libcatidinst,MATCH(Tätigkeit!S427,libinst,0)),""),"")</f>
        <v/>
      </c>
      <c r="L417" s="26" t="str">
        <f>IF(A417&lt;&gt;"",IF(Tätigkeit!AC427=TRUE,INDEX(codeinst,MATCH(Tätigkeit!S427,libinst,0)),IF(Tätigkeit!S427&lt;&gt;"",Tätigkeit!S427,"")),"")</f>
        <v/>
      </c>
      <c r="M417" s="26" t="str">
        <f>IF(A417&lt;&gt;"",IF(Tätigkeit!T427&lt;&gt;"",Tätigkeit!T427,""),"")</f>
        <v/>
      </c>
      <c r="N417" s="26" t="str">
        <f>IF(A417&lt;&gt;"",IF(Tätigkeit!U427&lt;&gt;"",Tätigkeit!U427,""),"")</f>
        <v/>
      </c>
      <c r="O417" s="26" t="str">
        <f>IF(OR(A417="",ISBLANK(Tätigkeit!V427)),"",IF(NOT(ISNA(Tätigkeit!V427)),INDEX(codeschartkla,MATCH(Tätigkeit!V427,libschartkla,0)),Tätigkeit!V427))</f>
        <v/>
      </c>
      <c r="P417" s="26" t="str">
        <f>IF(OR(A417="",ISBLANK(Tätigkeit!W427)),"",Tätigkeit!W427)</f>
        <v/>
      </c>
    </row>
    <row r="418" spans="1:16" x14ac:dyDescent="0.2">
      <c r="A418" s="26" t="str">
        <f>IF(Tätigkeit!$A428&lt;&gt;"",IF(Tätigkeit!C428&lt;&gt;"",IF(Tätigkeit!C428="LOC.ID",CONCATENATE("LOC.",Tätigkeit!AM$12),Tätigkeit!C428),""),"")</f>
        <v/>
      </c>
      <c r="B418" s="65" t="str">
        <f>IF(A418&lt;&gt;"",Tätigkeit!J428,"")</f>
        <v/>
      </c>
      <c r="C418" s="26" t="str">
        <f>IF(A418&lt;&gt;"",IF(Tätigkeit!E428=TRUE,INDEX(codesex,MATCH(Tätigkeit!D428,libsex,0)),Tätigkeit!D428),"")</f>
        <v/>
      </c>
      <c r="D418" s="131" t="str">
        <f>IF(A418&lt;&gt;"",Tätigkeit!F428,"")</f>
        <v/>
      </c>
      <c r="E418" s="26" t="str">
        <f>IF(A418&lt;&gt;"",IF(Tätigkeit!H428=TRUE,INDEX(codenat,MATCH(Tätigkeit!G428,libnat,0)),Tätigkeit!G428),"")</f>
        <v/>
      </c>
      <c r="F418" s="26" t="str">
        <f>IF(A418&lt;&gt;"",Tätigkeit!I428,"")</f>
        <v/>
      </c>
      <c r="G418" s="26" t="str">
        <f>IF(A418&lt;&gt;"",IF(Tätigkeit!O428&lt;&gt;"",Tätigkeit!O428,""),"")</f>
        <v/>
      </c>
      <c r="H418" s="26" t="str">
        <f>IF(A418&lt;&gt;"",IF(Tätigkeit!Z428=TRUE,INDEX(codeperskat,MATCH(Tätigkeit!P428,libperskat,0)),IF(Tätigkeit!P428&lt;&gt;"",Tätigkeit!P428,"")),"")</f>
        <v/>
      </c>
      <c r="I418" s="26" t="str">
        <f>IF(A418&lt;&gt;"",IF(Tätigkeit!AA428=TRUE,INDEX(codeaav,MATCH(Tätigkeit!Q428,libaav,0)),IF(Tätigkeit!Q428&lt;&gt;"",Tätigkeit!Q428,"")),"")</f>
        <v/>
      </c>
      <c r="J418" s="26" t="str">
        <f>IF(A418&lt;&gt;"",IF(Tätigkeit!AB428=TRUE,INDEX(codedipqual,MATCH(Tätigkeit!R428,libdipqual,0)),IF(Tätigkeit!R428&lt;&gt;"",Tätigkeit!R428,"")),"")</f>
        <v/>
      </c>
      <c r="K418" s="26" t="str">
        <f>IF(A418&lt;&gt;"",IF(Tätigkeit!AC428=TRUE,INDEX(libcatidinst,MATCH(Tätigkeit!S428,libinst,0)),""),"")</f>
        <v/>
      </c>
      <c r="L418" s="26" t="str">
        <f>IF(A418&lt;&gt;"",IF(Tätigkeit!AC428=TRUE,INDEX(codeinst,MATCH(Tätigkeit!S428,libinst,0)),IF(Tätigkeit!S428&lt;&gt;"",Tätigkeit!S428,"")),"")</f>
        <v/>
      </c>
      <c r="M418" s="26" t="str">
        <f>IF(A418&lt;&gt;"",IF(Tätigkeit!T428&lt;&gt;"",Tätigkeit!T428,""),"")</f>
        <v/>
      </c>
      <c r="N418" s="26" t="str">
        <f>IF(A418&lt;&gt;"",IF(Tätigkeit!U428&lt;&gt;"",Tätigkeit!U428,""),"")</f>
        <v/>
      </c>
      <c r="O418" s="26" t="str">
        <f>IF(OR(A418="",ISBLANK(Tätigkeit!V428)),"",IF(NOT(ISNA(Tätigkeit!V428)),INDEX(codeschartkla,MATCH(Tätigkeit!V428,libschartkla,0)),Tätigkeit!V428))</f>
        <v/>
      </c>
      <c r="P418" s="26" t="str">
        <f>IF(OR(A418="",ISBLANK(Tätigkeit!W428)),"",Tätigkeit!W428)</f>
        <v/>
      </c>
    </row>
    <row r="419" spans="1:16" x14ac:dyDescent="0.2">
      <c r="A419" s="26" t="str">
        <f>IF(Tätigkeit!$A429&lt;&gt;"",IF(Tätigkeit!C429&lt;&gt;"",IF(Tätigkeit!C429="LOC.ID",CONCATENATE("LOC.",Tätigkeit!AM$12),Tätigkeit!C429),""),"")</f>
        <v/>
      </c>
      <c r="B419" s="65" t="str">
        <f>IF(A419&lt;&gt;"",Tätigkeit!J429,"")</f>
        <v/>
      </c>
      <c r="C419" s="26" t="str">
        <f>IF(A419&lt;&gt;"",IF(Tätigkeit!E429=TRUE,INDEX(codesex,MATCH(Tätigkeit!D429,libsex,0)),Tätigkeit!D429),"")</f>
        <v/>
      </c>
      <c r="D419" s="131" t="str">
        <f>IF(A419&lt;&gt;"",Tätigkeit!F429,"")</f>
        <v/>
      </c>
      <c r="E419" s="26" t="str">
        <f>IF(A419&lt;&gt;"",IF(Tätigkeit!H429=TRUE,INDEX(codenat,MATCH(Tätigkeit!G429,libnat,0)),Tätigkeit!G429),"")</f>
        <v/>
      </c>
      <c r="F419" s="26" t="str">
        <f>IF(A419&lt;&gt;"",Tätigkeit!I429,"")</f>
        <v/>
      </c>
      <c r="G419" s="26" t="str">
        <f>IF(A419&lt;&gt;"",IF(Tätigkeit!O429&lt;&gt;"",Tätigkeit!O429,""),"")</f>
        <v/>
      </c>
      <c r="H419" s="26" t="str">
        <f>IF(A419&lt;&gt;"",IF(Tätigkeit!Z429=TRUE,INDEX(codeperskat,MATCH(Tätigkeit!P429,libperskat,0)),IF(Tätigkeit!P429&lt;&gt;"",Tätigkeit!P429,"")),"")</f>
        <v/>
      </c>
      <c r="I419" s="26" t="str">
        <f>IF(A419&lt;&gt;"",IF(Tätigkeit!AA429=TRUE,INDEX(codeaav,MATCH(Tätigkeit!Q429,libaav,0)),IF(Tätigkeit!Q429&lt;&gt;"",Tätigkeit!Q429,"")),"")</f>
        <v/>
      </c>
      <c r="J419" s="26" t="str">
        <f>IF(A419&lt;&gt;"",IF(Tätigkeit!AB429=TRUE,INDEX(codedipqual,MATCH(Tätigkeit!R429,libdipqual,0)),IF(Tätigkeit!R429&lt;&gt;"",Tätigkeit!R429,"")),"")</f>
        <v/>
      </c>
      <c r="K419" s="26" t="str">
        <f>IF(A419&lt;&gt;"",IF(Tätigkeit!AC429=TRUE,INDEX(libcatidinst,MATCH(Tätigkeit!S429,libinst,0)),""),"")</f>
        <v/>
      </c>
      <c r="L419" s="26" t="str">
        <f>IF(A419&lt;&gt;"",IF(Tätigkeit!AC429=TRUE,INDEX(codeinst,MATCH(Tätigkeit!S429,libinst,0)),IF(Tätigkeit!S429&lt;&gt;"",Tätigkeit!S429,"")),"")</f>
        <v/>
      </c>
      <c r="M419" s="26" t="str">
        <f>IF(A419&lt;&gt;"",IF(Tätigkeit!T429&lt;&gt;"",Tätigkeit!T429,""),"")</f>
        <v/>
      </c>
      <c r="N419" s="26" t="str">
        <f>IF(A419&lt;&gt;"",IF(Tätigkeit!U429&lt;&gt;"",Tätigkeit!U429,""),"")</f>
        <v/>
      </c>
      <c r="O419" s="26" t="str">
        <f>IF(OR(A419="",ISBLANK(Tätigkeit!V429)),"",IF(NOT(ISNA(Tätigkeit!V429)),INDEX(codeschartkla,MATCH(Tätigkeit!V429,libschartkla,0)),Tätigkeit!V429))</f>
        <v/>
      </c>
      <c r="P419" s="26" t="str">
        <f>IF(OR(A419="",ISBLANK(Tätigkeit!W429)),"",Tätigkeit!W429)</f>
        <v/>
      </c>
    </row>
    <row r="420" spans="1:16" x14ac:dyDescent="0.2">
      <c r="A420" s="26" t="str">
        <f>IF(Tätigkeit!$A430&lt;&gt;"",IF(Tätigkeit!C430&lt;&gt;"",IF(Tätigkeit!C430="LOC.ID",CONCATENATE("LOC.",Tätigkeit!AM$12),Tätigkeit!C430),""),"")</f>
        <v/>
      </c>
      <c r="B420" s="65" t="str">
        <f>IF(A420&lt;&gt;"",Tätigkeit!J430,"")</f>
        <v/>
      </c>
      <c r="C420" s="26" t="str">
        <f>IF(A420&lt;&gt;"",IF(Tätigkeit!E430=TRUE,INDEX(codesex,MATCH(Tätigkeit!D430,libsex,0)),Tätigkeit!D430),"")</f>
        <v/>
      </c>
      <c r="D420" s="131" t="str">
        <f>IF(A420&lt;&gt;"",Tätigkeit!F430,"")</f>
        <v/>
      </c>
      <c r="E420" s="26" t="str">
        <f>IF(A420&lt;&gt;"",IF(Tätigkeit!H430=TRUE,INDEX(codenat,MATCH(Tätigkeit!G430,libnat,0)),Tätigkeit!G430),"")</f>
        <v/>
      </c>
      <c r="F420" s="26" t="str">
        <f>IF(A420&lt;&gt;"",Tätigkeit!I430,"")</f>
        <v/>
      </c>
      <c r="G420" s="26" t="str">
        <f>IF(A420&lt;&gt;"",IF(Tätigkeit!O430&lt;&gt;"",Tätigkeit!O430,""),"")</f>
        <v/>
      </c>
      <c r="H420" s="26" t="str">
        <f>IF(A420&lt;&gt;"",IF(Tätigkeit!Z430=TRUE,INDEX(codeperskat,MATCH(Tätigkeit!P430,libperskat,0)),IF(Tätigkeit!P430&lt;&gt;"",Tätigkeit!P430,"")),"")</f>
        <v/>
      </c>
      <c r="I420" s="26" t="str">
        <f>IF(A420&lt;&gt;"",IF(Tätigkeit!AA430=TRUE,INDEX(codeaav,MATCH(Tätigkeit!Q430,libaav,0)),IF(Tätigkeit!Q430&lt;&gt;"",Tätigkeit!Q430,"")),"")</f>
        <v/>
      </c>
      <c r="J420" s="26" t="str">
        <f>IF(A420&lt;&gt;"",IF(Tätigkeit!AB430=TRUE,INDEX(codedipqual,MATCH(Tätigkeit!R430,libdipqual,0)),IF(Tätigkeit!R430&lt;&gt;"",Tätigkeit!R430,"")),"")</f>
        <v/>
      </c>
      <c r="K420" s="26" t="str">
        <f>IF(A420&lt;&gt;"",IF(Tätigkeit!AC430=TRUE,INDEX(libcatidinst,MATCH(Tätigkeit!S430,libinst,0)),""),"")</f>
        <v/>
      </c>
      <c r="L420" s="26" t="str">
        <f>IF(A420&lt;&gt;"",IF(Tätigkeit!AC430=TRUE,INDEX(codeinst,MATCH(Tätigkeit!S430,libinst,0)),IF(Tätigkeit!S430&lt;&gt;"",Tätigkeit!S430,"")),"")</f>
        <v/>
      </c>
      <c r="M420" s="26" t="str">
        <f>IF(A420&lt;&gt;"",IF(Tätigkeit!T430&lt;&gt;"",Tätigkeit!T430,""),"")</f>
        <v/>
      </c>
      <c r="N420" s="26" t="str">
        <f>IF(A420&lt;&gt;"",IF(Tätigkeit!U430&lt;&gt;"",Tätigkeit!U430,""),"")</f>
        <v/>
      </c>
      <c r="O420" s="26" t="str">
        <f>IF(OR(A420="",ISBLANK(Tätigkeit!V430)),"",IF(NOT(ISNA(Tätigkeit!V430)),INDEX(codeschartkla,MATCH(Tätigkeit!V430,libschartkla,0)),Tätigkeit!V430))</f>
        <v/>
      </c>
      <c r="P420" s="26" t="str">
        <f>IF(OR(A420="",ISBLANK(Tätigkeit!W430)),"",Tätigkeit!W430)</f>
        <v/>
      </c>
    </row>
    <row r="421" spans="1:16" x14ac:dyDescent="0.2">
      <c r="A421" s="26" t="str">
        <f>IF(Tätigkeit!$A431&lt;&gt;"",IF(Tätigkeit!C431&lt;&gt;"",IF(Tätigkeit!C431="LOC.ID",CONCATENATE("LOC.",Tätigkeit!AM$12),Tätigkeit!C431),""),"")</f>
        <v/>
      </c>
      <c r="B421" s="65" t="str">
        <f>IF(A421&lt;&gt;"",Tätigkeit!J431,"")</f>
        <v/>
      </c>
      <c r="C421" s="26" t="str">
        <f>IF(A421&lt;&gt;"",IF(Tätigkeit!E431=TRUE,INDEX(codesex,MATCH(Tätigkeit!D431,libsex,0)),Tätigkeit!D431),"")</f>
        <v/>
      </c>
      <c r="D421" s="131" t="str">
        <f>IF(A421&lt;&gt;"",Tätigkeit!F431,"")</f>
        <v/>
      </c>
      <c r="E421" s="26" t="str">
        <f>IF(A421&lt;&gt;"",IF(Tätigkeit!H431=TRUE,INDEX(codenat,MATCH(Tätigkeit!G431,libnat,0)),Tätigkeit!G431),"")</f>
        <v/>
      </c>
      <c r="F421" s="26" t="str">
        <f>IF(A421&lt;&gt;"",Tätigkeit!I431,"")</f>
        <v/>
      </c>
      <c r="G421" s="26" t="str">
        <f>IF(A421&lt;&gt;"",IF(Tätigkeit!O431&lt;&gt;"",Tätigkeit!O431,""),"")</f>
        <v/>
      </c>
      <c r="H421" s="26" t="str">
        <f>IF(A421&lt;&gt;"",IF(Tätigkeit!Z431=TRUE,INDEX(codeperskat,MATCH(Tätigkeit!P431,libperskat,0)),IF(Tätigkeit!P431&lt;&gt;"",Tätigkeit!P431,"")),"")</f>
        <v/>
      </c>
      <c r="I421" s="26" t="str">
        <f>IF(A421&lt;&gt;"",IF(Tätigkeit!AA431=TRUE,INDEX(codeaav,MATCH(Tätigkeit!Q431,libaav,0)),IF(Tätigkeit!Q431&lt;&gt;"",Tätigkeit!Q431,"")),"")</f>
        <v/>
      </c>
      <c r="J421" s="26" t="str">
        <f>IF(A421&lt;&gt;"",IF(Tätigkeit!AB431=TRUE,INDEX(codedipqual,MATCH(Tätigkeit!R431,libdipqual,0)),IF(Tätigkeit!R431&lt;&gt;"",Tätigkeit!R431,"")),"")</f>
        <v/>
      </c>
      <c r="K421" s="26" t="str">
        <f>IF(A421&lt;&gt;"",IF(Tätigkeit!AC431=TRUE,INDEX(libcatidinst,MATCH(Tätigkeit!S431,libinst,0)),""),"")</f>
        <v/>
      </c>
      <c r="L421" s="26" t="str">
        <f>IF(A421&lt;&gt;"",IF(Tätigkeit!AC431=TRUE,INDEX(codeinst,MATCH(Tätigkeit!S431,libinst,0)),IF(Tätigkeit!S431&lt;&gt;"",Tätigkeit!S431,"")),"")</f>
        <v/>
      </c>
      <c r="M421" s="26" t="str">
        <f>IF(A421&lt;&gt;"",IF(Tätigkeit!T431&lt;&gt;"",Tätigkeit!T431,""),"")</f>
        <v/>
      </c>
      <c r="N421" s="26" t="str">
        <f>IF(A421&lt;&gt;"",IF(Tätigkeit!U431&lt;&gt;"",Tätigkeit!U431,""),"")</f>
        <v/>
      </c>
      <c r="O421" s="26" t="str">
        <f>IF(OR(A421="",ISBLANK(Tätigkeit!V431)),"",IF(NOT(ISNA(Tätigkeit!V431)),INDEX(codeschartkla,MATCH(Tätigkeit!V431,libschartkla,0)),Tätigkeit!V431))</f>
        <v/>
      </c>
      <c r="P421" s="26" t="str">
        <f>IF(OR(A421="",ISBLANK(Tätigkeit!W431)),"",Tätigkeit!W431)</f>
        <v/>
      </c>
    </row>
    <row r="422" spans="1:16" x14ac:dyDescent="0.2">
      <c r="A422" s="26" t="str">
        <f>IF(Tätigkeit!$A432&lt;&gt;"",IF(Tätigkeit!C432&lt;&gt;"",IF(Tätigkeit!C432="LOC.ID",CONCATENATE("LOC.",Tätigkeit!AM$12),Tätigkeit!C432),""),"")</f>
        <v/>
      </c>
      <c r="B422" s="65" t="str">
        <f>IF(A422&lt;&gt;"",Tätigkeit!J432,"")</f>
        <v/>
      </c>
      <c r="C422" s="26" t="str">
        <f>IF(A422&lt;&gt;"",IF(Tätigkeit!E432=TRUE,INDEX(codesex,MATCH(Tätigkeit!D432,libsex,0)),Tätigkeit!D432),"")</f>
        <v/>
      </c>
      <c r="D422" s="131" t="str">
        <f>IF(A422&lt;&gt;"",Tätigkeit!F432,"")</f>
        <v/>
      </c>
      <c r="E422" s="26" t="str">
        <f>IF(A422&lt;&gt;"",IF(Tätigkeit!H432=TRUE,INDEX(codenat,MATCH(Tätigkeit!G432,libnat,0)),Tätigkeit!G432),"")</f>
        <v/>
      </c>
      <c r="F422" s="26" t="str">
        <f>IF(A422&lt;&gt;"",Tätigkeit!I432,"")</f>
        <v/>
      </c>
      <c r="G422" s="26" t="str">
        <f>IF(A422&lt;&gt;"",IF(Tätigkeit!O432&lt;&gt;"",Tätigkeit!O432,""),"")</f>
        <v/>
      </c>
      <c r="H422" s="26" t="str">
        <f>IF(A422&lt;&gt;"",IF(Tätigkeit!Z432=TRUE,INDEX(codeperskat,MATCH(Tätigkeit!P432,libperskat,0)),IF(Tätigkeit!P432&lt;&gt;"",Tätigkeit!P432,"")),"")</f>
        <v/>
      </c>
      <c r="I422" s="26" t="str">
        <f>IF(A422&lt;&gt;"",IF(Tätigkeit!AA432=TRUE,INDEX(codeaav,MATCH(Tätigkeit!Q432,libaav,0)),IF(Tätigkeit!Q432&lt;&gt;"",Tätigkeit!Q432,"")),"")</f>
        <v/>
      </c>
      <c r="J422" s="26" t="str">
        <f>IF(A422&lt;&gt;"",IF(Tätigkeit!AB432=TRUE,INDEX(codedipqual,MATCH(Tätigkeit!R432,libdipqual,0)),IF(Tätigkeit!R432&lt;&gt;"",Tätigkeit!R432,"")),"")</f>
        <v/>
      </c>
      <c r="K422" s="26" t="str">
        <f>IF(A422&lt;&gt;"",IF(Tätigkeit!AC432=TRUE,INDEX(libcatidinst,MATCH(Tätigkeit!S432,libinst,0)),""),"")</f>
        <v/>
      </c>
      <c r="L422" s="26" t="str">
        <f>IF(A422&lt;&gt;"",IF(Tätigkeit!AC432=TRUE,INDEX(codeinst,MATCH(Tätigkeit!S432,libinst,0)),IF(Tätigkeit!S432&lt;&gt;"",Tätigkeit!S432,"")),"")</f>
        <v/>
      </c>
      <c r="M422" s="26" t="str">
        <f>IF(A422&lt;&gt;"",IF(Tätigkeit!T432&lt;&gt;"",Tätigkeit!T432,""),"")</f>
        <v/>
      </c>
      <c r="N422" s="26" t="str">
        <f>IF(A422&lt;&gt;"",IF(Tätigkeit!U432&lt;&gt;"",Tätigkeit!U432,""),"")</f>
        <v/>
      </c>
      <c r="O422" s="26" t="str">
        <f>IF(OR(A422="",ISBLANK(Tätigkeit!V432)),"",IF(NOT(ISNA(Tätigkeit!V432)),INDEX(codeschartkla,MATCH(Tätigkeit!V432,libschartkla,0)),Tätigkeit!V432))</f>
        <v/>
      </c>
      <c r="P422" s="26" t="str">
        <f>IF(OR(A422="",ISBLANK(Tätigkeit!W432)),"",Tätigkeit!W432)</f>
        <v/>
      </c>
    </row>
    <row r="423" spans="1:16" x14ac:dyDescent="0.2">
      <c r="A423" s="26" t="str">
        <f>IF(Tätigkeit!$A433&lt;&gt;"",IF(Tätigkeit!C433&lt;&gt;"",IF(Tätigkeit!C433="LOC.ID",CONCATENATE("LOC.",Tätigkeit!AM$12),Tätigkeit!C433),""),"")</f>
        <v/>
      </c>
      <c r="B423" s="65" t="str">
        <f>IF(A423&lt;&gt;"",Tätigkeit!J433,"")</f>
        <v/>
      </c>
      <c r="C423" s="26" t="str">
        <f>IF(A423&lt;&gt;"",IF(Tätigkeit!E433=TRUE,INDEX(codesex,MATCH(Tätigkeit!D433,libsex,0)),Tätigkeit!D433),"")</f>
        <v/>
      </c>
      <c r="D423" s="131" t="str">
        <f>IF(A423&lt;&gt;"",Tätigkeit!F433,"")</f>
        <v/>
      </c>
      <c r="E423" s="26" t="str">
        <f>IF(A423&lt;&gt;"",IF(Tätigkeit!H433=TRUE,INDEX(codenat,MATCH(Tätigkeit!G433,libnat,0)),Tätigkeit!G433),"")</f>
        <v/>
      </c>
      <c r="F423" s="26" t="str">
        <f>IF(A423&lt;&gt;"",Tätigkeit!I433,"")</f>
        <v/>
      </c>
      <c r="G423" s="26" t="str">
        <f>IF(A423&lt;&gt;"",IF(Tätigkeit!O433&lt;&gt;"",Tätigkeit!O433,""),"")</f>
        <v/>
      </c>
      <c r="H423" s="26" t="str">
        <f>IF(A423&lt;&gt;"",IF(Tätigkeit!Z433=TRUE,INDEX(codeperskat,MATCH(Tätigkeit!P433,libperskat,0)),IF(Tätigkeit!P433&lt;&gt;"",Tätigkeit!P433,"")),"")</f>
        <v/>
      </c>
      <c r="I423" s="26" t="str">
        <f>IF(A423&lt;&gt;"",IF(Tätigkeit!AA433=TRUE,INDEX(codeaav,MATCH(Tätigkeit!Q433,libaav,0)),IF(Tätigkeit!Q433&lt;&gt;"",Tätigkeit!Q433,"")),"")</f>
        <v/>
      </c>
      <c r="J423" s="26" t="str">
        <f>IF(A423&lt;&gt;"",IF(Tätigkeit!AB433=TRUE,INDEX(codedipqual,MATCH(Tätigkeit!R433,libdipqual,0)),IF(Tätigkeit!R433&lt;&gt;"",Tätigkeit!R433,"")),"")</f>
        <v/>
      </c>
      <c r="K423" s="26" t="str">
        <f>IF(A423&lt;&gt;"",IF(Tätigkeit!AC433=TRUE,INDEX(libcatidinst,MATCH(Tätigkeit!S433,libinst,0)),""),"")</f>
        <v/>
      </c>
      <c r="L423" s="26" t="str">
        <f>IF(A423&lt;&gt;"",IF(Tätigkeit!AC433=TRUE,INDEX(codeinst,MATCH(Tätigkeit!S433,libinst,0)),IF(Tätigkeit!S433&lt;&gt;"",Tätigkeit!S433,"")),"")</f>
        <v/>
      </c>
      <c r="M423" s="26" t="str">
        <f>IF(A423&lt;&gt;"",IF(Tätigkeit!T433&lt;&gt;"",Tätigkeit!T433,""),"")</f>
        <v/>
      </c>
      <c r="N423" s="26" t="str">
        <f>IF(A423&lt;&gt;"",IF(Tätigkeit!U433&lt;&gt;"",Tätigkeit!U433,""),"")</f>
        <v/>
      </c>
      <c r="O423" s="26" t="str">
        <f>IF(OR(A423="",ISBLANK(Tätigkeit!V433)),"",IF(NOT(ISNA(Tätigkeit!V433)),INDEX(codeschartkla,MATCH(Tätigkeit!V433,libschartkla,0)),Tätigkeit!V433))</f>
        <v/>
      </c>
      <c r="P423" s="26" t="str">
        <f>IF(OR(A423="",ISBLANK(Tätigkeit!W433)),"",Tätigkeit!W433)</f>
        <v/>
      </c>
    </row>
    <row r="424" spans="1:16" x14ac:dyDescent="0.2">
      <c r="A424" s="26" t="str">
        <f>IF(Tätigkeit!$A434&lt;&gt;"",IF(Tätigkeit!C434&lt;&gt;"",IF(Tätigkeit!C434="LOC.ID",CONCATENATE("LOC.",Tätigkeit!AM$12),Tätigkeit!C434),""),"")</f>
        <v/>
      </c>
      <c r="B424" s="65" t="str">
        <f>IF(A424&lt;&gt;"",Tätigkeit!J434,"")</f>
        <v/>
      </c>
      <c r="C424" s="26" t="str">
        <f>IF(A424&lt;&gt;"",IF(Tätigkeit!E434=TRUE,INDEX(codesex,MATCH(Tätigkeit!D434,libsex,0)),Tätigkeit!D434),"")</f>
        <v/>
      </c>
      <c r="D424" s="131" t="str">
        <f>IF(A424&lt;&gt;"",Tätigkeit!F434,"")</f>
        <v/>
      </c>
      <c r="E424" s="26" t="str">
        <f>IF(A424&lt;&gt;"",IF(Tätigkeit!H434=TRUE,INDEX(codenat,MATCH(Tätigkeit!G434,libnat,0)),Tätigkeit!G434),"")</f>
        <v/>
      </c>
      <c r="F424" s="26" t="str">
        <f>IF(A424&lt;&gt;"",Tätigkeit!I434,"")</f>
        <v/>
      </c>
      <c r="G424" s="26" t="str">
        <f>IF(A424&lt;&gt;"",IF(Tätigkeit!O434&lt;&gt;"",Tätigkeit!O434,""),"")</f>
        <v/>
      </c>
      <c r="H424" s="26" t="str">
        <f>IF(A424&lt;&gt;"",IF(Tätigkeit!Z434=TRUE,INDEX(codeperskat,MATCH(Tätigkeit!P434,libperskat,0)),IF(Tätigkeit!P434&lt;&gt;"",Tätigkeit!P434,"")),"")</f>
        <v/>
      </c>
      <c r="I424" s="26" t="str">
        <f>IF(A424&lt;&gt;"",IF(Tätigkeit!AA434=TRUE,INDEX(codeaav,MATCH(Tätigkeit!Q434,libaav,0)),IF(Tätigkeit!Q434&lt;&gt;"",Tätigkeit!Q434,"")),"")</f>
        <v/>
      </c>
      <c r="J424" s="26" t="str">
        <f>IF(A424&lt;&gt;"",IF(Tätigkeit!AB434=TRUE,INDEX(codedipqual,MATCH(Tätigkeit!R434,libdipqual,0)),IF(Tätigkeit!R434&lt;&gt;"",Tätigkeit!R434,"")),"")</f>
        <v/>
      </c>
      <c r="K424" s="26" t="str">
        <f>IF(A424&lt;&gt;"",IF(Tätigkeit!AC434=TRUE,INDEX(libcatidinst,MATCH(Tätigkeit!S434,libinst,0)),""),"")</f>
        <v/>
      </c>
      <c r="L424" s="26" t="str">
        <f>IF(A424&lt;&gt;"",IF(Tätigkeit!AC434=TRUE,INDEX(codeinst,MATCH(Tätigkeit!S434,libinst,0)),IF(Tätigkeit!S434&lt;&gt;"",Tätigkeit!S434,"")),"")</f>
        <v/>
      </c>
      <c r="M424" s="26" t="str">
        <f>IF(A424&lt;&gt;"",IF(Tätigkeit!T434&lt;&gt;"",Tätigkeit!T434,""),"")</f>
        <v/>
      </c>
      <c r="N424" s="26" t="str">
        <f>IF(A424&lt;&gt;"",IF(Tätigkeit!U434&lt;&gt;"",Tätigkeit!U434,""),"")</f>
        <v/>
      </c>
      <c r="O424" s="26" t="str">
        <f>IF(OR(A424="",ISBLANK(Tätigkeit!V434)),"",IF(NOT(ISNA(Tätigkeit!V434)),INDEX(codeschartkla,MATCH(Tätigkeit!V434,libschartkla,0)),Tätigkeit!V434))</f>
        <v/>
      </c>
      <c r="P424" s="26" t="str">
        <f>IF(OR(A424="",ISBLANK(Tätigkeit!W434)),"",Tätigkeit!W434)</f>
        <v/>
      </c>
    </row>
    <row r="425" spans="1:16" x14ac:dyDescent="0.2">
      <c r="A425" s="26" t="str">
        <f>IF(Tätigkeit!$A435&lt;&gt;"",IF(Tätigkeit!C435&lt;&gt;"",IF(Tätigkeit!C435="LOC.ID",CONCATENATE("LOC.",Tätigkeit!AM$12),Tätigkeit!C435),""),"")</f>
        <v/>
      </c>
      <c r="B425" s="65" t="str">
        <f>IF(A425&lt;&gt;"",Tätigkeit!J435,"")</f>
        <v/>
      </c>
      <c r="C425" s="26" t="str">
        <f>IF(A425&lt;&gt;"",IF(Tätigkeit!E435=TRUE,INDEX(codesex,MATCH(Tätigkeit!D435,libsex,0)),Tätigkeit!D435),"")</f>
        <v/>
      </c>
      <c r="D425" s="131" t="str">
        <f>IF(A425&lt;&gt;"",Tätigkeit!F435,"")</f>
        <v/>
      </c>
      <c r="E425" s="26" t="str">
        <f>IF(A425&lt;&gt;"",IF(Tätigkeit!H435=TRUE,INDEX(codenat,MATCH(Tätigkeit!G435,libnat,0)),Tätigkeit!G435),"")</f>
        <v/>
      </c>
      <c r="F425" s="26" t="str">
        <f>IF(A425&lt;&gt;"",Tätigkeit!I435,"")</f>
        <v/>
      </c>
      <c r="G425" s="26" t="str">
        <f>IF(A425&lt;&gt;"",IF(Tätigkeit!O435&lt;&gt;"",Tätigkeit!O435,""),"")</f>
        <v/>
      </c>
      <c r="H425" s="26" t="str">
        <f>IF(A425&lt;&gt;"",IF(Tätigkeit!Z435=TRUE,INDEX(codeperskat,MATCH(Tätigkeit!P435,libperskat,0)),IF(Tätigkeit!P435&lt;&gt;"",Tätigkeit!P435,"")),"")</f>
        <v/>
      </c>
      <c r="I425" s="26" t="str">
        <f>IF(A425&lt;&gt;"",IF(Tätigkeit!AA435=TRUE,INDEX(codeaav,MATCH(Tätigkeit!Q435,libaav,0)),IF(Tätigkeit!Q435&lt;&gt;"",Tätigkeit!Q435,"")),"")</f>
        <v/>
      </c>
      <c r="J425" s="26" t="str">
        <f>IF(A425&lt;&gt;"",IF(Tätigkeit!AB435=TRUE,INDEX(codedipqual,MATCH(Tätigkeit!R435,libdipqual,0)),IF(Tätigkeit!R435&lt;&gt;"",Tätigkeit!R435,"")),"")</f>
        <v/>
      </c>
      <c r="K425" s="26" t="str">
        <f>IF(A425&lt;&gt;"",IF(Tätigkeit!AC435=TRUE,INDEX(libcatidinst,MATCH(Tätigkeit!S435,libinst,0)),""),"")</f>
        <v/>
      </c>
      <c r="L425" s="26" t="str">
        <f>IF(A425&lt;&gt;"",IF(Tätigkeit!AC435=TRUE,INDEX(codeinst,MATCH(Tätigkeit!S435,libinst,0)),IF(Tätigkeit!S435&lt;&gt;"",Tätigkeit!S435,"")),"")</f>
        <v/>
      </c>
      <c r="M425" s="26" t="str">
        <f>IF(A425&lt;&gt;"",IF(Tätigkeit!T435&lt;&gt;"",Tätigkeit!T435,""),"")</f>
        <v/>
      </c>
      <c r="N425" s="26" t="str">
        <f>IF(A425&lt;&gt;"",IF(Tätigkeit!U435&lt;&gt;"",Tätigkeit!U435,""),"")</f>
        <v/>
      </c>
      <c r="O425" s="26" t="str">
        <f>IF(OR(A425="",ISBLANK(Tätigkeit!V435)),"",IF(NOT(ISNA(Tätigkeit!V435)),INDEX(codeschartkla,MATCH(Tätigkeit!V435,libschartkla,0)),Tätigkeit!V435))</f>
        <v/>
      </c>
      <c r="P425" s="26" t="str">
        <f>IF(OR(A425="",ISBLANK(Tätigkeit!W435)),"",Tätigkeit!W435)</f>
        <v/>
      </c>
    </row>
    <row r="426" spans="1:16" x14ac:dyDescent="0.2">
      <c r="A426" s="26" t="str">
        <f>IF(Tätigkeit!$A436&lt;&gt;"",IF(Tätigkeit!C436&lt;&gt;"",IF(Tätigkeit!C436="LOC.ID",CONCATENATE("LOC.",Tätigkeit!AM$12),Tätigkeit!C436),""),"")</f>
        <v/>
      </c>
      <c r="B426" s="65" t="str">
        <f>IF(A426&lt;&gt;"",Tätigkeit!J436,"")</f>
        <v/>
      </c>
      <c r="C426" s="26" t="str">
        <f>IF(A426&lt;&gt;"",IF(Tätigkeit!E436=TRUE,INDEX(codesex,MATCH(Tätigkeit!D436,libsex,0)),Tätigkeit!D436),"")</f>
        <v/>
      </c>
      <c r="D426" s="131" t="str">
        <f>IF(A426&lt;&gt;"",Tätigkeit!F436,"")</f>
        <v/>
      </c>
      <c r="E426" s="26" t="str">
        <f>IF(A426&lt;&gt;"",IF(Tätigkeit!H436=TRUE,INDEX(codenat,MATCH(Tätigkeit!G436,libnat,0)),Tätigkeit!G436),"")</f>
        <v/>
      </c>
      <c r="F426" s="26" t="str">
        <f>IF(A426&lt;&gt;"",Tätigkeit!I436,"")</f>
        <v/>
      </c>
      <c r="G426" s="26" t="str">
        <f>IF(A426&lt;&gt;"",IF(Tätigkeit!O436&lt;&gt;"",Tätigkeit!O436,""),"")</f>
        <v/>
      </c>
      <c r="H426" s="26" t="str">
        <f>IF(A426&lt;&gt;"",IF(Tätigkeit!Z436=TRUE,INDEX(codeperskat,MATCH(Tätigkeit!P436,libperskat,0)),IF(Tätigkeit!P436&lt;&gt;"",Tätigkeit!P436,"")),"")</f>
        <v/>
      </c>
      <c r="I426" s="26" t="str">
        <f>IF(A426&lt;&gt;"",IF(Tätigkeit!AA436=TRUE,INDEX(codeaav,MATCH(Tätigkeit!Q436,libaav,0)),IF(Tätigkeit!Q436&lt;&gt;"",Tätigkeit!Q436,"")),"")</f>
        <v/>
      </c>
      <c r="J426" s="26" t="str">
        <f>IF(A426&lt;&gt;"",IF(Tätigkeit!AB436=TRUE,INDEX(codedipqual,MATCH(Tätigkeit!R436,libdipqual,0)),IF(Tätigkeit!R436&lt;&gt;"",Tätigkeit!R436,"")),"")</f>
        <v/>
      </c>
      <c r="K426" s="26" t="str">
        <f>IF(A426&lt;&gt;"",IF(Tätigkeit!AC436=TRUE,INDEX(libcatidinst,MATCH(Tätigkeit!S436,libinst,0)),""),"")</f>
        <v/>
      </c>
      <c r="L426" s="26" t="str">
        <f>IF(A426&lt;&gt;"",IF(Tätigkeit!AC436=TRUE,INDEX(codeinst,MATCH(Tätigkeit!S436,libinst,0)),IF(Tätigkeit!S436&lt;&gt;"",Tätigkeit!S436,"")),"")</f>
        <v/>
      </c>
      <c r="M426" s="26" t="str">
        <f>IF(A426&lt;&gt;"",IF(Tätigkeit!T436&lt;&gt;"",Tätigkeit!T436,""),"")</f>
        <v/>
      </c>
      <c r="N426" s="26" t="str">
        <f>IF(A426&lt;&gt;"",IF(Tätigkeit!U436&lt;&gt;"",Tätigkeit!U436,""),"")</f>
        <v/>
      </c>
      <c r="O426" s="26" t="str">
        <f>IF(OR(A426="",ISBLANK(Tätigkeit!V436)),"",IF(NOT(ISNA(Tätigkeit!V436)),INDEX(codeschartkla,MATCH(Tätigkeit!V436,libschartkla,0)),Tätigkeit!V436))</f>
        <v/>
      </c>
      <c r="P426" s="26" t="str">
        <f>IF(OR(A426="",ISBLANK(Tätigkeit!W436)),"",Tätigkeit!W436)</f>
        <v/>
      </c>
    </row>
    <row r="427" spans="1:16" x14ac:dyDescent="0.2">
      <c r="A427" s="26" t="str">
        <f>IF(Tätigkeit!$A437&lt;&gt;"",IF(Tätigkeit!C437&lt;&gt;"",IF(Tätigkeit!C437="LOC.ID",CONCATENATE("LOC.",Tätigkeit!AM$12),Tätigkeit!C437),""),"")</f>
        <v/>
      </c>
      <c r="B427" s="65" t="str">
        <f>IF(A427&lt;&gt;"",Tätigkeit!J437,"")</f>
        <v/>
      </c>
      <c r="C427" s="26" t="str">
        <f>IF(A427&lt;&gt;"",IF(Tätigkeit!E437=TRUE,INDEX(codesex,MATCH(Tätigkeit!D437,libsex,0)),Tätigkeit!D437),"")</f>
        <v/>
      </c>
      <c r="D427" s="131" t="str">
        <f>IF(A427&lt;&gt;"",Tätigkeit!F437,"")</f>
        <v/>
      </c>
      <c r="E427" s="26" t="str">
        <f>IF(A427&lt;&gt;"",IF(Tätigkeit!H437=TRUE,INDEX(codenat,MATCH(Tätigkeit!G437,libnat,0)),Tätigkeit!G437),"")</f>
        <v/>
      </c>
      <c r="F427" s="26" t="str">
        <f>IF(A427&lt;&gt;"",Tätigkeit!I437,"")</f>
        <v/>
      </c>
      <c r="G427" s="26" t="str">
        <f>IF(A427&lt;&gt;"",IF(Tätigkeit!O437&lt;&gt;"",Tätigkeit!O437,""),"")</f>
        <v/>
      </c>
      <c r="H427" s="26" t="str">
        <f>IF(A427&lt;&gt;"",IF(Tätigkeit!Z437=TRUE,INDEX(codeperskat,MATCH(Tätigkeit!P437,libperskat,0)),IF(Tätigkeit!P437&lt;&gt;"",Tätigkeit!P437,"")),"")</f>
        <v/>
      </c>
      <c r="I427" s="26" t="str">
        <f>IF(A427&lt;&gt;"",IF(Tätigkeit!AA437=TRUE,INDEX(codeaav,MATCH(Tätigkeit!Q437,libaav,0)),IF(Tätigkeit!Q437&lt;&gt;"",Tätigkeit!Q437,"")),"")</f>
        <v/>
      </c>
      <c r="J427" s="26" t="str">
        <f>IF(A427&lt;&gt;"",IF(Tätigkeit!AB437=TRUE,INDEX(codedipqual,MATCH(Tätigkeit!R437,libdipqual,0)),IF(Tätigkeit!R437&lt;&gt;"",Tätigkeit!R437,"")),"")</f>
        <v/>
      </c>
      <c r="K427" s="26" t="str">
        <f>IF(A427&lt;&gt;"",IF(Tätigkeit!AC437=TRUE,INDEX(libcatidinst,MATCH(Tätigkeit!S437,libinst,0)),""),"")</f>
        <v/>
      </c>
      <c r="L427" s="26" t="str">
        <f>IF(A427&lt;&gt;"",IF(Tätigkeit!AC437=TRUE,INDEX(codeinst,MATCH(Tätigkeit!S437,libinst,0)),IF(Tätigkeit!S437&lt;&gt;"",Tätigkeit!S437,"")),"")</f>
        <v/>
      </c>
      <c r="M427" s="26" t="str">
        <f>IF(A427&lt;&gt;"",IF(Tätigkeit!T437&lt;&gt;"",Tätigkeit!T437,""),"")</f>
        <v/>
      </c>
      <c r="N427" s="26" t="str">
        <f>IF(A427&lt;&gt;"",IF(Tätigkeit!U437&lt;&gt;"",Tätigkeit!U437,""),"")</f>
        <v/>
      </c>
      <c r="O427" s="26" t="str">
        <f>IF(OR(A427="",ISBLANK(Tätigkeit!V437)),"",IF(NOT(ISNA(Tätigkeit!V437)),INDEX(codeschartkla,MATCH(Tätigkeit!V437,libschartkla,0)),Tätigkeit!V437))</f>
        <v/>
      </c>
      <c r="P427" s="26" t="str">
        <f>IF(OR(A427="",ISBLANK(Tätigkeit!W437)),"",Tätigkeit!W437)</f>
        <v/>
      </c>
    </row>
    <row r="428" spans="1:16" x14ac:dyDescent="0.2">
      <c r="A428" s="26" t="str">
        <f>IF(Tätigkeit!$A438&lt;&gt;"",IF(Tätigkeit!C438&lt;&gt;"",IF(Tätigkeit!C438="LOC.ID",CONCATENATE("LOC.",Tätigkeit!AM$12),Tätigkeit!C438),""),"")</f>
        <v/>
      </c>
      <c r="B428" s="65" t="str">
        <f>IF(A428&lt;&gt;"",Tätigkeit!J438,"")</f>
        <v/>
      </c>
      <c r="C428" s="26" t="str">
        <f>IF(A428&lt;&gt;"",IF(Tätigkeit!E438=TRUE,INDEX(codesex,MATCH(Tätigkeit!D438,libsex,0)),Tätigkeit!D438),"")</f>
        <v/>
      </c>
      <c r="D428" s="131" t="str">
        <f>IF(A428&lt;&gt;"",Tätigkeit!F438,"")</f>
        <v/>
      </c>
      <c r="E428" s="26" t="str">
        <f>IF(A428&lt;&gt;"",IF(Tätigkeit!H438=TRUE,INDEX(codenat,MATCH(Tätigkeit!G438,libnat,0)),Tätigkeit!G438),"")</f>
        <v/>
      </c>
      <c r="F428" s="26" t="str">
        <f>IF(A428&lt;&gt;"",Tätigkeit!I438,"")</f>
        <v/>
      </c>
      <c r="G428" s="26" t="str">
        <f>IF(A428&lt;&gt;"",IF(Tätigkeit!O438&lt;&gt;"",Tätigkeit!O438,""),"")</f>
        <v/>
      </c>
      <c r="H428" s="26" t="str">
        <f>IF(A428&lt;&gt;"",IF(Tätigkeit!Z438=TRUE,INDEX(codeperskat,MATCH(Tätigkeit!P438,libperskat,0)),IF(Tätigkeit!P438&lt;&gt;"",Tätigkeit!P438,"")),"")</f>
        <v/>
      </c>
      <c r="I428" s="26" t="str">
        <f>IF(A428&lt;&gt;"",IF(Tätigkeit!AA438=TRUE,INDEX(codeaav,MATCH(Tätigkeit!Q438,libaav,0)),IF(Tätigkeit!Q438&lt;&gt;"",Tätigkeit!Q438,"")),"")</f>
        <v/>
      </c>
      <c r="J428" s="26" t="str">
        <f>IF(A428&lt;&gt;"",IF(Tätigkeit!AB438=TRUE,INDEX(codedipqual,MATCH(Tätigkeit!R438,libdipqual,0)),IF(Tätigkeit!R438&lt;&gt;"",Tätigkeit!R438,"")),"")</f>
        <v/>
      </c>
      <c r="K428" s="26" t="str">
        <f>IF(A428&lt;&gt;"",IF(Tätigkeit!AC438=TRUE,INDEX(libcatidinst,MATCH(Tätigkeit!S438,libinst,0)),""),"")</f>
        <v/>
      </c>
      <c r="L428" s="26" t="str">
        <f>IF(A428&lt;&gt;"",IF(Tätigkeit!AC438=TRUE,INDEX(codeinst,MATCH(Tätigkeit!S438,libinst,0)),IF(Tätigkeit!S438&lt;&gt;"",Tätigkeit!S438,"")),"")</f>
        <v/>
      </c>
      <c r="M428" s="26" t="str">
        <f>IF(A428&lt;&gt;"",IF(Tätigkeit!T438&lt;&gt;"",Tätigkeit!T438,""),"")</f>
        <v/>
      </c>
      <c r="N428" s="26" t="str">
        <f>IF(A428&lt;&gt;"",IF(Tätigkeit!U438&lt;&gt;"",Tätigkeit!U438,""),"")</f>
        <v/>
      </c>
      <c r="O428" s="26" t="str">
        <f>IF(OR(A428="",ISBLANK(Tätigkeit!V438)),"",IF(NOT(ISNA(Tätigkeit!V438)),INDEX(codeschartkla,MATCH(Tätigkeit!V438,libschartkla,0)),Tätigkeit!V438))</f>
        <v/>
      </c>
      <c r="P428" s="26" t="str">
        <f>IF(OR(A428="",ISBLANK(Tätigkeit!W438)),"",Tätigkeit!W438)</f>
        <v/>
      </c>
    </row>
    <row r="429" spans="1:16" x14ac:dyDescent="0.2">
      <c r="A429" s="26" t="str">
        <f>IF(Tätigkeit!$A439&lt;&gt;"",IF(Tätigkeit!C439&lt;&gt;"",IF(Tätigkeit!C439="LOC.ID",CONCATENATE("LOC.",Tätigkeit!AM$12),Tätigkeit!C439),""),"")</f>
        <v/>
      </c>
      <c r="B429" s="65" t="str">
        <f>IF(A429&lt;&gt;"",Tätigkeit!J439,"")</f>
        <v/>
      </c>
      <c r="C429" s="26" t="str">
        <f>IF(A429&lt;&gt;"",IF(Tätigkeit!E439=TRUE,INDEX(codesex,MATCH(Tätigkeit!D439,libsex,0)),Tätigkeit!D439),"")</f>
        <v/>
      </c>
      <c r="D429" s="131" t="str">
        <f>IF(A429&lt;&gt;"",Tätigkeit!F439,"")</f>
        <v/>
      </c>
      <c r="E429" s="26" t="str">
        <f>IF(A429&lt;&gt;"",IF(Tätigkeit!H439=TRUE,INDEX(codenat,MATCH(Tätigkeit!G439,libnat,0)),Tätigkeit!G439),"")</f>
        <v/>
      </c>
      <c r="F429" s="26" t="str">
        <f>IF(A429&lt;&gt;"",Tätigkeit!I439,"")</f>
        <v/>
      </c>
      <c r="G429" s="26" t="str">
        <f>IF(A429&lt;&gt;"",IF(Tätigkeit!O439&lt;&gt;"",Tätigkeit!O439,""),"")</f>
        <v/>
      </c>
      <c r="H429" s="26" t="str">
        <f>IF(A429&lt;&gt;"",IF(Tätigkeit!Z439=TRUE,INDEX(codeperskat,MATCH(Tätigkeit!P439,libperskat,0)),IF(Tätigkeit!P439&lt;&gt;"",Tätigkeit!P439,"")),"")</f>
        <v/>
      </c>
      <c r="I429" s="26" t="str">
        <f>IF(A429&lt;&gt;"",IF(Tätigkeit!AA439=TRUE,INDEX(codeaav,MATCH(Tätigkeit!Q439,libaav,0)),IF(Tätigkeit!Q439&lt;&gt;"",Tätigkeit!Q439,"")),"")</f>
        <v/>
      </c>
      <c r="J429" s="26" t="str">
        <f>IF(A429&lt;&gt;"",IF(Tätigkeit!AB439=TRUE,INDEX(codedipqual,MATCH(Tätigkeit!R439,libdipqual,0)),IF(Tätigkeit!R439&lt;&gt;"",Tätigkeit!R439,"")),"")</f>
        <v/>
      </c>
      <c r="K429" s="26" t="str">
        <f>IF(A429&lt;&gt;"",IF(Tätigkeit!AC439=TRUE,INDEX(libcatidinst,MATCH(Tätigkeit!S439,libinst,0)),""),"")</f>
        <v/>
      </c>
      <c r="L429" s="26" t="str">
        <f>IF(A429&lt;&gt;"",IF(Tätigkeit!AC439=TRUE,INDEX(codeinst,MATCH(Tätigkeit!S439,libinst,0)),IF(Tätigkeit!S439&lt;&gt;"",Tätigkeit!S439,"")),"")</f>
        <v/>
      </c>
      <c r="M429" s="26" t="str">
        <f>IF(A429&lt;&gt;"",IF(Tätigkeit!T439&lt;&gt;"",Tätigkeit!T439,""),"")</f>
        <v/>
      </c>
      <c r="N429" s="26" t="str">
        <f>IF(A429&lt;&gt;"",IF(Tätigkeit!U439&lt;&gt;"",Tätigkeit!U439,""),"")</f>
        <v/>
      </c>
      <c r="O429" s="26" t="str">
        <f>IF(OR(A429="",ISBLANK(Tätigkeit!V439)),"",IF(NOT(ISNA(Tätigkeit!V439)),INDEX(codeschartkla,MATCH(Tätigkeit!V439,libschartkla,0)),Tätigkeit!V439))</f>
        <v/>
      </c>
      <c r="P429" s="26" t="str">
        <f>IF(OR(A429="",ISBLANK(Tätigkeit!W439)),"",Tätigkeit!W439)</f>
        <v/>
      </c>
    </row>
    <row r="430" spans="1:16" x14ac:dyDescent="0.2">
      <c r="A430" s="26" t="str">
        <f>IF(Tätigkeit!$A440&lt;&gt;"",IF(Tätigkeit!C440&lt;&gt;"",IF(Tätigkeit!C440="LOC.ID",CONCATENATE("LOC.",Tätigkeit!AM$12),Tätigkeit!C440),""),"")</f>
        <v/>
      </c>
      <c r="B430" s="65" t="str">
        <f>IF(A430&lt;&gt;"",Tätigkeit!J440,"")</f>
        <v/>
      </c>
      <c r="C430" s="26" t="str">
        <f>IF(A430&lt;&gt;"",IF(Tätigkeit!E440=TRUE,INDEX(codesex,MATCH(Tätigkeit!D440,libsex,0)),Tätigkeit!D440),"")</f>
        <v/>
      </c>
      <c r="D430" s="131" t="str">
        <f>IF(A430&lt;&gt;"",Tätigkeit!F440,"")</f>
        <v/>
      </c>
      <c r="E430" s="26" t="str">
        <f>IF(A430&lt;&gt;"",IF(Tätigkeit!H440=TRUE,INDEX(codenat,MATCH(Tätigkeit!G440,libnat,0)),Tätigkeit!G440),"")</f>
        <v/>
      </c>
      <c r="F430" s="26" t="str">
        <f>IF(A430&lt;&gt;"",Tätigkeit!I440,"")</f>
        <v/>
      </c>
      <c r="G430" s="26" t="str">
        <f>IF(A430&lt;&gt;"",IF(Tätigkeit!O440&lt;&gt;"",Tätigkeit!O440,""),"")</f>
        <v/>
      </c>
      <c r="H430" s="26" t="str">
        <f>IF(A430&lt;&gt;"",IF(Tätigkeit!Z440=TRUE,INDEX(codeperskat,MATCH(Tätigkeit!P440,libperskat,0)),IF(Tätigkeit!P440&lt;&gt;"",Tätigkeit!P440,"")),"")</f>
        <v/>
      </c>
      <c r="I430" s="26" t="str">
        <f>IF(A430&lt;&gt;"",IF(Tätigkeit!AA440=TRUE,INDEX(codeaav,MATCH(Tätigkeit!Q440,libaav,0)),IF(Tätigkeit!Q440&lt;&gt;"",Tätigkeit!Q440,"")),"")</f>
        <v/>
      </c>
      <c r="J430" s="26" t="str">
        <f>IF(A430&lt;&gt;"",IF(Tätigkeit!AB440=TRUE,INDEX(codedipqual,MATCH(Tätigkeit!R440,libdipqual,0)),IF(Tätigkeit!R440&lt;&gt;"",Tätigkeit!R440,"")),"")</f>
        <v/>
      </c>
      <c r="K430" s="26" t="str">
        <f>IF(A430&lt;&gt;"",IF(Tätigkeit!AC440=TRUE,INDEX(libcatidinst,MATCH(Tätigkeit!S440,libinst,0)),""),"")</f>
        <v/>
      </c>
      <c r="L430" s="26" t="str">
        <f>IF(A430&lt;&gt;"",IF(Tätigkeit!AC440=TRUE,INDEX(codeinst,MATCH(Tätigkeit!S440,libinst,0)),IF(Tätigkeit!S440&lt;&gt;"",Tätigkeit!S440,"")),"")</f>
        <v/>
      </c>
      <c r="M430" s="26" t="str">
        <f>IF(A430&lt;&gt;"",IF(Tätigkeit!T440&lt;&gt;"",Tätigkeit!T440,""),"")</f>
        <v/>
      </c>
      <c r="N430" s="26" t="str">
        <f>IF(A430&lt;&gt;"",IF(Tätigkeit!U440&lt;&gt;"",Tätigkeit!U440,""),"")</f>
        <v/>
      </c>
      <c r="O430" s="26" t="str">
        <f>IF(OR(A430="",ISBLANK(Tätigkeit!V440)),"",IF(NOT(ISNA(Tätigkeit!V440)),INDEX(codeschartkla,MATCH(Tätigkeit!V440,libschartkla,0)),Tätigkeit!V440))</f>
        <v/>
      </c>
      <c r="P430" s="26" t="str">
        <f>IF(OR(A430="",ISBLANK(Tätigkeit!W440)),"",Tätigkeit!W440)</f>
        <v/>
      </c>
    </row>
    <row r="431" spans="1:16" x14ac:dyDescent="0.2">
      <c r="A431" s="26" t="str">
        <f>IF(Tätigkeit!$A441&lt;&gt;"",IF(Tätigkeit!C441&lt;&gt;"",IF(Tätigkeit!C441="LOC.ID",CONCATENATE("LOC.",Tätigkeit!AM$12),Tätigkeit!C441),""),"")</f>
        <v/>
      </c>
      <c r="B431" s="65" t="str">
        <f>IF(A431&lt;&gt;"",Tätigkeit!J441,"")</f>
        <v/>
      </c>
      <c r="C431" s="26" t="str">
        <f>IF(A431&lt;&gt;"",IF(Tätigkeit!E441=TRUE,INDEX(codesex,MATCH(Tätigkeit!D441,libsex,0)),Tätigkeit!D441),"")</f>
        <v/>
      </c>
      <c r="D431" s="131" t="str">
        <f>IF(A431&lt;&gt;"",Tätigkeit!F441,"")</f>
        <v/>
      </c>
      <c r="E431" s="26" t="str">
        <f>IF(A431&lt;&gt;"",IF(Tätigkeit!H441=TRUE,INDEX(codenat,MATCH(Tätigkeit!G441,libnat,0)),Tätigkeit!G441),"")</f>
        <v/>
      </c>
      <c r="F431" s="26" t="str">
        <f>IF(A431&lt;&gt;"",Tätigkeit!I441,"")</f>
        <v/>
      </c>
      <c r="G431" s="26" t="str">
        <f>IF(A431&lt;&gt;"",IF(Tätigkeit!O441&lt;&gt;"",Tätigkeit!O441,""),"")</f>
        <v/>
      </c>
      <c r="H431" s="26" t="str">
        <f>IF(A431&lt;&gt;"",IF(Tätigkeit!Z441=TRUE,INDEX(codeperskat,MATCH(Tätigkeit!P441,libperskat,0)),IF(Tätigkeit!P441&lt;&gt;"",Tätigkeit!P441,"")),"")</f>
        <v/>
      </c>
      <c r="I431" s="26" t="str">
        <f>IF(A431&lt;&gt;"",IF(Tätigkeit!AA441=TRUE,INDEX(codeaav,MATCH(Tätigkeit!Q441,libaav,0)),IF(Tätigkeit!Q441&lt;&gt;"",Tätigkeit!Q441,"")),"")</f>
        <v/>
      </c>
      <c r="J431" s="26" t="str">
        <f>IF(A431&lt;&gt;"",IF(Tätigkeit!AB441=TRUE,INDEX(codedipqual,MATCH(Tätigkeit!R441,libdipqual,0)),IF(Tätigkeit!R441&lt;&gt;"",Tätigkeit!R441,"")),"")</f>
        <v/>
      </c>
      <c r="K431" s="26" t="str">
        <f>IF(A431&lt;&gt;"",IF(Tätigkeit!AC441=TRUE,INDEX(libcatidinst,MATCH(Tätigkeit!S441,libinst,0)),""),"")</f>
        <v/>
      </c>
      <c r="L431" s="26" t="str">
        <f>IF(A431&lt;&gt;"",IF(Tätigkeit!AC441=TRUE,INDEX(codeinst,MATCH(Tätigkeit!S441,libinst,0)),IF(Tätigkeit!S441&lt;&gt;"",Tätigkeit!S441,"")),"")</f>
        <v/>
      </c>
      <c r="M431" s="26" t="str">
        <f>IF(A431&lt;&gt;"",IF(Tätigkeit!T441&lt;&gt;"",Tätigkeit!T441,""),"")</f>
        <v/>
      </c>
      <c r="N431" s="26" t="str">
        <f>IF(A431&lt;&gt;"",IF(Tätigkeit!U441&lt;&gt;"",Tätigkeit!U441,""),"")</f>
        <v/>
      </c>
      <c r="O431" s="26" t="str">
        <f>IF(OR(A431="",ISBLANK(Tätigkeit!V441)),"",IF(NOT(ISNA(Tätigkeit!V441)),INDEX(codeschartkla,MATCH(Tätigkeit!V441,libschartkla,0)),Tätigkeit!V441))</f>
        <v/>
      </c>
      <c r="P431" s="26" t="str">
        <f>IF(OR(A431="",ISBLANK(Tätigkeit!W441)),"",Tätigkeit!W441)</f>
        <v/>
      </c>
    </row>
    <row r="432" spans="1:16" x14ac:dyDescent="0.2">
      <c r="A432" s="26" t="str">
        <f>IF(Tätigkeit!$A442&lt;&gt;"",IF(Tätigkeit!C442&lt;&gt;"",IF(Tätigkeit!C442="LOC.ID",CONCATENATE("LOC.",Tätigkeit!AM$12),Tätigkeit!C442),""),"")</f>
        <v/>
      </c>
      <c r="B432" s="65" t="str">
        <f>IF(A432&lt;&gt;"",Tätigkeit!J442,"")</f>
        <v/>
      </c>
      <c r="C432" s="26" t="str">
        <f>IF(A432&lt;&gt;"",IF(Tätigkeit!E442=TRUE,INDEX(codesex,MATCH(Tätigkeit!D442,libsex,0)),Tätigkeit!D442),"")</f>
        <v/>
      </c>
      <c r="D432" s="131" t="str">
        <f>IF(A432&lt;&gt;"",Tätigkeit!F442,"")</f>
        <v/>
      </c>
      <c r="E432" s="26" t="str">
        <f>IF(A432&lt;&gt;"",IF(Tätigkeit!H442=TRUE,INDEX(codenat,MATCH(Tätigkeit!G442,libnat,0)),Tätigkeit!G442),"")</f>
        <v/>
      </c>
      <c r="F432" s="26" t="str">
        <f>IF(A432&lt;&gt;"",Tätigkeit!I442,"")</f>
        <v/>
      </c>
      <c r="G432" s="26" t="str">
        <f>IF(A432&lt;&gt;"",IF(Tätigkeit!O442&lt;&gt;"",Tätigkeit!O442,""),"")</f>
        <v/>
      </c>
      <c r="H432" s="26" t="str">
        <f>IF(A432&lt;&gt;"",IF(Tätigkeit!Z442=TRUE,INDEX(codeperskat,MATCH(Tätigkeit!P442,libperskat,0)),IF(Tätigkeit!P442&lt;&gt;"",Tätigkeit!P442,"")),"")</f>
        <v/>
      </c>
      <c r="I432" s="26" t="str">
        <f>IF(A432&lt;&gt;"",IF(Tätigkeit!AA442=TRUE,INDEX(codeaav,MATCH(Tätigkeit!Q442,libaav,0)),IF(Tätigkeit!Q442&lt;&gt;"",Tätigkeit!Q442,"")),"")</f>
        <v/>
      </c>
      <c r="J432" s="26" t="str">
        <f>IF(A432&lt;&gt;"",IF(Tätigkeit!AB442=TRUE,INDEX(codedipqual,MATCH(Tätigkeit!R442,libdipqual,0)),IF(Tätigkeit!R442&lt;&gt;"",Tätigkeit!R442,"")),"")</f>
        <v/>
      </c>
      <c r="K432" s="26" t="str">
        <f>IF(A432&lt;&gt;"",IF(Tätigkeit!AC442=TRUE,INDEX(libcatidinst,MATCH(Tätigkeit!S442,libinst,0)),""),"")</f>
        <v/>
      </c>
      <c r="L432" s="26" t="str">
        <f>IF(A432&lt;&gt;"",IF(Tätigkeit!AC442=TRUE,INDEX(codeinst,MATCH(Tätigkeit!S442,libinst,0)),IF(Tätigkeit!S442&lt;&gt;"",Tätigkeit!S442,"")),"")</f>
        <v/>
      </c>
      <c r="M432" s="26" t="str">
        <f>IF(A432&lt;&gt;"",IF(Tätigkeit!T442&lt;&gt;"",Tätigkeit!T442,""),"")</f>
        <v/>
      </c>
      <c r="N432" s="26" t="str">
        <f>IF(A432&lt;&gt;"",IF(Tätigkeit!U442&lt;&gt;"",Tätigkeit!U442,""),"")</f>
        <v/>
      </c>
      <c r="O432" s="26" t="str">
        <f>IF(OR(A432="",ISBLANK(Tätigkeit!V442)),"",IF(NOT(ISNA(Tätigkeit!V442)),INDEX(codeschartkla,MATCH(Tätigkeit!V442,libschartkla,0)),Tätigkeit!V442))</f>
        <v/>
      </c>
      <c r="P432" s="26" t="str">
        <f>IF(OR(A432="",ISBLANK(Tätigkeit!W442)),"",Tätigkeit!W442)</f>
        <v/>
      </c>
    </row>
    <row r="433" spans="1:16" x14ac:dyDescent="0.2">
      <c r="A433" s="26" t="str">
        <f>IF(Tätigkeit!$A443&lt;&gt;"",IF(Tätigkeit!C443&lt;&gt;"",IF(Tätigkeit!C443="LOC.ID",CONCATENATE("LOC.",Tätigkeit!AM$12),Tätigkeit!C443),""),"")</f>
        <v/>
      </c>
      <c r="B433" s="65" t="str">
        <f>IF(A433&lt;&gt;"",Tätigkeit!J443,"")</f>
        <v/>
      </c>
      <c r="C433" s="26" t="str">
        <f>IF(A433&lt;&gt;"",IF(Tätigkeit!E443=TRUE,INDEX(codesex,MATCH(Tätigkeit!D443,libsex,0)),Tätigkeit!D443),"")</f>
        <v/>
      </c>
      <c r="D433" s="131" t="str">
        <f>IF(A433&lt;&gt;"",Tätigkeit!F443,"")</f>
        <v/>
      </c>
      <c r="E433" s="26" t="str">
        <f>IF(A433&lt;&gt;"",IF(Tätigkeit!H443=TRUE,INDEX(codenat,MATCH(Tätigkeit!G443,libnat,0)),Tätigkeit!G443),"")</f>
        <v/>
      </c>
      <c r="F433" s="26" t="str">
        <f>IF(A433&lt;&gt;"",Tätigkeit!I443,"")</f>
        <v/>
      </c>
      <c r="G433" s="26" t="str">
        <f>IF(A433&lt;&gt;"",IF(Tätigkeit!O443&lt;&gt;"",Tätigkeit!O443,""),"")</f>
        <v/>
      </c>
      <c r="H433" s="26" t="str">
        <f>IF(A433&lt;&gt;"",IF(Tätigkeit!Z443=TRUE,INDEX(codeperskat,MATCH(Tätigkeit!P443,libperskat,0)),IF(Tätigkeit!P443&lt;&gt;"",Tätigkeit!P443,"")),"")</f>
        <v/>
      </c>
      <c r="I433" s="26" t="str">
        <f>IF(A433&lt;&gt;"",IF(Tätigkeit!AA443=TRUE,INDEX(codeaav,MATCH(Tätigkeit!Q443,libaav,0)),IF(Tätigkeit!Q443&lt;&gt;"",Tätigkeit!Q443,"")),"")</f>
        <v/>
      </c>
      <c r="J433" s="26" t="str">
        <f>IF(A433&lt;&gt;"",IF(Tätigkeit!AB443=TRUE,INDEX(codedipqual,MATCH(Tätigkeit!R443,libdipqual,0)),IF(Tätigkeit!R443&lt;&gt;"",Tätigkeit!R443,"")),"")</f>
        <v/>
      </c>
      <c r="K433" s="26" t="str">
        <f>IF(A433&lt;&gt;"",IF(Tätigkeit!AC443=TRUE,INDEX(libcatidinst,MATCH(Tätigkeit!S443,libinst,0)),""),"")</f>
        <v/>
      </c>
      <c r="L433" s="26" t="str">
        <f>IF(A433&lt;&gt;"",IF(Tätigkeit!AC443=TRUE,INDEX(codeinst,MATCH(Tätigkeit!S443,libinst,0)),IF(Tätigkeit!S443&lt;&gt;"",Tätigkeit!S443,"")),"")</f>
        <v/>
      </c>
      <c r="M433" s="26" t="str">
        <f>IF(A433&lt;&gt;"",IF(Tätigkeit!T443&lt;&gt;"",Tätigkeit!T443,""),"")</f>
        <v/>
      </c>
      <c r="N433" s="26" t="str">
        <f>IF(A433&lt;&gt;"",IF(Tätigkeit!U443&lt;&gt;"",Tätigkeit!U443,""),"")</f>
        <v/>
      </c>
      <c r="O433" s="26" t="str">
        <f>IF(OR(A433="",ISBLANK(Tätigkeit!V443)),"",IF(NOT(ISNA(Tätigkeit!V443)),INDEX(codeschartkla,MATCH(Tätigkeit!V443,libschartkla,0)),Tätigkeit!V443))</f>
        <v/>
      </c>
      <c r="P433" s="26" t="str">
        <f>IF(OR(A433="",ISBLANK(Tätigkeit!W443)),"",Tätigkeit!W443)</f>
        <v/>
      </c>
    </row>
    <row r="434" spans="1:16" x14ac:dyDescent="0.2">
      <c r="A434" s="26" t="str">
        <f>IF(Tätigkeit!$A444&lt;&gt;"",IF(Tätigkeit!C444&lt;&gt;"",IF(Tätigkeit!C444="LOC.ID",CONCATENATE("LOC.",Tätigkeit!AM$12),Tätigkeit!C444),""),"")</f>
        <v/>
      </c>
      <c r="B434" s="65" t="str">
        <f>IF(A434&lt;&gt;"",Tätigkeit!J444,"")</f>
        <v/>
      </c>
      <c r="C434" s="26" t="str">
        <f>IF(A434&lt;&gt;"",IF(Tätigkeit!E444=TRUE,INDEX(codesex,MATCH(Tätigkeit!D444,libsex,0)),Tätigkeit!D444),"")</f>
        <v/>
      </c>
      <c r="D434" s="131" t="str">
        <f>IF(A434&lt;&gt;"",Tätigkeit!F444,"")</f>
        <v/>
      </c>
      <c r="E434" s="26" t="str">
        <f>IF(A434&lt;&gt;"",IF(Tätigkeit!H444=TRUE,INDEX(codenat,MATCH(Tätigkeit!G444,libnat,0)),Tätigkeit!G444),"")</f>
        <v/>
      </c>
      <c r="F434" s="26" t="str">
        <f>IF(A434&lt;&gt;"",Tätigkeit!I444,"")</f>
        <v/>
      </c>
      <c r="G434" s="26" t="str">
        <f>IF(A434&lt;&gt;"",IF(Tätigkeit!O444&lt;&gt;"",Tätigkeit!O444,""),"")</f>
        <v/>
      </c>
      <c r="H434" s="26" t="str">
        <f>IF(A434&lt;&gt;"",IF(Tätigkeit!Z444=TRUE,INDEX(codeperskat,MATCH(Tätigkeit!P444,libperskat,0)),IF(Tätigkeit!P444&lt;&gt;"",Tätigkeit!P444,"")),"")</f>
        <v/>
      </c>
      <c r="I434" s="26" t="str">
        <f>IF(A434&lt;&gt;"",IF(Tätigkeit!AA444=TRUE,INDEX(codeaav,MATCH(Tätigkeit!Q444,libaav,0)),IF(Tätigkeit!Q444&lt;&gt;"",Tätigkeit!Q444,"")),"")</f>
        <v/>
      </c>
      <c r="J434" s="26" t="str">
        <f>IF(A434&lt;&gt;"",IF(Tätigkeit!AB444=TRUE,INDEX(codedipqual,MATCH(Tätigkeit!R444,libdipqual,0)),IF(Tätigkeit!R444&lt;&gt;"",Tätigkeit!R444,"")),"")</f>
        <v/>
      </c>
      <c r="K434" s="26" t="str">
        <f>IF(A434&lt;&gt;"",IF(Tätigkeit!AC444=TRUE,INDEX(libcatidinst,MATCH(Tätigkeit!S444,libinst,0)),""),"")</f>
        <v/>
      </c>
      <c r="L434" s="26" t="str">
        <f>IF(A434&lt;&gt;"",IF(Tätigkeit!AC444=TRUE,INDEX(codeinst,MATCH(Tätigkeit!S444,libinst,0)),IF(Tätigkeit!S444&lt;&gt;"",Tätigkeit!S444,"")),"")</f>
        <v/>
      </c>
      <c r="M434" s="26" t="str">
        <f>IF(A434&lt;&gt;"",IF(Tätigkeit!T444&lt;&gt;"",Tätigkeit!T444,""),"")</f>
        <v/>
      </c>
      <c r="N434" s="26" t="str">
        <f>IF(A434&lt;&gt;"",IF(Tätigkeit!U444&lt;&gt;"",Tätigkeit!U444,""),"")</f>
        <v/>
      </c>
      <c r="O434" s="26" t="str">
        <f>IF(OR(A434="",ISBLANK(Tätigkeit!V444)),"",IF(NOT(ISNA(Tätigkeit!V444)),INDEX(codeschartkla,MATCH(Tätigkeit!V444,libschartkla,0)),Tätigkeit!V444))</f>
        <v/>
      </c>
      <c r="P434" s="26" t="str">
        <f>IF(OR(A434="",ISBLANK(Tätigkeit!W444)),"",Tätigkeit!W444)</f>
        <v/>
      </c>
    </row>
    <row r="435" spans="1:16" x14ac:dyDescent="0.2">
      <c r="A435" s="26" t="str">
        <f>IF(Tätigkeit!$A445&lt;&gt;"",IF(Tätigkeit!C445&lt;&gt;"",IF(Tätigkeit!C445="LOC.ID",CONCATENATE("LOC.",Tätigkeit!AM$12),Tätigkeit!C445),""),"")</f>
        <v/>
      </c>
      <c r="B435" s="65" t="str">
        <f>IF(A435&lt;&gt;"",Tätigkeit!J445,"")</f>
        <v/>
      </c>
      <c r="C435" s="26" t="str">
        <f>IF(A435&lt;&gt;"",IF(Tätigkeit!E445=TRUE,INDEX(codesex,MATCH(Tätigkeit!D445,libsex,0)),Tätigkeit!D445),"")</f>
        <v/>
      </c>
      <c r="D435" s="131" t="str">
        <f>IF(A435&lt;&gt;"",Tätigkeit!F445,"")</f>
        <v/>
      </c>
      <c r="E435" s="26" t="str">
        <f>IF(A435&lt;&gt;"",IF(Tätigkeit!H445=TRUE,INDEX(codenat,MATCH(Tätigkeit!G445,libnat,0)),Tätigkeit!G445),"")</f>
        <v/>
      </c>
      <c r="F435" s="26" t="str">
        <f>IF(A435&lt;&gt;"",Tätigkeit!I445,"")</f>
        <v/>
      </c>
      <c r="G435" s="26" t="str">
        <f>IF(A435&lt;&gt;"",IF(Tätigkeit!O445&lt;&gt;"",Tätigkeit!O445,""),"")</f>
        <v/>
      </c>
      <c r="H435" s="26" t="str">
        <f>IF(A435&lt;&gt;"",IF(Tätigkeit!Z445=TRUE,INDEX(codeperskat,MATCH(Tätigkeit!P445,libperskat,0)),IF(Tätigkeit!P445&lt;&gt;"",Tätigkeit!P445,"")),"")</f>
        <v/>
      </c>
      <c r="I435" s="26" t="str">
        <f>IF(A435&lt;&gt;"",IF(Tätigkeit!AA445=TRUE,INDEX(codeaav,MATCH(Tätigkeit!Q445,libaav,0)),IF(Tätigkeit!Q445&lt;&gt;"",Tätigkeit!Q445,"")),"")</f>
        <v/>
      </c>
      <c r="J435" s="26" t="str">
        <f>IF(A435&lt;&gt;"",IF(Tätigkeit!AB445=TRUE,INDEX(codedipqual,MATCH(Tätigkeit!R445,libdipqual,0)),IF(Tätigkeit!R445&lt;&gt;"",Tätigkeit!R445,"")),"")</f>
        <v/>
      </c>
      <c r="K435" s="26" t="str">
        <f>IF(A435&lt;&gt;"",IF(Tätigkeit!AC445=TRUE,INDEX(libcatidinst,MATCH(Tätigkeit!S445,libinst,0)),""),"")</f>
        <v/>
      </c>
      <c r="L435" s="26" t="str">
        <f>IF(A435&lt;&gt;"",IF(Tätigkeit!AC445=TRUE,INDEX(codeinst,MATCH(Tätigkeit!S445,libinst,0)),IF(Tätigkeit!S445&lt;&gt;"",Tätigkeit!S445,"")),"")</f>
        <v/>
      </c>
      <c r="M435" s="26" t="str">
        <f>IF(A435&lt;&gt;"",IF(Tätigkeit!T445&lt;&gt;"",Tätigkeit!T445,""),"")</f>
        <v/>
      </c>
      <c r="N435" s="26" t="str">
        <f>IF(A435&lt;&gt;"",IF(Tätigkeit!U445&lt;&gt;"",Tätigkeit!U445,""),"")</f>
        <v/>
      </c>
      <c r="O435" s="26" t="str">
        <f>IF(OR(A435="",ISBLANK(Tätigkeit!V445)),"",IF(NOT(ISNA(Tätigkeit!V445)),INDEX(codeschartkla,MATCH(Tätigkeit!V445,libschartkla,0)),Tätigkeit!V445))</f>
        <v/>
      </c>
      <c r="P435" s="26" t="str">
        <f>IF(OR(A435="",ISBLANK(Tätigkeit!W445)),"",Tätigkeit!W445)</f>
        <v/>
      </c>
    </row>
    <row r="436" spans="1:16" x14ac:dyDescent="0.2">
      <c r="A436" s="26" t="str">
        <f>IF(Tätigkeit!$A446&lt;&gt;"",IF(Tätigkeit!C446&lt;&gt;"",IF(Tätigkeit!C446="LOC.ID",CONCATENATE("LOC.",Tätigkeit!AM$12),Tätigkeit!C446),""),"")</f>
        <v/>
      </c>
      <c r="B436" s="65" t="str">
        <f>IF(A436&lt;&gt;"",Tätigkeit!J446,"")</f>
        <v/>
      </c>
      <c r="C436" s="26" t="str">
        <f>IF(A436&lt;&gt;"",IF(Tätigkeit!E446=TRUE,INDEX(codesex,MATCH(Tätigkeit!D446,libsex,0)),Tätigkeit!D446),"")</f>
        <v/>
      </c>
      <c r="D436" s="131" t="str">
        <f>IF(A436&lt;&gt;"",Tätigkeit!F446,"")</f>
        <v/>
      </c>
      <c r="E436" s="26" t="str">
        <f>IF(A436&lt;&gt;"",IF(Tätigkeit!H446=TRUE,INDEX(codenat,MATCH(Tätigkeit!G446,libnat,0)),Tätigkeit!G446),"")</f>
        <v/>
      </c>
      <c r="F436" s="26" t="str">
        <f>IF(A436&lt;&gt;"",Tätigkeit!I446,"")</f>
        <v/>
      </c>
      <c r="G436" s="26" t="str">
        <f>IF(A436&lt;&gt;"",IF(Tätigkeit!O446&lt;&gt;"",Tätigkeit!O446,""),"")</f>
        <v/>
      </c>
      <c r="H436" s="26" t="str">
        <f>IF(A436&lt;&gt;"",IF(Tätigkeit!Z446=TRUE,INDEX(codeperskat,MATCH(Tätigkeit!P446,libperskat,0)),IF(Tätigkeit!P446&lt;&gt;"",Tätigkeit!P446,"")),"")</f>
        <v/>
      </c>
      <c r="I436" s="26" t="str">
        <f>IF(A436&lt;&gt;"",IF(Tätigkeit!AA446=TRUE,INDEX(codeaav,MATCH(Tätigkeit!Q446,libaav,0)),IF(Tätigkeit!Q446&lt;&gt;"",Tätigkeit!Q446,"")),"")</f>
        <v/>
      </c>
      <c r="J436" s="26" t="str">
        <f>IF(A436&lt;&gt;"",IF(Tätigkeit!AB446=TRUE,INDEX(codedipqual,MATCH(Tätigkeit!R446,libdipqual,0)),IF(Tätigkeit!R446&lt;&gt;"",Tätigkeit!R446,"")),"")</f>
        <v/>
      </c>
      <c r="K436" s="26" t="str">
        <f>IF(A436&lt;&gt;"",IF(Tätigkeit!AC446=TRUE,INDEX(libcatidinst,MATCH(Tätigkeit!S446,libinst,0)),""),"")</f>
        <v/>
      </c>
      <c r="L436" s="26" t="str">
        <f>IF(A436&lt;&gt;"",IF(Tätigkeit!AC446=TRUE,INDEX(codeinst,MATCH(Tätigkeit!S446,libinst,0)),IF(Tätigkeit!S446&lt;&gt;"",Tätigkeit!S446,"")),"")</f>
        <v/>
      </c>
      <c r="M436" s="26" t="str">
        <f>IF(A436&lt;&gt;"",IF(Tätigkeit!T446&lt;&gt;"",Tätigkeit!T446,""),"")</f>
        <v/>
      </c>
      <c r="N436" s="26" t="str">
        <f>IF(A436&lt;&gt;"",IF(Tätigkeit!U446&lt;&gt;"",Tätigkeit!U446,""),"")</f>
        <v/>
      </c>
      <c r="O436" s="26" t="str">
        <f>IF(OR(A436="",ISBLANK(Tätigkeit!V446)),"",IF(NOT(ISNA(Tätigkeit!V446)),INDEX(codeschartkla,MATCH(Tätigkeit!V446,libschartkla,0)),Tätigkeit!V446))</f>
        <v/>
      </c>
      <c r="P436" s="26" t="str">
        <f>IF(OR(A436="",ISBLANK(Tätigkeit!W446)),"",Tätigkeit!W446)</f>
        <v/>
      </c>
    </row>
    <row r="437" spans="1:16" x14ac:dyDescent="0.2">
      <c r="A437" s="26" t="str">
        <f>IF(Tätigkeit!$A447&lt;&gt;"",IF(Tätigkeit!C447&lt;&gt;"",IF(Tätigkeit!C447="LOC.ID",CONCATENATE("LOC.",Tätigkeit!AM$12),Tätigkeit!C447),""),"")</f>
        <v/>
      </c>
      <c r="B437" s="65" t="str">
        <f>IF(A437&lt;&gt;"",Tätigkeit!J447,"")</f>
        <v/>
      </c>
      <c r="C437" s="26" t="str">
        <f>IF(A437&lt;&gt;"",IF(Tätigkeit!E447=TRUE,INDEX(codesex,MATCH(Tätigkeit!D447,libsex,0)),Tätigkeit!D447),"")</f>
        <v/>
      </c>
      <c r="D437" s="131" t="str">
        <f>IF(A437&lt;&gt;"",Tätigkeit!F447,"")</f>
        <v/>
      </c>
      <c r="E437" s="26" t="str">
        <f>IF(A437&lt;&gt;"",IF(Tätigkeit!H447=TRUE,INDEX(codenat,MATCH(Tätigkeit!G447,libnat,0)),Tätigkeit!G447),"")</f>
        <v/>
      </c>
      <c r="F437" s="26" t="str">
        <f>IF(A437&lt;&gt;"",Tätigkeit!I447,"")</f>
        <v/>
      </c>
      <c r="G437" s="26" t="str">
        <f>IF(A437&lt;&gt;"",IF(Tätigkeit!O447&lt;&gt;"",Tätigkeit!O447,""),"")</f>
        <v/>
      </c>
      <c r="H437" s="26" t="str">
        <f>IF(A437&lt;&gt;"",IF(Tätigkeit!Z447=TRUE,INDEX(codeperskat,MATCH(Tätigkeit!P447,libperskat,0)),IF(Tätigkeit!P447&lt;&gt;"",Tätigkeit!P447,"")),"")</f>
        <v/>
      </c>
      <c r="I437" s="26" t="str">
        <f>IF(A437&lt;&gt;"",IF(Tätigkeit!AA447=TRUE,INDEX(codeaav,MATCH(Tätigkeit!Q447,libaav,0)),IF(Tätigkeit!Q447&lt;&gt;"",Tätigkeit!Q447,"")),"")</f>
        <v/>
      </c>
      <c r="J437" s="26" t="str">
        <f>IF(A437&lt;&gt;"",IF(Tätigkeit!AB447=TRUE,INDEX(codedipqual,MATCH(Tätigkeit!R447,libdipqual,0)),IF(Tätigkeit!R447&lt;&gt;"",Tätigkeit!R447,"")),"")</f>
        <v/>
      </c>
      <c r="K437" s="26" t="str">
        <f>IF(A437&lt;&gt;"",IF(Tätigkeit!AC447=TRUE,INDEX(libcatidinst,MATCH(Tätigkeit!S447,libinst,0)),""),"")</f>
        <v/>
      </c>
      <c r="L437" s="26" t="str">
        <f>IF(A437&lt;&gt;"",IF(Tätigkeit!AC447=TRUE,INDEX(codeinst,MATCH(Tätigkeit!S447,libinst,0)),IF(Tätigkeit!S447&lt;&gt;"",Tätigkeit!S447,"")),"")</f>
        <v/>
      </c>
      <c r="M437" s="26" t="str">
        <f>IF(A437&lt;&gt;"",IF(Tätigkeit!T447&lt;&gt;"",Tätigkeit!T447,""),"")</f>
        <v/>
      </c>
      <c r="N437" s="26" t="str">
        <f>IF(A437&lt;&gt;"",IF(Tätigkeit!U447&lt;&gt;"",Tätigkeit!U447,""),"")</f>
        <v/>
      </c>
      <c r="O437" s="26" t="str">
        <f>IF(OR(A437="",ISBLANK(Tätigkeit!V447)),"",IF(NOT(ISNA(Tätigkeit!V447)),INDEX(codeschartkla,MATCH(Tätigkeit!V447,libschartkla,0)),Tätigkeit!V447))</f>
        <v/>
      </c>
      <c r="P437" s="26" t="str">
        <f>IF(OR(A437="",ISBLANK(Tätigkeit!W447)),"",Tätigkeit!W447)</f>
        <v/>
      </c>
    </row>
    <row r="438" spans="1:16" x14ac:dyDescent="0.2">
      <c r="A438" s="26" t="str">
        <f>IF(Tätigkeit!$A448&lt;&gt;"",IF(Tätigkeit!C448&lt;&gt;"",IF(Tätigkeit!C448="LOC.ID",CONCATENATE("LOC.",Tätigkeit!AM$12),Tätigkeit!C448),""),"")</f>
        <v/>
      </c>
      <c r="B438" s="65" t="str">
        <f>IF(A438&lt;&gt;"",Tätigkeit!J448,"")</f>
        <v/>
      </c>
      <c r="C438" s="26" t="str">
        <f>IF(A438&lt;&gt;"",IF(Tätigkeit!E448=TRUE,INDEX(codesex,MATCH(Tätigkeit!D448,libsex,0)),Tätigkeit!D448),"")</f>
        <v/>
      </c>
      <c r="D438" s="131" t="str">
        <f>IF(A438&lt;&gt;"",Tätigkeit!F448,"")</f>
        <v/>
      </c>
      <c r="E438" s="26" t="str">
        <f>IF(A438&lt;&gt;"",IF(Tätigkeit!H448=TRUE,INDEX(codenat,MATCH(Tätigkeit!G448,libnat,0)),Tätigkeit!G448),"")</f>
        <v/>
      </c>
      <c r="F438" s="26" t="str">
        <f>IF(A438&lt;&gt;"",Tätigkeit!I448,"")</f>
        <v/>
      </c>
      <c r="G438" s="26" t="str">
        <f>IF(A438&lt;&gt;"",IF(Tätigkeit!O448&lt;&gt;"",Tätigkeit!O448,""),"")</f>
        <v/>
      </c>
      <c r="H438" s="26" t="str">
        <f>IF(A438&lt;&gt;"",IF(Tätigkeit!Z448=TRUE,INDEX(codeperskat,MATCH(Tätigkeit!P448,libperskat,0)),IF(Tätigkeit!P448&lt;&gt;"",Tätigkeit!P448,"")),"")</f>
        <v/>
      </c>
      <c r="I438" s="26" t="str">
        <f>IF(A438&lt;&gt;"",IF(Tätigkeit!AA448=TRUE,INDEX(codeaav,MATCH(Tätigkeit!Q448,libaav,0)),IF(Tätigkeit!Q448&lt;&gt;"",Tätigkeit!Q448,"")),"")</f>
        <v/>
      </c>
      <c r="J438" s="26" t="str">
        <f>IF(A438&lt;&gt;"",IF(Tätigkeit!AB448=TRUE,INDEX(codedipqual,MATCH(Tätigkeit!R448,libdipqual,0)),IF(Tätigkeit!R448&lt;&gt;"",Tätigkeit!R448,"")),"")</f>
        <v/>
      </c>
      <c r="K438" s="26" t="str">
        <f>IF(A438&lt;&gt;"",IF(Tätigkeit!AC448=TRUE,INDEX(libcatidinst,MATCH(Tätigkeit!S448,libinst,0)),""),"")</f>
        <v/>
      </c>
      <c r="L438" s="26" t="str">
        <f>IF(A438&lt;&gt;"",IF(Tätigkeit!AC448=TRUE,INDEX(codeinst,MATCH(Tätigkeit!S448,libinst,0)),IF(Tätigkeit!S448&lt;&gt;"",Tätigkeit!S448,"")),"")</f>
        <v/>
      </c>
      <c r="M438" s="26" t="str">
        <f>IF(A438&lt;&gt;"",IF(Tätigkeit!T448&lt;&gt;"",Tätigkeit!T448,""),"")</f>
        <v/>
      </c>
      <c r="N438" s="26" t="str">
        <f>IF(A438&lt;&gt;"",IF(Tätigkeit!U448&lt;&gt;"",Tätigkeit!U448,""),"")</f>
        <v/>
      </c>
      <c r="O438" s="26" t="str">
        <f>IF(OR(A438="",ISBLANK(Tätigkeit!V448)),"",IF(NOT(ISNA(Tätigkeit!V448)),INDEX(codeschartkla,MATCH(Tätigkeit!V448,libschartkla,0)),Tätigkeit!V448))</f>
        <v/>
      </c>
      <c r="P438" s="26" t="str">
        <f>IF(OR(A438="",ISBLANK(Tätigkeit!W448)),"",Tätigkeit!W448)</f>
        <v/>
      </c>
    </row>
    <row r="439" spans="1:16" x14ac:dyDescent="0.2">
      <c r="A439" s="26" t="str">
        <f>IF(Tätigkeit!$A449&lt;&gt;"",IF(Tätigkeit!C449&lt;&gt;"",IF(Tätigkeit!C449="LOC.ID",CONCATENATE("LOC.",Tätigkeit!AM$12),Tätigkeit!C449),""),"")</f>
        <v/>
      </c>
      <c r="B439" s="65" t="str">
        <f>IF(A439&lt;&gt;"",Tätigkeit!J449,"")</f>
        <v/>
      </c>
      <c r="C439" s="26" t="str">
        <f>IF(A439&lt;&gt;"",IF(Tätigkeit!E449=TRUE,INDEX(codesex,MATCH(Tätigkeit!D449,libsex,0)),Tätigkeit!D449),"")</f>
        <v/>
      </c>
      <c r="D439" s="131" t="str">
        <f>IF(A439&lt;&gt;"",Tätigkeit!F449,"")</f>
        <v/>
      </c>
      <c r="E439" s="26" t="str">
        <f>IF(A439&lt;&gt;"",IF(Tätigkeit!H449=TRUE,INDEX(codenat,MATCH(Tätigkeit!G449,libnat,0)),Tätigkeit!G449),"")</f>
        <v/>
      </c>
      <c r="F439" s="26" t="str">
        <f>IF(A439&lt;&gt;"",Tätigkeit!I449,"")</f>
        <v/>
      </c>
      <c r="G439" s="26" t="str">
        <f>IF(A439&lt;&gt;"",IF(Tätigkeit!O449&lt;&gt;"",Tätigkeit!O449,""),"")</f>
        <v/>
      </c>
      <c r="H439" s="26" t="str">
        <f>IF(A439&lt;&gt;"",IF(Tätigkeit!Z449=TRUE,INDEX(codeperskat,MATCH(Tätigkeit!P449,libperskat,0)),IF(Tätigkeit!P449&lt;&gt;"",Tätigkeit!P449,"")),"")</f>
        <v/>
      </c>
      <c r="I439" s="26" t="str">
        <f>IF(A439&lt;&gt;"",IF(Tätigkeit!AA449=TRUE,INDEX(codeaav,MATCH(Tätigkeit!Q449,libaav,0)),IF(Tätigkeit!Q449&lt;&gt;"",Tätigkeit!Q449,"")),"")</f>
        <v/>
      </c>
      <c r="J439" s="26" t="str">
        <f>IF(A439&lt;&gt;"",IF(Tätigkeit!AB449=TRUE,INDEX(codedipqual,MATCH(Tätigkeit!R449,libdipqual,0)),IF(Tätigkeit!R449&lt;&gt;"",Tätigkeit!R449,"")),"")</f>
        <v/>
      </c>
      <c r="K439" s="26" t="str">
        <f>IF(A439&lt;&gt;"",IF(Tätigkeit!AC449=TRUE,INDEX(libcatidinst,MATCH(Tätigkeit!S449,libinst,0)),""),"")</f>
        <v/>
      </c>
      <c r="L439" s="26" t="str">
        <f>IF(A439&lt;&gt;"",IF(Tätigkeit!AC449=TRUE,INDEX(codeinst,MATCH(Tätigkeit!S449,libinst,0)),IF(Tätigkeit!S449&lt;&gt;"",Tätigkeit!S449,"")),"")</f>
        <v/>
      </c>
      <c r="M439" s="26" t="str">
        <f>IF(A439&lt;&gt;"",IF(Tätigkeit!T449&lt;&gt;"",Tätigkeit!T449,""),"")</f>
        <v/>
      </c>
      <c r="N439" s="26" t="str">
        <f>IF(A439&lt;&gt;"",IF(Tätigkeit!U449&lt;&gt;"",Tätigkeit!U449,""),"")</f>
        <v/>
      </c>
      <c r="O439" s="26" t="str">
        <f>IF(OR(A439="",ISBLANK(Tätigkeit!V449)),"",IF(NOT(ISNA(Tätigkeit!V449)),INDEX(codeschartkla,MATCH(Tätigkeit!V449,libschartkla,0)),Tätigkeit!V449))</f>
        <v/>
      </c>
      <c r="P439" s="26" t="str">
        <f>IF(OR(A439="",ISBLANK(Tätigkeit!W449)),"",Tätigkeit!W449)</f>
        <v/>
      </c>
    </row>
    <row r="440" spans="1:16" x14ac:dyDescent="0.2">
      <c r="A440" s="26" t="str">
        <f>IF(Tätigkeit!$A450&lt;&gt;"",IF(Tätigkeit!C450&lt;&gt;"",IF(Tätigkeit!C450="LOC.ID",CONCATENATE("LOC.",Tätigkeit!AM$12),Tätigkeit!C450),""),"")</f>
        <v/>
      </c>
      <c r="B440" s="65" t="str">
        <f>IF(A440&lt;&gt;"",Tätigkeit!J450,"")</f>
        <v/>
      </c>
      <c r="C440" s="26" t="str">
        <f>IF(A440&lt;&gt;"",IF(Tätigkeit!E450=TRUE,INDEX(codesex,MATCH(Tätigkeit!D450,libsex,0)),Tätigkeit!D450),"")</f>
        <v/>
      </c>
      <c r="D440" s="131" t="str">
        <f>IF(A440&lt;&gt;"",Tätigkeit!F450,"")</f>
        <v/>
      </c>
      <c r="E440" s="26" t="str">
        <f>IF(A440&lt;&gt;"",IF(Tätigkeit!H450=TRUE,INDEX(codenat,MATCH(Tätigkeit!G450,libnat,0)),Tätigkeit!G450),"")</f>
        <v/>
      </c>
      <c r="F440" s="26" t="str">
        <f>IF(A440&lt;&gt;"",Tätigkeit!I450,"")</f>
        <v/>
      </c>
      <c r="G440" s="26" t="str">
        <f>IF(A440&lt;&gt;"",IF(Tätigkeit!O450&lt;&gt;"",Tätigkeit!O450,""),"")</f>
        <v/>
      </c>
      <c r="H440" s="26" t="str">
        <f>IF(A440&lt;&gt;"",IF(Tätigkeit!Z450=TRUE,INDEX(codeperskat,MATCH(Tätigkeit!P450,libperskat,0)),IF(Tätigkeit!P450&lt;&gt;"",Tätigkeit!P450,"")),"")</f>
        <v/>
      </c>
      <c r="I440" s="26" t="str">
        <f>IF(A440&lt;&gt;"",IF(Tätigkeit!AA450=TRUE,INDEX(codeaav,MATCH(Tätigkeit!Q450,libaav,0)),IF(Tätigkeit!Q450&lt;&gt;"",Tätigkeit!Q450,"")),"")</f>
        <v/>
      </c>
      <c r="J440" s="26" t="str">
        <f>IF(A440&lt;&gt;"",IF(Tätigkeit!AB450=TRUE,INDEX(codedipqual,MATCH(Tätigkeit!R450,libdipqual,0)),IF(Tätigkeit!R450&lt;&gt;"",Tätigkeit!R450,"")),"")</f>
        <v/>
      </c>
      <c r="K440" s="26" t="str">
        <f>IF(A440&lt;&gt;"",IF(Tätigkeit!AC450=TRUE,INDEX(libcatidinst,MATCH(Tätigkeit!S450,libinst,0)),""),"")</f>
        <v/>
      </c>
      <c r="L440" s="26" t="str">
        <f>IF(A440&lt;&gt;"",IF(Tätigkeit!AC450=TRUE,INDEX(codeinst,MATCH(Tätigkeit!S450,libinst,0)),IF(Tätigkeit!S450&lt;&gt;"",Tätigkeit!S450,"")),"")</f>
        <v/>
      </c>
      <c r="M440" s="26" t="str">
        <f>IF(A440&lt;&gt;"",IF(Tätigkeit!T450&lt;&gt;"",Tätigkeit!T450,""),"")</f>
        <v/>
      </c>
      <c r="N440" s="26" t="str">
        <f>IF(A440&lt;&gt;"",IF(Tätigkeit!U450&lt;&gt;"",Tätigkeit!U450,""),"")</f>
        <v/>
      </c>
      <c r="O440" s="26" t="str">
        <f>IF(OR(A440="",ISBLANK(Tätigkeit!V450)),"",IF(NOT(ISNA(Tätigkeit!V450)),INDEX(codeschartkla,MATCH(Tätigkeit!V450,libschartkla,0)),Tätigkeit!V450))</f>
        <v/>
      </c>
      <c r="P440" s="26" t="str">
        <f>IF(OR(A440="",ISBLANK(Tätigkeit!W450)),"",Tätigkeit!W450)</f>
        <v/>
      </c>
    </row>
    <row r="441" spans="1:16" x14ac:dyDescent="0.2">
      <c r="A441" s="26" t="str">
        <f>IF(Tätigkeit!$A451&lt;&gt;"",IF(Tätigkeit!C451&lt;&gt;"",IF(Tätigkeit!C451="LOC.ID",CONCATENATE("LOC.",Tätigkeit!AM$12),Tätigkeit!C451),""),"")</f>
        <v/>
      </c>
      <c r="B441" s="65" t="str">
        <f>IF(A441&lt;&gt;"",Tätigkeit!J451,"")</f>
        <v/>
      </c>
      <c r="C441" s="26" t="str">
        <f>IF(A441&lt;&gt;"",IF(Tätigkeit!E451=TRUE,INDEX(codesex,MATCH(Tätigkeit!D451,libsex,0)),Tätigkeit!D451),"")</f>
        <v/>
      </c>
      <c r="D441" s="131" t="str">
        <f>IF(A441&lt;&gt;"",Tätigkeit!F451,"")</f>
        <v/>
      </c>
      <c r="E441" s="26" t="str">
        <f>IF(A441&lt;&gt;"",IF(Tätigkeit!H451=TRUE,INDEX(codenat,MATCH(Tätigkeit!G451,libnat,0)),Tätigkeit!G451),"")</f>
        <v/>
      </c>
      <c r="F441" s="26" t="str">
        <f>IF(A441&lt;&gt;"",Tätigkeit!I451,"")</f>
        <v/>
      </c>
      <c r="G441" s="26" t="str">
        <f>IF(A441&lt;&gt;"",IF(Tätigkeit!O451&lt;&gt;"",Tätigkeit!O451,""),"")</f>
        <v/>
      </c>
      <c r="H441" s="26" t="str">
        <f>IF(A441&lt;&gt;"",IF(Tätigkeit!Z451=TRUE,INDEX(codeperskat,MATCH(Tätigkeit!P451,libperskat,0)),IF(Tätigkeit!P451&lt;&gt;"",Tätigkeit!P451,"")),"")</f>
        <v/>
      </c>
      <c r="I441" s="26" t="str">
        <f>IF(A441&lt;&gt;"",IF(Tätigkeit!AA451=TRUE,INDEX(codeaav,MATCH(Tätigkeit!Q451,libaav,0)),IF(Tätigkeit!Q451&lt;&gt;"",Tätigkeit!Q451,"")),"")</f>
        <v/>
      </c>
      <c r="J441" s="26" t="str">
        <f>IF(A441&lt;&gt;"",IF(Tätigkeit!AB451=TRUE,INDEX(codedipqual,MATCH(Tätigkeit!R451,libdipqual,0)),IF(Tätigkeit!R451&lt;&gt;"",Tätigkeit!R451,"")),"")</f>
        <v/>
      </c>
      <c r="K441" s="26" t="str">
        <f>IF(A441&lt;&gt;"",IF(Tätigkeit!AC451=TRUE,INDEX(libcatidinst,MATCH(Tätigkeit!S451,libinst,0)),""),"")</f>
        <v/>
      </c>
      <c r="L441" s="26" t="str">
        <f>IF(A441&lt;&gt;"",IF(Tätigkeit!AC451=TRUE,INDEX(codeinst,MATCH(Tätigkeit!S451,libinst,0)),IF(Tätigkeit!S451&lt;&gt;"",Tätigkeit!S451,"")),"")</f>
        <v/>
      </c>
      <c r="M441" s="26" t="str">
        <f>IF(A441&lt;&gt;"",IF(Tätigkeit!T451&lt;&gt;"",Tätigkeit!T451,""),"")</f>
        <v/>
      </c>
      <c r="N441" s="26" t="str">
        <f>IF(A441&lt;&gt;"",IF(Tätigkeit!U451&lt;&gt;"",Tätigkeit!U451,""),"")</f>
        <v/>
      </c>
      <c r="O441" s="26" t="str">
        <f>IF(OR(A441="",ISBLANK(Tätigkeit!V451)),"",IF(NOT(ISNA(Tätigkeit!V451)),INDEX(codeschartkla,MATCH(Tätigkeit!V451,libschartkla,0)),Tätigkeit!V451))</f>
        <v/>
      </c>
      <c r="P441" s="26" t="str">
        <f>IF(OR(A441="",ISBLANK(Tätigkeit!W451)),"",Tätigkeit!W451)</f>
        <v/>
      </c>
    </row>
    <row r="442" spans="1:16" x14ac:dyDescent="0.2">
      <c r="A442" s="26" t="str">
        <f>IF(Tätigkeit!$A452&lt;&gt;"",IF(Tätigkeit!C452&lt;&gt;"",IF(Tätigkeit!C452="LOC.ID",CONCATENATE("LOC.",Tätigkeit!AM$12),Tätigkeit!C452),""),"")</f>
        <v/>
      </c>
      <c r="B442" s="65" t="str">
        <f>IF(A442&lt;&gt;"",Tätigkeit!J452,"")</f>
        <v/>
      </c>
      <c r="C442" s="26" t="str">
        <f>IF(A442&lt;&gt;"",IF(Tätigkeit!E452=TRUE,INDEX(codesex,MATCH(Tätigkeit!D452,libsex,0)),Tätigkeit!D452),"")</f>
        <v/>
      </c>
      <c r="D442" s="131" t="str">
        <f>IF(A442&lt;&gt;"",Tätigkeit!F452,"")</f>
        <v/>
      </c>
      <c r="E442" s="26" t="str">
        <f>IF(A442&lt;&gt;"",IF(Tätigkeit!H452=TRUE,INDEX(codenat,MATCH(Tätigkeit!G452,libnat,0)),Tätigkeit!G452),"")</f>
        <v/>
      </c>
      <c r="F442" s="26" t="str">
        <f>IF(A442&lt;&gt;"",Tätigkeit!I452,"")</f>
        <v/>
      </c>
      <c r="G442" s="26" t="str">
        <f>IF(A442&lt;&gt;"",IF(Tätigkeit!O452&lt;&gt;"",Tätigkeit!O452,""),"")</f>
        <v/>
      </c>
      <c r="H442" s="26" t="str">
        <f>IF(A442&lt;&gt;"",IF(Tätigkeit!Z452=TRUE,INDEX(codeperskat,MATCH(Tätigkeit!P452,libperskat,0)),IF(Tätigkeit!P452&lt;&gt;"",Tätigkeit!P452,"")),"")</f>
        <v/>
      </c>
      <c r="I442" s="26" t="str">
        <f>IF(A442&lt;&gt;"",IF(Tätigkeit!AA452=TRUE,INDEX(codeaav,MATCH(Tätigkeit!Q452,libaav,0)),IF(Tätigkeit!Q452&lt;&gt;"",Tätigkeit!Q452,"")),"")</f>
        <v/>
      </c>
      <c r="J442" s="26" t="str">
        <f>IF(A442&lt;&gt;"",IF(Tätigkeit!AB452=TRUE,INDEX(codedipqual,MATCH(Tätigkeit!R452,libdipqual,0)),IF(Tätigkeit!R452&lt;&gt;"",Tätigkeit!R452,"")),"")</f>
        <v/>
      </c>
      <c r="K442" s="26" t="str">
        <f>IF(A442&lt;&gt;"",IF(Tätigkeit!AC452=TRUE,INDEX(libcatidinst,MATCH(Tätigkeit!S452,libinst,0)),""),"")</f>
        <v/>
      </c>
      <c r="L442" s="26" t="str">
        <f>IF(A442&lt;&gt;"",IF(Tätigkeit!AC452=TRUE,INDEX(codeinst,MATCH(Tätigkeit!S452,libinst,0)),IF(Tätigkeit!S452&lt;&gt;"",Tätigkeit!S452,"")),"")</f>
        <v/>
      </c>
      <c r="M442" s="26" t="str">
        <f>IF(A442&lt;&gt;"",IF(Tätigkeit!T452&lt;&gt;"",Tätigkeit!T452,""),"")</f>
        <v/>
      </c>
      <c r="N442" s="26" t="str">
        <f>IF(A442&lt;&gt;"",IF(Tätigkeit!U452&lt;&gt;"",Tätigkeit!U452,""),"")</f>
        <v/>
      </c>
      <c r="O442" s="26" t="str">
        <f>IF(OR(A442="",ISBLANK(Tätigkeit!V452)),"",IF(NOT(ISNA(Tätigkeit!V452)),INDEX(codeschartkla,MATCH(Tätigkeit!V452,libschartkla,0)),Tätigkeit!V452))</f>
        <v/>
      </c>
      <c r="P442" s="26" t="str">
        <f>IF(OR(A442="",ISBLANK(Tätigkeit!W452)),"",Tätigkeit!W452)</f>
        <v/>
      </c>
    </row>
    <row r="443" spans="1:16" x14ac:dyDescent="0.2">
      <c r="A443" s="26" t="str">
        <f>IF(Tätigkeit!$A453&lt;&gt;"",IF(Tätigkeit!C453&lt;&gt;"",IF(Tätigkeit!C453="LOC.ID",CONCATENATE("LOC.",Tätigkeit!AM$12),Tätigkeit!C453),""),"")</f>
        <v/>
      </c>
      <c r="B443" s="65" t="str">
        <f>IF(A443&lt;&gt;"",Tätigkeit!J453,"")</f>
        <v/>
      </c>
      <c r="C443" s="26" t="str">
        <f>IF(A443&lt;&gt;"",IF(Tätigkeit!E453=TRUE,INDEX(codesex,MATCH(Tätigkeit!D453,libsex,0)),Tätigkeit!D453),"")</f>
        <v/>
      </c>
      <c r="D443" s="131" t="str">
        <f>IF(A443&lt;&gt;"",Tätigkeit!F453,"")</f>
        <v/>
      </c>
      <c r="E443" s="26" t="str">
        <f>IF(A443&lt;&gt;"",IF(Tätigkeit!H453=TRUE,INDEX(codenat,MATCH(Tätigkeit!G453,libnat,0)),Tätigkeit!G453),"")</f>
        <v/>
      </c>
      <c r="F443" s="26" t="str">
        <f>IF(A443&lt;&gt;"",Tätigkeit!I453,"")</f>
        <v/>
      </c>
      <c r="G443" s="26" t="str">
        <f>IF(A443&lt;&gt;"",IF(Tätigkeit!O453&lt;&gt;"",Tätigkeit!O453,""),"")</f>
        <v/>
      </c>
      <c r="H443" s="26" t="str">
        <f>IF(A443&lt;&gt;"",IF(Tätigkeit!Z453=TRUE,INDEX(codeperskat,MATCH(Tätigkeit!P453,libperskat,0)),IF(Tätigkeit!P453&lt;&gt;"",Tätigkeit!P453,"")),"")</f>
        <v/>
      </c>
      <c r="I443" s="26" t="str">
        <f>IF(A443&lt;&gt;"",IF(Tätigkeit!AA453=TRUE,INDEX(codeaav,MATCH(Tätigkeit!Q453,libaav,0)),IF(Tätigkeit!Q453&lt;&gt;"",Tätigkeit!Q453,"")),"")</f>
        <v/>
      </c>
      <c r="J443" s="26" t="str">
        <f>IF(A443&lt;&gt;"",IF(Tätigkeit!AB453=TRUE,INDEX(codedipqual,MATCH(Tätigkeit!R453,libdipqual,0)),IF(Tätigkeit!R453&lt;&gt;"",Tätigkeit!R453,"")),"")</f>
        <v/>
      </c>
      <c r="K443" s="26" t="str">
        <f>IF(A443&lt;&gt;"",IF(Tätigkeit!AC453=TRUE,INDEX(libcatidinst,MATCH(Tätigkeit!S453,libinst,0)),""),"")</f>
        <v/>
      </c>
      <c r="L443" s="26" t="str">
        <f>IF(A443&lt;&gt;"",IF(Tätigkeit!AC453=TRUE,INDEX(codeinst,MATCH(Tätigkeit!S453,libinst,0)),IF(Tätigkeit!S453&lt;&gt;"",Tätigkeit!S453,"")),"")</f>
        <v/>
      </c>
      <c r="M443" s="26" t="str">
        <f>IF(A443&lt;&gt;"",IF(Tätigkeit!T453&lt;&gt;"",Tätigkeit!T453,""),"")</f>
        <v/>
      </c>
      <c r="N443" s="26" t="str">
        <f>IF(A443&lt;&gt;"",IF(Tätigkeit!U453&lt;&gt;"",Tätigkeit!U453,""),"")</f>
        <v/>
      </c>
      <c r="O443" s="26" t="str">
        <f>IF(OR(A443="",ISBLANK(Tätigkeit!V453)),"",IF(NOT(ISNA(Tätigkeit!V453)),INDEX(codeschartkla,MATCH(Tätigkeit!V453,libschartkla,0)),Tätigkeit!V453))</f>
        <v/>
      </c>
      <c r="P443" s="26" t="str">
        <f>IF(OR(A443="",ISBLANK(Tätigkeit!W453)),"",Tätigkeit!W453)</f>
        <v/>
      </c>
    </row>
    <row r="444" spans="1:16" x14ac:dyDescent="0.2">
      <c r="A444" s="26" t="str">
        <f>IF(Tätigkeit!$A454&lt;&gt;"",IF(Tätigkeit!C454&lt;&gt;"",IF(Tätigkeit!C454="LOC.ID",CONCATENATE("LOC.",Tätigkeit!AM$12),Tätigkeit!C454),""),"")</f>
        <v/>
      </c>
      <c r="B444" s="65" t="str">
        <f>IF(A444&lt;&gt;"",Tätigkeit!J454,"")</f>
        <v/>
      </c>
      <c r="C444" s="26" t="str">
        <f>IF(A444&lt;&gt;"",IF(Tätigkeit!E454=TRUE,INDEX(codesex,MATCH(Tätigkeit!D454,libsex,0)),Tätigkeit!D454),"")</f>
        <v/>
      </c>
      <c r="D444" s="131" t="str">
        <f>IF(A444&lt;&gt;"",Tätigkeit!F454,"")</f>
        <v/>
      </c>
      <c r="E444" s="26" t="str">
        <f>IF(A444&lt;&gt;"",IF(Tätigkeit!H454=TRUE,INDEX(codenat,MATCH(Tätigkeit!G454,libnat,0)),Tätigkeit!G454),"")</f>
        <v/>
      </c>
      <c r="F444" s="26" t="str">
        <f>IF(A444&lt;&gt;"",Tätigkeit!I454,"")</f>
        <v/>
      </c>
      <c r="G444" s="26" t="str">
        <f>IF(A444&lt;&gt;"",IF(Tätigkeit!O454&lt;&gt;"",Tätigkeit!O454,""),"")</f>
        <v/>
      </c>
      <c r="H444" s="26" t="str">
        <f>IF(A444&lt;&gt;"",IF(Tätigkeit!Z454=TRUE,INDEX(codeperskat,MATCH(Tätigkeit!P454,libperskat,0)),IF(Tätigkeit!P454&lt;&gt;"",Tätigkeit!P454,"")),"")</f>
        <v/>
      </c>
      <c r="I444" s="26" t="str">
        <f>IF(A444&lt;&gt;"",IF(Tätigkeit!AA454=TRUE,INDEX(codeaav,MATCH(Tätigkeit!Q454,libaav,0)),IF(Tätigkeit!Q454&lt;&gt;"",Tätigkeit!Q454,"")),"")</f>
        <v/>
      </c>
      <c r="J444" s="26" t="str">
        <f>IF(A444&lt;&gt;"",IF(Tätigkeit!AB454=TRUE,INDEX(codedipqual,MATCH(Tätigkeit!R454,libdipqual,0)),IF(Tätigkeit!R454&lt;&gt;"",Tätigkeit!R454,"")),"")</f>
        <v/>
      </c>
      <c r="K444" s="26" t="str">
        <f>IF(A444&lt;&gt;"",IF(Tätigkeit!AC454=TRUE,INDEX(libcatidinst,MATCH(Tätigkeit!S454,libinst,0)),""),"")</f>
        <v/>
      </c>
      <c r="L444" s="26" t="str">
        <f>IF(A444&lt;&gt;"",IF(Tätigkeit!AC454=TRUE,INDEX(codeinst,MATCH(Tätigkeit!S454,libinst,0)),IF(Tätigkeit!S454&lt;&gt;"",Tätigkeit!S454,"")),"")</f>
        <v/>
      </c>
      <c r="M444" s="26" t="str">
        <f>IF(A444&lt;&gt;"",IF(Tätigkeit!T454&lt;&gt;"",Tätigkeit!T454,""),"")</f>
        <v/>
      </c>
      <c r="N444" s="26" t="str">
        <f>IF(A444&lt;&gt;"",IF(Tätigkeit!U454&lt;&gt;"",Tätigkeit!U454,""),"")</f>
        <v/>
      </c>
      <c r="O444" s="26" t="str">
        <f>IF(OR(A444="",ISBLANK(Tätigkeit!V454)),"",IF(NOT(ISNA(Tätigkeit!V454)),INDEX(codeschartkla,MATCH(Tätigkeit!V454,libschartkla,0)),Tätigkeit!V454))</f>
        <v/>
      </c>
      <c r="P444" s="26" t="str">
        <f>IF(OR(A444="",ISBLANK(Tätigkeit!W454)),"",Tätigkeit!W454)</f>
        <v/>
      </c>
    </row>
    <row r="445" spans="1:16" x14ac:dyDescent="0.2">
      <c r="A445" s="26" t="str">
        <f>IF(Tätigkeit!$A455&lt;&gt;"",IF(Tätigkeit!C455&lt;&gt;"",IF(Tätigkeit!C455="LOC.ID",CONCATENATE("LOC.",Tätigkeit!AM$12),Tätigkeit!C455),""),"")</f>
        <v/>
      </c>
      <c r="B445" s="65" t="str">
        <f>IF(A445&lt;&gt;"",Tätigkeit!J455,"")</f>
        <v/>
      </c>
      <c r="C445" s="26" t="str">
        <f>IF(A445&lt;&gt;"",IF(Tätigkeit!E455=TRUE,INDEX(codesex,MATCH(Tätigkeit!D455,libsex,0)),Tätigkeit!D455),"")</f>
        <v/>
      </c>
      <c r="D445" s="131" t="str">
        <f>IF(A445&lt;&gt;"",Tätigkeit!F455,"")</f>
        <v/>
      </c>
      <c r="E445" s="26" t="str">
        <f>IF(A445&lt;&gt;"",IF(Tätigkeit!H455=TRUE,INDEX(codenat,MATCH(Tätigkeit!G455,libnat,0)),Tätigkeit!G455),"")</f>
        <v/>
      </c>
      <c r="F445" s="26" t="str">
        <f>IF(A445&lt;&gt;"",Tätigkeit!I455,"")</f>
        <v/>
      </c>
      <c r="G445" s="26" t="str">
        <f>IF(A445&lt;&gt;"",IF(Tätigkeit!O455&lt;&gt;"",Tätigkeit!O455,""),"")</f>
        <v/>
      </c>
      <c r="H445" s="26" t="str">
        <f>IF(A445&lt;&gt;"",IF(Tätigkeit!Z455=TRUE,INDEX(codeperskat,MATCH(Tätigkeit!P455,libperskat,0)),IF(Tätigkeit!P455&lt;&gt;"",Tätigkeit!P455,"")),"")</f>
        <v/>
      </c>
      <c r="I445" s="26" t="str">
        <f>IF(A445&lt;&gt;"",IF(Tätigkeit!AA455=TRUE,INDEX(codeaav,MATCH(Tätigkeit!Q455,libaav,0)),IF(Tätigkeit!Q455&lt;&gt;"",Tätigkeit!Q455,"")),"")</f>
        <v/>
      </c>
      <c r="J445" s="26" t="str">
        <f>IF(A445&lt;&gt;"",IF(Tätigkeit!AB455=TRUE,INDEX(codedipqual,MATCH(Tätigkeit!R455,libdipqual,0)),IF(Tätigkeit!R455&lt;&gt;"",Tätigkeit!R455,"")),"")</f>
        <v/>
      </c>
      <c r="K445" s="26" t="str">
        <f>IF(A445&lt;&gt;"",IF(Tätigkeit!AC455=TRUE,INDEX(libcatidinst,MATCH(Tätigkeit!S455,libinst,0)),""),"")</f>
        <v/>
      </c>
      <c r="L445" s="26" t="str">
        <f>IF(A445&lt;&gt;"",IF(Tätigkeit!AC455=TRUE,INDEX(codeinst,MATCH(Tätigkeit!S455,libinst,0)),IF(Tätigkeit!S455&lt;&gt;"",Tätigkeit!S455,"")),"")</f>
        <v/>
      </c>
      <c r="M445" s="26" t="str">
        <f>IF(A445&lt;&gt;"",IF(Tätigkeit!T455&lt;&gt;"",Tätigkeit!T455,""),"")</f>
        <v/>
      </c>
      <c r="N445" s="26" t="str">
        <f>IF(A445&lt;&gt;"",IF(Tätigkeit!U455&lt;&gt;"",Tätigkeit!U455,""),"")</f>
        <v/>
      </c>
      <c r="O445" s="26" t="str">
        <f>IF(OR(A445="",ISBLANK(Tätigkeit!V455)),"",IF(NOT(ISNA(Tätigkeit!V455)),INDEX(codeschartkla,MATCH(Tätigkeit!V455,libschartkla,0)),Tätigkeit!V455))</f>
        <v/>
      </c>
      <c r="P445" s="26" t="str">
        <f>IF(OR(A445="",ISBLANK(Tätigkeit!W455)),"",Tätigkeit!W455)</f>
        <v/>
      </c>
    </row>
    <row r="446" spans="1:16" x14ac:dyDescent="0.2">
      <c r="A446" s="26" t="str">
        <f>IF(Tätigkeit!$A456&lt;&gt;"",IF(Tätigkeit!C456&lt;&gt;"",IF(Tätigkeit!C456="LOC.ID",CONCATENATE("LOC.",Tätigkeit!AM$12),Tätigkeit!C456),""),"")</f>
        <v/>
      </c>
      <c r="B446" s="65" t="str">
        <f>IF(A446&lt;&gt;"",Tätigkeit!J456,"")</f>
        <v/>
      </c>
      <c r="C446" s="26" t="str">
        <f>IF(A446&lt;&gt;"",IF(Tätigkeit!E456=TRUE,INDEX(codesex,MATCH(Tätigkeit!D456,libsex,0)),Tätigkeit!D456),"")</f>
        <v/>
      </c>
      <c r="D446" s="131" t="str">
        <f>IF(A446&lt;&gt;"",Tätigkeit!F456,"")</f>
        <v/>
      </c>
      <c r="E446" s="26" t="str">
        <f>IF(A446&lt;&gt;"",IF(Tätigkeit!H456=TRUE,INDEX(codenat,MATCH(Tätigkeit!G456,libnat,0)),Tätigkeit!G456),"")</f>
        <v/>
      </c>
      <c r="F446" s="26" t="str">
        <f>IF(A446&lt;&gt;"",Tätigkeit!I456,"")</f>
        <v/>
      </c>
      <c r="G446" s="26" t="str">
        <f>IF(A446&lt;&gt;"",IF(Tätigkeit!O456&lt;&gt;"",Tätigkeit!O456,""),"")</f>
        <v/>
      </c>
      <c r="H446" s="26" t="str">
        <f>IF(A446&lt;&gt;"",IF(Tätigkeit!Z456=TRUE,INDEX(codeperskat,MATCH(Tätigkeit!P456,libperskat,0)),IF(Tätigkeit!P456&lt;&gt;"",Tätigkeit!P456,"")),"")</f>
        <v/>
      </c>
      <c r="I446" s="26" t="str">
        <f>IF(A446&lt;&gt;"",IF(Tätigkeit!AA456=TRUE,INDEX(codeaav,MATCH(Tätigkeit!Q456,libaav,0)),IF(Tätigkeit!Q456&lt;&gt;"",Tätigkeit!Q456,"")),"")</f>
        <v/>
      </c>
      <c r="J446" s="26" t="str">
        <f>IF(A446&lt;&gt;"",IF(Tätigkeit!AB456=TRUE,INDEX(codedipqual,MATCH(Tätigkeit!R456,libdipqual,0)),IF(Tätigkeit!R456&lt;&gt;"",Tätigkeit!R456,"")),"")</f>
        <v/>
      </c>
      <c r="K446" s="26" t="str">
        <f>IF(A446&lt;&gt;"",IF(Tätigkeit!AC456=TRUE,INDEX(libcatidinst,MATCH(Tätigkeit!S456,libinst,0)),""),"")</f>
        <v/>
      </c>
      <c r="L446" s="26" t="str">
        <f>IF(A446&lt;&gt;"",IF(Tätigkeit!AC456=TRUE,INDEX(codeinst,MATCH(Tätigkeit!S456,libinst,0)),IF(Tätigkeit!S456&lt;&gt;"",Tätigkeit!S456,"")),"")</f>
        <v/>
      </c>
      <c r="M446" s="26" t="str">
        <f>IF(A446&lt;&gt;"",IF(Tätigkeit!T456&lt;&gt;"",Tätigkeit!T456,""),"")</f>
        <v/>
      </c>
      <c r="N446" s="26" t="str">
        <f>IF(A446&lt;&gt;"",IF(Tätigkeit!U456&lt;&gt;"",Tätigkeit!U456,""),"")</f>
        <v/>
      </c>
      <c r="O446" s="26" t="str">
        <f>IF(OR(A446="",ISBLANK(Tätigkeit!V456)),"",IF(NOT(ISNA(Tätigkeit!V456)),INDEX(codeschartkla,MATCH(Tätigkeit!V456,libschartkla,0)),Tätigkeit!V456))</f>
        <v/>
      </c>
      <c r="P446" s="26" t="str">
        <f>IF(OR(A446="",ISBLANK(Tätigkeit!W456)),"",Tätigkeit!W456)</f>
        <v/>
      </c>
    </row>
    <row r="447" spans="1:16" x14ac:dyDescent="0.2">
      <c r="A447" s="26" t="str">
        <f>IF(Tätigkeit!$A457&lt;&gt;"",IF(Tätigkeit!C457&lt;&gt;"",IF(Tätigkeit!C457="LOC.ID",CONCATENATE("LOC.",Tätigkeit!AM$12),Tätigkeit!C457),""),"")</f>
        <v/>
      </c>
      <c r="B447" s="65" t="str">
        <f>IF(A447&lt;&gt;"",Tätigkeit!J457,"")</f>
        <v/>
      </c>
      <c r="C447" s="26" t="str">
        <f>IF(A447&lt;&gt;"",IF(Tätigkeit!E457=TRUE,INDEX(codesex,MATCH(Tätigkeit!D457,libsex,0)),Tätigkeit!D457),"")</f>
        <v/>
      </c>
      <c r="D447" s="131" t="str">
        <f>IF(A447&lt;&gt;"",Tätigkeit!F457,"")</f>
        <v/>
      </c>
      <c r="E447" s="26" t="str">
        <f>IF(A447&lt;&gt;"",IF(Tätigkeit!H457=TRUE,INDEX(codenat,MATCH(Tätigkeit!G457,libnat,0)),Tätigkeit!G457),"")</f>
        <v/>
      </c>
      <c r="F447" s="26" t="str">
        <f>IF(A447&lt;&gt;"",Tätigkeit!I457,"")</f>
        <v/>
      </c>
      <c r="G447" s="26" t="str">
        <f>IF(A447&lt;&gt;"",IF(Tätigkeit!O457&lt;&gt;"",Tätigkeit!O457,""),"")</f>
        <v/>
      </c>
      <c r="H447" s="26" t="str">
        <f>IF(A447&lt;&gt;"",IF(Tätigkeit!Z457=TRUE,INDEX(codeperskat,MATCH(Tätigkeit!P457,libperskat,0)),IF(Tätigkeit!P457&lt;&gt;"",Tätigkeit!P457,"")),"")</f>
        <v/>
      </c>
      <c r="I447" s="26" t="str">
        <f>IF(A447&lt;&gt;"",IF(Tätigkeit!AA457=TRUE,INDEX(codeaav,MATCH(Tätigkeit!Q457,libaav,0)),IF(Tätigkeit!Q457&lt;&gt;"",Tätigkeit!Q457,"")),"")</f>
        <v/>
      </c>
      <c r="J447" s="26" t="str">
        <f>IF(A447&lt;&gt;"",IF(Tätigkeit!AB457=TRUE,INDEX(codedipqual,MATCH(Tätigkeit!R457,libdipqual,0)),IF(Tätigkeit!R457&lt;&gt;"",Tätigkeit!R457,"")),"")</f>
        <v/>
      </c>
      <c r="K447" s="26" t="str">
        <f>IF(A447&lt;&gt;"",IF(Tätigkeit!AC457=TRUE,INDEX(libcatidinst,MATCH(Tätigkeit!S457,libinst,0)),""),"")</f>
        <v/>
      </c>
      <c r="L447" s="26" t="str">
        <f>IF(A447&lt;&gt;"",IF(Tätigkeit!AC457=TRUE,INDEX(codeinst,MATCH(Tätigkeit!S457,libinst,0)),IF(Tätigkeit!S457&lt;&gt;"",Tätigkeit!S457,"")),"")</f>
        <v/>
      </c>
      <c r="M447" s="26" t="str">
        <f>IF(A447&lt;&gt;"",IF(Tätigkeit!T457&lt;&gt;"",Tätigkeit!T457,""),"")</f>
        <v/>
      </c>
      <c r="N447" s="26" t="str">
        <f>IF(A447&lt;&gt;"",IF(Tätigkeit!U457&lt;&gt;"",Tätigkeit!U457,""),"")</f>
        <v/>
      </c>
      <c r="O447" s="26" t="str">
        <f>IF(OR(A447="",ISBLANK(Tätigkeit!V457)),"",IF(NOT(ISNA(Tätigkeit!V457)),INDEX(codeschartkla,MATCH(Tätigkeit!V457,libschartkla,0)),Tätigkeit!V457))</f>
        <v/>
      </c>
      <c r="P447" s="26" t="str">
        <f>IF(OR(A447="",ISBLANK(Tätigkeit!W457)),"",Tätigkeit!W457)</f>
        <v/>
      </c>
    </row>
    <row r="448" spans="1:16" x14ac:dyDescent="0.2">
      <c r="A448" s="26" t="str">
        <f>IF(Tätigkeit!$A458&lt;&gt;"",IF(Tätigkeit!C458&lt;&gt;"",IF(Tätigkeit!C458="LOC.ID",CONCATENATE("LOC.",Tätigkeit!AM$12),Tätigkeit!C458),""),"")</f>
        <v/>
      </c>
      <c r="B448" s="65" t="str">
        <f>IF(A448&lt;&gt;"",Tätigkeit!J458,"")</f>
        <v/>
      </c>
      <c r="C448" s="26" t="str">
        <f>IF(A448&lt;&gt;"",IF(Tätigkeit!E458=TRUE,INDEX(codesex,MATCH(Tätigkeit!D458,libsex,0)),Tätigkeit!D458),"")</f>
        <v/>
      </c>
      <c r="D448" s="131" t="str">
        <f>IF(A448&lt;&gt;"",Tätigkeit!F458,"")</f>
        <v/>
      </c>
      <c r="E448" s="26" t="str">
        <f>IF(A448&lt;&gt;"",IF(Tätigkeit!H458=TRUE,INDEX(codenat,MATCH(Tätigkeit!G458,libnat,0)),Tätigkeit!G458),"")</f>
        <v/>
      </c>
      <c r="F448" s="26" t="str">
        <f>IF(A448&lt;&gt;"",Tätigkeit!I458,"")</f>
        <v/>
      </c>
      <c r="G448" s="26" t="str">
        <f>IF(A448&lt;&gt;"",IF(Tätigkeit!O458&lt;&gt;"",Tätigkeit!O458,""),"")</f>
        <v/>
      </c>
      <c r="H448" s="26" t="str">
        <f>IF(A448&lt;&gt;"",IF(Tätigkeit!Z458=TRUE,INDEX(codeperskat,MATCH(Tätigkeit!P458,libperskat,0)),IF(Tätigkeit!P458&lt;&gt;"",Tätigkeit!P458,"")),"")</f>
        <v/>
      </c>
      <c r="I448" s="26" t="str">
        <f>IF(A448&lt;&gt;"",IF(Tätigkeit!AA458=TRUE,INDEX(codeaav,MATCH(Tätigkeit!Q458,libaav,0)),IF(Tätigkeit!Q458&lt;&gt;"",Tätigkeit!Q458,"")),"")</f>
        <v/>
      </c>
      <c r="J448" s="26" t="str">
        <f>IF(A448&lt;&gt;"",IF(Tätigkeit!AB458=TRUE,INDEX(codedipqual,MATCH(Tätigkeit!R458,libdipqual,0)),IF(Tätigkeit!R458&lt;&gt;"",Tätigkeit!R458,"")),"")</f>
        <v/>
      </c>
      <c r="K448" s="26" t="str">
        <f>IF(A448&lt;&gt;"",IF(Tätigkeit!AC458=TRUE,INDEX(libcatidinst,MATCH(Tätigkeit!S458,libinst,0)),""),"")</f>
        <v/>
      </c>
      <c r="L448" s="26" t="str">
        <f>IF(A448&lt;&gt;"",IF(Tätigkeit!AC458=TRUE,INDEX(codeinst,MATCH(Tätigkeit!S458,libinst,0)),IF(Tätigkeit!S458&lt;&gt;"",Tätigkeit!S458,"")),"")</f>
        <v/>
      </c>
      <c r="M448" s="26" t="str">
        <f>IF(A448&lt;&gt;"",IF(Tätigkeit!T458&lt;&gt;"",Tätigkeit!T458,""),"")</f>
        <v/>
      </c>
      <c r="N448" s="26" t="str">
        <f>IF(A448&lt;&gt;"",IF(Tätigkeit!U458&lt;&gt;"",Tätigkeit!U458,""),"")</f>
        <v/>
      </c>
      <c r="O448" s="26" t="str">
        <f>IF(OR(A448="",ISBLANK(Tätigkeit!V458)),"",IF(NOT(ISNA(Tätigkeit!V458)),INDEX(codeschartkla,MATCH(Tätigkeit!V458,libschartkla,0)),Tätigkeit!V458))</f>
        <v/>
      </c>
      <c r="P448" s="26" t="str">
        <f>IF(OR(A448="",ISBLANK(Tätigkeit!W458)),"",Tätigkeit!W458)</f>
        <v/>
      </c>
    </row>
    <row r="449" spans="1:16" x14ac:dyDescent="0.2">
      <c r="A449" s="26" t="str">
        <f>IF(Tätigkeit!$A459&lt;&gt;"",IF(Tätigkeit!C459&lt;&gt;"",IF(Tätigkeit!C459="LOC.ID",CONCATENATE("LOC.",Tätigkeit!AM$12),Tätigkeit!C459),""),"")</f>
        <v/>
      </c>
      <c r="B449" s="65" t="str">
        <f>IF(A449&lt;&gt;"",Tätigkeit!J459,"")</f>
        <v/>
      </c>
      <c r="C449" s="26" t="str">
        <f>IF(A449&lt;&gt;"",IF(Tätigkeit!E459=TRUE,INDEX(codesex,MATCH(Tätigkeit!D459,libsex,0)),Tätigkeit!D459),"")</f>
        <v/>
      </c>
      <c r="D449" s="131" t="str">
        <f>IF(A449&lt;&gt;"",Tätigkeit!F459,"")</f>
        <v/>
      </c>
      <c r="E449" s="26" t="str">
        <f>IF(A449&lt;&gt;"",IF(Tätigkeit!H459=TRUE,INDEX(codenat,MATCH(Tätigkeit!G459,libnat,0)),Tätigkeit!G459),"")</f>
        <v/>
      </c>
      <c r="F449" s="26" t="str">
        <f>IF(A449&lt;&gt;"",Tätigkeit!I459,"")</f>
        <v/>
      </c>
      <c r="G449" s="26" t="str">
        <f>IF(A449&lt;&gt;"",IF(Tätigkeit!O459&lt;&gt;"",Tätigkeit!O459,""),"")</f>
        <v/>
      </c>
      <c r="H449" s="26" t="str">
        <f>IF(A449&lt;&gt;"",IF(Tätigkeit!Z459=TRUE,INDEX(codeperskat,MATCH(Tätigkeit!P459,libperskat,0)),IF(Tätigkeit!P459&lt;&gt;"",Tätigkeit!P459,"")),"")</f>
        <v/>
      </c>
      <c r="I449" s="26" t="str">
        <f>IF(A449&lt;&gt;"",IF(Tätigkeit!AA459=TRUE,INDEX(codeaav,MATCH(Tätigkeit!Q459,libaav,0)),IF(Tätigkeit!Q459&lt;&gt;"",Tätigkeit!Q459,"")),"")</f>
        <v/>
      </c>
      <c r="J449" s="26" t="str">
        <f>IF(A449&lt;&gt;"",IF(Tätigkeit!AB459=TRUE,INDEX(codedipqual,MATCH(Tätigkeit!R459,libdipqual,0)),IF(Tätigkeit!R459&lt;&gt;"",Tätigkeit!R459,"")),"")</f>
        <v/>
      </c>
      <c r="K449" s="26" t="str">
        <f>IF(A449&lt;&gt;"",IF(Tätigkeit!AC459=TRUE,INDEX(libcatidinst,MATCH(Tätigkeit!S459,libinst,0)),""),"")</f>
        <v/>
      </c>
      <c r="L449" s="26" t="str">
        <f>IF(A449&lt;&gt;"",IF(Tätigkeit!AC459=TRUE,INDEX(codeinst,MATCH(Tätigkeit!S459,libinst,0)),IF(Tätigkeit!S459&lt;&gt;"",Tätigkeit!S459,"")),"")</f>
        <v/>
      </c>
      <c r="M449" s="26" t="str">
        <f>IF(A449&lt;&gt;"",IF(Tätigkeit!T459&lt;&gt;"",Tätigkeit!T459,""),"")</f>
        <v/>
      </c>
      <c r="N449" s="26" t="str">
        <f>IF(A449&lt;&gt;"",IF(Tätigkeit!U459&lt;&gt;"",Tätigkeit!U459,""),"")</f>
        <v/>
      </c>
      <c r="O449" s="26" t="str">
        <f>IF(OR(A449="",ISBLANK(Tätigkeit!V459)),"",IF(NOT(ISNA(Tätigkeit!V459)),INDEX(codeschartkla,MATCH(Tätigkeit!V459,libschartkla,0)),Tätigkeit!V459))</f>
        <v/>
      </c>
      <c r="P449" s="26" t="str">
        <f>IF(OR(A449="",ISBLANK(Tätigkeit!W459)),"",Tätigkeit!W459)</f>
        <v/>
      </c>
    </row>
    <row r="450" spans="1:16" x14ac:dyDescent="0.2">
      <c r="A450" s="26" t="str">
        <f>IF(Tätigkeit!$A460&lt;&gt;"",IF(Tätigkeit!C460&lt;&gt;"",IF(Tätigkeit!C460="LOC.ID",CONCATENATE("LOC.",Tätigkeit!AM$12),Tätigkeit!C460),""),"")</f>
        <v/>
      </c>
      <c r="B450" s="65" t="str">
        <f>IF(A450&lt;&gt;"",Tätigkeit!J460,"")</f>
        <v/>
      </c>
      <c r="C450" s="26" t="str">
        <f>IF(A450&lt;&gt;"",IF(Tätigkeit!E460=TRUE,INDEX(codesex,MATCH(Tätigkeit!D460,libsex,0)),Tätigkeit!D460),"")</f>
        <v/>
      </c>
      <c r="D450" s="131" t="str">
        <f>IF(A450&lt;&gt;"",Tätigkeit!F460,"")</f>
        <v/>
      </c>
      <c r="E450" s="26" t="str">
        <f>IF(A450&lt;&gt;"",IF(Tätigkeit!H460=TRUE,INDEX(codenat,MATCH(Tätigkeit!G460,libnat,0)),Tätigkeit!G460),"")</f>
        <v/>
      </c>
      <c r="F450" s="26" t="str">
        <f>IF(A450&lt;&gt;"",Tätigkeit!I460,"")</f>
        <v/>
      </c>
      <c r="G450" s="26" t="str">
        <f>IF(A450&lt;&gt;"",IF(Tätigkeit!O460&lt;&gt;"",Tätigkeit!O460,""),"")</f>
        <v/>
      </c>
      <c r="H450" s="26" t="str">
        <f>IF(A450&lt;&gt;"",IF(Tätigkeit!Z460=TRUE,INDEX(codeperskat,MATCH(Tätigkeit!P460,libperskat,0)),IF(Tätigkeit!P460&lt;&gt;"",Tätigkeit!P460,"")),"")</f>
        <v/>
      </c>
      <c r="I450" s="26" t="str">
        <f>IF(A450&lt;&gt;"",IF(Tätigkeit!AA460=TRUE,INDEX(codeaav,MATCH(Tätigkeit!Q460,libaav,0)),IF(Tätigkeit!Q460&lt;&gt;"",Tätigkeit!Q460,"")),"")</f>
        <v/>
      </c>
      <c r="J450" s="26" t="str">
        <f>IF(A450&lt;&gt;"",IF(Tätigkeit!AB460=TRUE,INDEX(codedipqual,MATCH(Tätigkeit!R460,libdipqual,0)),IF(Tätigkeit!R460&lt;&gt;"",Tätigkeit!R460,"")),"")</f>
        <v/>
      </c>
      <c r="K450" s="26" t="str">
        <f>IF(A450&lt;&gt;"",IF(Tätigkeit!AC460=TRUE,INDEX(libcatidinst,MATCH(Tätigkeit!S460,libinst,0)),""),"")</f>
        <v/>
      </c>
      <c r="L450" s="26" t="str">
        <f>IF(A450&lt;&gt;"",IF(Tätigkeit!AC460=TRUE,INDEX(codeinst,MATCH(Tätigkeit!S460,libinst,0)),IF(Tätigkeit!S460&lt;&gt;"",Tätigkeit!S460,"")),"")</f>
        <v/>
      </c>
      <c r="M450" s="26" t="str">
        <f>IF(A450&lt;&gt;"",IF(Tätigkeit!T460&lt;&gt;"",Tätigkeit!T460,""),"")</f>
        <v/>
      </c>
      <c r="N450" s="26" t="str">
        <f>IF(A450&lt;&gt;"",IF(Tätigkeit!U460&lt;&gt;"",Tätigkeit!U460,""),"")</f>
        <v/>
      </c>
      <c r="O450" s="26" t="str">
        <f>IF(OR(A450="",ISBLANK(Tätigkeit!V460)),"",IF(NOT(ISNA(Tätigkeit!V460)),INDEX(codeschartkla,MATCH(Tätigkeit!V460,libschartkla,0)),Tätigkeit!V460))</f>
        <v/>
      </c>
      <c r="P450" s="26" t="str">
        <f>IF(OR(A450="",ISBLANK(Tätigkeit!W460)),"",Tätigkeit!W460)</f>
        <v/>
      </c>
    </row>
    <row r="451" spans="1:16" x14ac:dyDescent="0.2">
      <c r="A451" s="26" t="str">
        <f>IF(Tätigkeit!$A461&lt;&gt;"",IF(Tätigkeit!C461&lt;&gt;"",IF(Tätigkeit!C461="LOC.ID",CONCATENATE("LOC.",Tätigkeit!AM$12),Tätigkeit!C461),""),"")</f>
        <v/>
      </c>
      <c r="B451" s="65" t="str">
        <f>IF(A451&lt;&gt;"",Tätigkeit!J461,"")</f>
        <v/>
      </c>
      <c r="C451" s="26" t="str">
        <f>IF(A451&lt;&gt;"",IF(Tätigkeit!E461=TRUE,INDEX(codesex,MATCH(Tätigkeit!D461,libsex,0)),Tätigkeit!D461),"")</f>
        <v/>
      </c>
      <c r="D451" s="131" t="str">
        <f>IF(A451&lt;&gt;"",Tätigkeit!F461,"")</f>
        <v/>
      </c>
      <c r="E451" s="26" t="str">
        <f>IF(A451&lt;&gt;"",IF(Tätigkeit!H461=TRUE,INDEX(codenat,MATCH(Tätigkeit!G461,libnat,0)),Tätigkeit!G461),"")</f>
        <v/>
      </c>
      <c r="F451" s="26" t="str">
        <f>IF(A451&lt;&gt;"",Tätigkeit!I461,"")</f>
        <v/>
      </c>
      <c r="G451" s="26" t="str">
        <f>IF(A451&lt;&gt;"",IF(Tätigkeit!O461&lt;&gt;"",Tätigkeit!O461,""),"")</f>
        <v/>
      </c>
      <c r="H451" s="26" t="str">
        <f>IF(A451&lt;&gt;"",IF(Tätigkeit!Z461=TRUE,INDEX(codeperskat,MATCH(Tätigkeit!P461,libperskat,0)),IF(Tätigkeit!P461&lt;&gt;"",Tätigkeit!P461,"")),"")</f>
        <v/>
      </c>
      <c r="I451" s="26" t="str">
        <f>IF(A451&lt;&gt;"",IF(Tätigkeit!AA461=TRUE,INDEX(codeaav,MATCH(Tätigkeit!Q461,libaav,0)),IF(Tätigkeit!Q461&lt;&gt;"",Tätigkeit!Q461,"")),"")</f>
        <v/>
      </c>
      <c r="J451" s="26" t="str">
        <f>IF(A451&lt;&gt;"",IF(Tätigkeit!AB461=TRUE,INDEX(codedipqual,MATCH(Tätigkeit!R461,libdipqual,0)),IF(Tätigkeit!R461&lt;&gt;"",Tätigkeit!R461,"")),"")</f>
        <v/>
      </c>
      <c r="K451" s="26" t="str">
        <f>IF(A451&lt;&gt;"",IF(Tätigkeit!AC461=TRUE,INDEX(libcatidinst,MATCH(Tätigkeit!S461,libinst,0)),""),"")</f>
        <v/>
      </c>
      <c r="L451" s="26" t="str">
        <f>IF(A451&lt;&gt;"",IF(Tätigkeit!AC461=TRUE,INDEX(codeinst,MATCH(Tätigkeit!S461,libinst,0)),IF(Tätigkeit!S461&lt;&gt;"",Tätigkeit!S461,"")),"")</f>
        <v/>
      </c>
      <c r="M451" s="26" t="str">
        <f>IF(A451&lt;&gt;"",IF(Tätigkeit!T461&lt;&gt;"",Tätigkeit!T461,""),"")</f>
        <v/>
      </c>
      <c r="N451" s="26" t="str">
        <f>IF(A451&lt;&gt;"",IF(Tätigkeit!U461&lt;&gt;"",Tätigkeit!U461,""),"")</f>
        <v/>
      </c>
      <c r="O451" s="26" t="str">
        <f>IF(OR(A451="",ISBLANK(Tätigkeit!V461)),"",IF(NOT(ISNA(Tätigkeit!V461)),INDEX(codeschartkla,MATCH(Tätigkeit!V461,libschartkla,0)),Tätigkeit!V461))</f>
        <v/>
      </c>
      <c r="P451" s="26" t="str">
        <f>IF(OR(A451="",ISBLANK(Tätigkeit!W461)),"",Tätigkeit!W461)</f>
        <v/>
      </c>
    </row>
    <row r="452" spans="1:16" x14ac:dyDescent="0.2">
      <c r="A452" s="26" t="str">
        <f>IF(Tätigkeit!$A462&lt;&gt;"",IF(Tätigkeit!C462&lt;&gt;"",IF(Tätigkeit!C462="LOC.ID",CONCATENATE("LOC.",Tätigkeit!AM$12),Tätigkeit!C462),""),"")</f>
        <v/>
      </c>
      <c r="B452" s="65" t="str">
        <f>IF(A452&lt;&gt;"",Tätigkeit!J462,"")</f>
        <v/>
      </c>
      <c r="C452" s="26" t="str">
        <f>IF(A452&lt;&gt;"",IF(Tätigkeit!E462=TRUE,INDEX(codesex,MATCH(Tätigkeit!D462,libsex,0)),Tätigkeit!D462),"")</f>
        <v/>
      </c>
      <c r="D452" s="131" t="str">
        <f>IF(A452&lt;&gt;"",Tätigkeit!F462,"")</f>
        <v/>
      </c>
      <c r="E452" s="26" t="str">
        <f>IF(A452&lt;&gt;"",IF(Tätigkeit!H462=TRUE,INDEX(codenat,MATCH(Tätigkeit!G462,libnat,0)),Tätigkeit!G462),"")</f>
        <v/>
      </c>
      <c r="F452" s="26" t="str">
        <f>IF(A452&lt;&gt;"",Tätigkeit!I462,"")</f>
        <v/>
      </c>
      <c r="G452" s="26" t="str">
        <f>IF(A452&lt;&gt;"",IF(Tätigkeit!O462&lt;&gt;"",Tätigkeit!O462,""),"")</f>
        <v/>
      </c>
      <c r="H452" s="26" t="str">
        <f>IF(A452&lt;&gt;"",IF(Tätigkeit!Z462=TRUE,INDEX(codeperskat,MATCH(Tätigkeit!P462,libperskat,0)),IF(Tätigkeit!P462&lt;&gt;"",Tätigkeit!P462,"")),"")</f>
        <v/>
      </c>
      <c r="I452" s="26" t="str">
        <f>IF(A452&lt;&gt;"",IF(Tätigkeit!AA462=TRUE,INDEX(codeaav,MATCH(Tätigkeit!Q462,libaav,0)),IF(Tätigkeit!Q462&lt;&gt;"",Tätigkeit!Q462,"")),"")</f>
        <v/>
      </c>
      <c r="J452" s="26" t="str">
        <f>IF(A452&lt;&gt;"",IF(Tätigkeit!AB462=TRUE,INDEX(codedipqual,MATCH(Tätigkeit!R462,libdipqual,0)),IF(Tätigkeit!R462&lt;&gt;"",Tätigkeit!R462,"")),"")</f>
        <v/>
      </c>
      <c r="K452" s="26" t="str">
        <f>IF(A452&lt;&gt;"",IF(Tätigkeit!AC462=TRUE,INDEX(libcatidinst,MATCH(Tätigkeit!S462,libinst,0)),""),"")</f>
        <v/>
      </c>
      <c r="L452" s="26" t="str">
        <f>IF(A452&lt;&gt;"",IF(Tätigkeit!AC462=TRUE,INDEX(codeinst,MATCH(Tätigkeit!S462,libinst,0)),IF(Tätigkeit!S462&lt;&gt;"",Tätigkeit!S462,"")),"")</f>
        <v/>
      </c>
      <c r="M452" s="26" t="str">
        <f>IF(A452&lt;&gt;"",IF(Tätigkeit!T462&lt;&gt;"",Tätigkeit!T462,""),"")</f>
        <v/>
      </c>
      <c r="N452" s="26" t="str">
        <f>IF(A452&lt;&gt;"",IF(Tätigkeit!U462&lt;&gt;"",Tätigkeit!U462,""),"")</f>
        <v/>
      </c>
      <c r="O452" s="26" t="str">
        <f>IF(OR(A452="",ISBLANK(Tätigkeit!V462)),"",IF(NOT(ISNA(Tätigkeit!V462)),INDEX(codeschartkla,MATCH(Tätigkeit!V462,libschartkla,0)),Tätigkeit!V462))</f>
        <v/>
      </c>
      <c r="P452" s="26" t="str">
        <f>IF(OR(A452="",ISBLANK(Tätigkeit!W462)),"",Tätigkeit!W462)</f>
        <v/>
      </c>
    </row>
    <row r="453" spans="1:16" x14ac:dyDescent="0.2">
      <c r="A453" s="26" t="str">
        <f>IF(Tätigkeit!$A463&lt;&gt;"",IF(Tätigkeit!C463&lt;&gt;"",IF(Tätigkeit!C463="LOC.ID",CONCATENATE("LOC.",Tätigkeit!AM$12),Tätigkeit!C463),""),"")</f>
        <v/>
      </c>
      <c r="B453" s="65" t="str">
        <f>IF(A453&lt;&gt;"",Tätigkeit!J463,"")</f>
        <v/>
      </c>
      <c r="C453" s="26" t="str">
        <f>IF(A453&lt;&gt;"",IF(Tätigkeit!E463=TRUE,INDEX(codesex,MATCH(Tätigkeit!D463,libsex,0)),Tätigkeit!D463),"")</f>
        <v/>
      </c>
      <c r="D453" s="131" t="str">
        <f>IF(A453&lt;&gt;"",Tätigkeit!F463,"")</f>
        <v/>
      </c>
      <c r="E453" s="26" t="str">
        <f>IF(A453&lt;&gt;"",IF(Tätigkeit!H463=TRUE,INDEX(codenat,MATCH(Tätigkeit!G463,libnat,0)),Tätigkeit!G463),"")</f>
        <v/>
      </c>
      <c r="F453" s="26" t="str">
        <f>IF(A453&lt;&gt;"",Tätigkeit!I463,"")</f>
        <v/>
      </c>
      <c r="G453" s="26" t="str">
        <f>IF(A453&lt;&gt;"",IF(Tätigkeit!O463&lt;&gt;"",Tätigkeit!O463,""),"")</f>
        <v/>
      </c>
      <c r="H453" s="26" t="str">
        <f>IF(A453&lt;&gt;"",IF(Tätigkeit!Z463=TRUE,INDEX(codeperskat,MATCH(Tätigkeit!P463,libperskat,0)),IF(Tätigkeit!P463&lt;&gt;"",Tätigkeit!P463,"")),"")</f>
        <v/>
      </c>
      <c r="I453" s="26" t="str">
        <f>IF(A453&lt;&gt;"",IF(Tätigkeit!AA463=TRUE,INDEX(codeaav,MATCH(Tätigkeit!Q463,libaav,0)),IF(Tätigkeit!Q463&lt;&gt;"",Tätigkeit!Q463,"")),"")</f>
        <v/>
      </c>
      <c r="J453" s="26" t="str">
        <f>IF(A453&lt;&gt;"",IF(Tätigkeit!AB463=TRUE,INDEX(codedipqual,MATCH(Tätigkeit!R463,libdipqual,0)),IF(Tätigkeit!R463&lt;&gt;"",Tätigkeit!R463,"")),"")</f>
        <v/>
      </c>
      <c r="K453" s="26" t="str">
        <f>IF(A453&lt;&gt;"",IF(Tätigkeit!AC463=TRUE,INDEX(libcatidinst,MATCH(Tätigkeit!S463,libinst,0)),""),"")</f>
        <v/>
      </c>
      <c r="L453" s="26" t="str">
        <f>IF(A453&lt;&gt;"",IF(Tätigkeit!AC463=TRUE,INDEX(codeinst,MATCH(Tätigkeit!S463,libinst,0)),IF(Tätigkeit!S463&lt;&gt;"",Tätigkeit!S463,"")),"")</f>
        <v/>
      </c>
      <c r="M453" s="26" t="str">
        <f>IF(A453&lt;&gt;"",IF(Tätigkeit!T463&lt;&gt;"",Tätigkeit!T463,""),"")</f>
        <v/>
      </c>
      <c r="N453" s="26" t="str">
        <f>IF(A453&lt;&gt;"",IF(Tätigkeit!U463&lt;&gt;"",Tätigkeit!U463,""),"")</f>
        <v/>
      </c>
      <c r="O453" s="26" t="str">
        <f>IF(OR(A453="",ISBLANK(Tätigkeit!V463)),"",IF(NOT(ISNA(Tätigkeit!V463)),INDEX(codeschartkla,MATCH(Tätigkeit!V463,libschartkla,0)),Tätigkeit!V463))</f>
        <v/>
      </c>
      <c r="P453" s="26" t="str">
        <f>IF(OR(A453="",ISBLANK(Tätigkeit!W463)),"",Tätigkeit!W463)</f>
        <v/>
      </c>
    </row>
    <row r="454" spans="1:16" x14ac:dyDescent="0.2">
      <c r="A454" s="26" t="str">
        <f>IF(Tätigkeit!$A464&lt;&gt;"",IF(Tätigkeit!C464&lt;&gt;"",IF(Tätigkeit!C464="LOC.ID",CONCATENATE("LOC.",Tätigkeit!AM$12),Tätigkeit!C464),""),"")</f>
        <v/>
      </c>
      <c r="B454" s="65" t="str">
        <f>IF(A454&lt;&gt;"",Tätigkeit!J464,"")</f>
        <v/>
      </c>
      <c r="C454" s="26" t="str">
        <f>IF(A454&lt;&gt;"",IF(Tätigkeit!E464=TRUE,INDEX(codesex,MATCH(Tätigkeit!D464,libsex,0)),Tätigkeit!D464),"")</f>
        <v/>
      </c>
      <c r="D454" s="131" t="str">
        <f>IF(A454&lt;&gt;"",Tätigkeit!F464,"")</f>
        <v/>
      </c>
      <c r="E454" s="26" t="str">
        <f>IF(A454&lt;&gt;"",IF(Tätigkeit!H464=TRUE,INDEX(codenat,MATCH(Tätigkeit!G464,libnat,0)),Tätigkeit!G464),"")</f>
        <v/>
      </c>
      <c r="F454" s="26" t="str">
        <f>IF(A454&lt;&gt;"",Tätigkeit!I464,"")</f>
        <v/>
      </c>
      <c r="G454" s="26" t="str">
        <f>IF(A454&lt;&gt;"",IF(Tätigkeit!O464&lt;&gt;"",Tätigkeit!O464,""),"")</f>
        <v/>
      </c>
      <c r="H454" s="26" t="str">
        <f>IF(A454&lt;&gt;"",IF(Tätigkeit!Z464=TRUE,INDEX(codeperskat,MATCH(Tätigkeit!P464,libperskat,0)),IF(Tätigkeit!P464&lt;&gt;"",Tätigkeit!P464,"")),"")</f>
        <v/>
      </c>
      <c r="I454" s="26" t="str">
        <f>IF(A454&lt;&gt;"",IF(Tätigkeit!AA464=TRUE,INDEX(codeaav,MATCH(Tätigkeit!Q464,libaav,0)),IF(Tätigkeit!Q464&lt;&gt;"",Tätigkeit!Q464,"")),"")</f>
        <v/>
      </c>
      <c r="J454" s="26" t="str">
        <f>IF(A454&lt;&gt;"",IF(Tätigkeit!AB464=TRUE,INDEX(codedipqual,MATCH(Tätigkeit!R464,libdipqual,0)),IF(Tätigkeit!R464&lt;&gt;"",Tätigkeit!R464,"")),"")</f>
        <v/>
      </c>
      <c r="K454" s="26" t="str">
        <f>IF(A454&lt;&gt;"",IF(Tätigkeit!AC464=TRUE,INDEX(libcatidinst,MATCH(Tätigkeit!S464,libinst,0)),""),"")</f>
        <v/>
      </c>
      <c r="L454" s="26" t="str">
        <f>IF(A454&lt;&gt;"",IF(Tätigkeit!AC464=TRUE,INDEX(codeinst,MATCH(Tätigkeit!S464,libinst,0)),IF(Tätigkeit!S464&lt;&gt;"",Tätigkeit!S464,"")),"")</f>
        <v/>
      </c>
      <c r="M454" s="26" t="str">
        <f>IF(A454&lt;&gt;"",IF(Tätigkeit!T464&lt;&gt;"",Tätigkeit!T464,""),"")</f>
        <v/>
      </c>
      <c r="N454" s="26" t="str">
        <f>IF(A454&lt;&gt;"",IF(Tätigkeit!U464&lt;&gt;"",Tätigkeit!U464,""),"")</f>
        <v/>
      </c>
      <c r="O454" s="26" t="str">
        <f>IF(OR(A454="",ISBLANK(Tätigkeit!V464)),"",IF(NOT(ISNA(Tätigkeit!V464)),INDEX(codeschartkla,MATCH(Tätigkeit!V464,libschartkla,0)),Tätigkeit!V464))</f>
        <v/>
      </c>
      <c r="P454" s="26" t="str">
        <f>IF(OR(A454="",ISBLANK(Tätigkeit!W464)),"",Tätigkeit!W464)</f>
        <v/>
      </c>
    </row>
    <row r="455" spans="1:16" x14ac:dyDescent="0.2">
      <c r="A455" s="26" t="str">
        <f>IF(Tätigkeit!$A465&lt;&gt;"",IF(Tätigkeit!C465&lt;&gt;"",IF(Tätigkeit!C465="LOC.ID",CONCATENATE("LOC.",Tätigkeit!AM$12),Tätigkeit!C465),""),"")</f>
        <v/>
      </c>
      <c r="B455" s="65" t="str">
        <f>IF(A455&lt;&gt;"",Tätigkeit!J465,"")</f>
        <v/>
      </c>
      <c r="C455" s="26" t="str">
        <f>IF(A455&lt;&gt;"",IF(Tätigkeit!E465=TRUE,INDEX(codesex,MATCH(Tätigkeit!D465,libsex,0)),Tätigkeit!D465),"")</f>
        <v/>
      </c>
      <c r="D455" s="131" t="str">
        <f>IF(A455&lt;&gt;"",Tätigkeit!F465,"")</f>
        <v/>
      </c>
      <c r="E455" s="26" t="str">
        <f>IF(A455&lt;&gt;"",IF(Tätigkeit!H465=TRUE,INDEX(codenat,MATCH(Tätigkeit!G465,libnat,0)),Tätigkeit!G465),"")</f>
        <v/>
      </c>
      <c r="F455" s="26" t="str">
        <f>IF(A455&lt;&gt;"",Tätigkeit!I465,"")</f>
        <v/>
      </c>
      <c r="G455" s="26" t="str">
        <f>IF(A455&lt;&gt;"",IF(Tätigkeit!O465&lt;&gt;"",Tätigkeit!O465,""),"")</f>
        <v/>
      </c>
      <c r="H455" s="26" t="str">
        <f>IF(A455&lt;&gt;"",IF(Tätigkeit!Z465=TRUE,INDEX(codeperskat,MATCH(Tätigkeit!P465,libperskat,0)),IF(Tätigkeit!P465&lt;&gt;"",Tätigkeit!P465,"")),"")</f>
        <v/>
      </c>
      <c r="I455" s="26" t="str">
        <f>IF(A455&lt;&gt;"",IF(Tätigkeit!AA465=TRUE,INDEX(codeaav,MATCH(Tätigkeit!Q465,libaav,0)),IF(Tätigkeit!Q465&lt;&gt;"",Tätigkeit!Q465,"")),"")</f>
        <v/>
      </c>
      <c r="J455" s="26" t="str">
        <f>IF(A455&lt;&gt;"",IF(Tätigkeit!AB465=TRUE,INDEX(codedipqual,MATCH(Tätigkeit!R465,libdipqual,0)),IF(Tätigkeit!R465&lt;&gt;"",Tätigkeit!R465,"")),"")</f>
        <v/>
      </c>
      <c r="K455" s="26" t="str">
        <f>IF(A455&lt;&gt;"",IF(Tätigkeit!AC465=TRUE,INDEX(libcatidinst,MATCH(Tätigkeit!S465,libinst,0)),""),"")</f>
        <v/>
      </c>
      <c r="L455" s="26" t="str">
        <f>IF(A455&lt;&gt;"",IF(Tätigkeit!AC465=TRUE,INDEX(codeinst,MATCH(Tätigkeit!S465,libinst,0)),IF(Tätigkeit!S465&lt;&gt;"",Tätigkeit!S465,"")),"")</f>
        <v/>
      </c>
      <c r="M455" s="26" t="str">
        <f>IF(A455&lt;&gt;"",IF(Tätigkeit!T465&lt;&gt;"",Tätigkeit!T465,""),"")</f>
        <v/>
      </c>
      <c r="N455" s="26" t="str">
        <f>IF(A455&lt;&gt;"",IF(Tätigkeit!U465&lt;&gt;"",Tätigkeit!U465,""),"")</f>
        <v/>
      </c>
      <c r="O455" s="26" t="str">
        <f>IF(OR(A455="",ISBLANK(Tätigkeit!V465)),"",IF(NOT(ISNA(Tätigkeit!V465)),INDEX(codeschartkla,MATCH(Tätigkeit!V465,libschartkla,0)),Tätigkeit!V465))</f>
        <v/>
      </c>
      <c r="P455" s="26" t="str">
        <f>IF(OR(A455="",ISBLANK(Tätigkeit!W465)),"",Tätigkeit!W465)</f>
        <v/>
      </c>
    </row>
    <row r="456" spans="1:16" x14ac:dyDescent="0.2">
      <c r="A456" s="26" t="str">
        <f>IF(Tätigkeit!$A466&lt;&gt;"",IF(Tätigkeit!C466&lt;&gt;"",IF(Tätigkeit!C466="LOC.ID",CONCATENATE("LOC.",Tätigkeit!AM$12),Tätigkeit!C466),""),"")</f>
        <v/>
      </c>
      <c r="B456" s="65" t="str">
        <f>IF(A456&lt;&gt;"",Tätigkeit!J466,"")</f>
        <v/>
      </c>
      <c r="C456" s="26" t="str">
        <f>IF(A456&lt;&gt;"",IF(Tätigkeit!E466=TRUE,INDEX(codesex,MATCH(Tätigkeit!D466,libsex,0)),Tätigkeit!D466),"")</f>
        <v/>
      </c>
      <c r="D456" s="131" t="str">
        <f>IF(A456&lt;&gt;"",Tätigkeit!F466,"")</f>
        <v/>
      </c>
      <c r="E456" s="26" t="str">
        <f>IF(A456&lt;&gt;"",IF(Tätigkeit!H466=TRUE,INDEX(codenat,MATCH(Tätigkeit!G466,libnat,0)),Tätigkeit!G466),"")</f>
        <v/>
      </c>
      <c r="F456" s="26" t="str">
        <f>IF(A456&lt;&gt;"",Tätigkeit!I466,"")</f>
        <v/>
      </c>
      <c r="G456" s="26" t="str">
        <f>IF(A456&lt;&gt;"",IF(Tätigkeit!O466&lt;&gt;"",Tätigkeit!O466,""),"")</f>
        <v/>
      </c>
      <c r="H456" s="26" t="str">
        <f>IF(A456&lt;&gt;"",IF(Tätigkeit!Z466=TRUE,INDEX(codeperskat,MATCH(Tätigkeit!P466,libperskat,0)),IF(Tätigkeit!P466&lt;&gt;"",Tätigkeit!P466,"")),"")</f>
        <v/>
      </c>
      <c r="I456" s="26" t="str">
        <f>IF(A456&lt;&gt;"",IF(Tätigkeit!AA466=TRUE,INDEX(codeaav,MATCH(Tätigkeit!Q466,libaav,0)),IF(Tätigkeit!Q466&lt;&gt;"",Tätigkeit!Q466,"")),"")</f>
        <v/>
      </c>
      <c r="J456" s="26" t="str">
        <f>IF(A456&lt;&gt;"",IF(Tätigkeit!AB466=TRUE,INDEX(codedipqual,MATCH(Tätigkeit!R466,libdipqual,0)),IF(Tätigkeit!R466&lt;&gt;"",Tätigkeit!R466,"")),"")</f>
        <v/>
      </c>
      <c r="K456" s="26" t="str">
        <f>IF(A456&lt;&gt;"",IF(Tätigkeit!AC466=TRUE,INDEX(libcatidinst,MATCH(Tätigkeit!S466,libinst,0)),""),"")</f>
        <v/>
      </c>
      <c r="L456" s="26" t="str">
        <f>IF(A456&lt;&gt;"",IF(Tätigkeit!AC466=TRUE,INDEX(codeinst,MATCH(Tätigkeit!S466,libinst,0)),IF(Tätigkeit!S466&lt;&gt;"",Tätigkeit!S466,"")),"")</f>
        <v/>
      </c>
      <c r="M456" s="26" t="str">
        <f>IF(A456&lt;&gt;"",IF(Tätigkeit!T466&lt;&gt;"",Tätigkeit!T466,""),"")</f>
        <v/>
      </c>
      <c r="N456" s="26" t="str">
        <f>IF(A456&lt;&gt;"",IF(Tätigkeit!U466&lt;&gt;"",Tätigkeit!U466,""),"")</f>
        <v/>
      </c>
      <c r="O456" s="26" t="str">
        <f>IF(OR(A456="",ISBLANK(Tätigkeit!V466)),"",IF(NOT(ISNA(Tätigkeit!V466)),INDEX(codeschartkla,MATCH(Tätigkeit!V466,libschartkla,0)),Tätigkeit!V466))</f>
        <v/>
      </c>
      <c r="P456" s="26" t="str">
        <f>IF(OR(A456="",ISBLANK(Tätigkeit!W466)),"",Tätigkeit!W466)</f>
        <v/>
      </c>
    </row>
    <row r="457" spans="1:16" x14ac:dyDescent="0.2">
      <c r="A457" s="26" t="str">
        <f>IF(Tätigkeit!$A467&lt;&gt;"",IF(Tätigkeit!C467&lt;&gt;"",IF(Tätigkeit!C467="LOC.ID",CONCATENATE("LOC.",Tätigkeit!AM$12),Tätigkeit!C467),""),"")</f>
        <v/>
      </c>
      <c r="B457" s="65" t="str">
        <f>IF(A457&lt;&gt;"",Tätigkeit!J467,"")</f>
        <v/>
      </c>
      <c r="C457" s="26" t="str">
        <f>IF(A457&lt;&gt;"",IF(Tätigkeit!E467=TRUE,INDEX(codesex,MATCH(Tätigkeit!D467,libsex,0)),Tätigkeit!D467),"")</f>
        <v/>
      </c>
      <c r="D457" s="131" t="str">
        <f>IF(A457&lt;&gt;"",Tätigkeit!F467,"")</f>
        <v/>
      </c>
      <c r="E457" s="26" t="str">
        <f>IF(A457&lt;&gt;"",IF(Tätigkeit!H467=TRUE,INDEX(codenat,MATCH(Tätigkeit!G467,libnat,0)),Tätigkeit!G467),"")</f>
        <v/>
      </c>
      <c r="F457" s="26" t="str">
        <f>IF(A457&lt;&gt;"",Tätigkeit!I467,"")</f>
        <v/>
      </c>
      <c r="G457" s="26" t="str">
        <f>IF(A457&lt;&gt;"",IF(Tätigkeit!O467&lt;&gt;"",Tätigkeit!O467,""),"")</f>
        <v/>
      </c>
      <c r="H457" s="26" t="str">
        <f>IF(A457&lt;&gt;"",IF(Tätigkeit!Z467=TRUE,INDEX(codeperskat,MATCH(Tätigkeit!P467,libperskat,0)),IF(Tätigkeit!P467&lt;&gt;"",Tätigkeit!P467,"")),"")</f>
        <v/>
      </c>
      <c r="I457" s="26" t="str">
        <f>IF(A457&lt;&gt;"",IF(Tätigkeit!AA467=TRUE,INDEX(codeaav,MATCH(Tätigkeit!Q467,libaav,0)),IF(Tätigkeit!Q467&lt;&gt;"",Tätigkeit!Q467,"")),"")</f>
        <v/>
      </c>
      <c r="J457" s="26" t="str">
        <f>IF(A457&lt;&gt;"",IF(Tätigkeit!AB467=TRUE,INDEX(codedipqual,MATCH(Tätigkeit!R467,libdipqual,0)),IF(Tätigkeit!R467&lt;&gt;"",Tätigkeit!R467,"")),"")</f>
        <v/>
      </c>
      <c r="K457" s="26" t="str">
        <f>IF(A457&lt;&gt;"",IF(Tätigkeit!AC467=TRUE,INDEX(libcatidinst,MATCH(Tätigkeit!S467,libinst,0)),""),"")</f>
        <v/>
      </c>
      <c r="L457" s="26" t="str">
        <f>IF(A457&lt;&gt;"",IF(Tätigkeit!AC467=TRUE,INDEX(codeinst,MATCH(Tätigkeit!S467,libinst,0)),IF(Tätigkeit!S467&lt;&gt;"",Tätigkeit!S467,"")),"")</f>
        <v/>
      </c>
      <c r="M457" s="26" t="str">
        <f>IF(A457&lt;&gt;"",IF(Tätigkeit!T467&lt;&gt;"",Tätigkeit!T467,""),"")</f>
        <v/>
      </c>
      <c r="N457" s="26" t="str">
        <f>IF(A457&lt;&gt;"",IF(Tätigkeit!U467&lt;&gt;"",Tätigkeit!U467,""),"")</f>
        <v/>
      </c>
      <c r="O457" s="26" t="str">
        <f>IF(OR(A457="",ISBLANK(Tätigkeit!V467)),"",IF(NOT(ISNA(Tätigkeit!V467)),INDEX(codeschartkla,MATCH(Tätigkeit!V467,libschartkla,0)),Tätigkeit!V467))</f>
        <v/>
      </c>
      <c r="P457" s="26" t="str">
        <f>IF(OR(A457="",ISBLANK(Tätigkeit!W467)),"",Tätigkeit!W467)</f>
        <v/>
      </c>
    </row>
    <row r="458" spans="1:16" x14ac:dyDescent="0.2">
      <c r="A458" s="26" t="str">
        <f>IF(Tätigkeit!$A468&lt;&gt;"",IF(Tätigkeit!C468&lt;&gt;"",IF(Tätigkeit!C468="LOC.ID",CONCATENATE("LOC.",Tätigkeit!AM$12),Tätigkeit!C468),""),"")</f>
        <v/>
      </c>
      <c r="B458" s="65" t="str">
        <f>IF(A458&lt;&gt;"",Tätigkeit!J468,"")</f>
        <v/>
      </c>
      <c r="C458" s="26" t="str">
        <f>IF(A458&lt;&gt;"",IF(Tätigkeit!E468=TRUE,INDEX(codesex,MATCH(Tätigkeit!D468,libsex,0)),Tätigkeit!D468),"")</f>
        <v/>
      </c>
      <c r="D458" s="131" t="str">
        <f>IF(A458&lt;&gt;"",Tätigkeit!F468,"")</f>
        <v/>
      </c>
      <c r="E458" s="26" t="str">
        <f>IF(A458&lt;&gt;"",IF(Tätigkeit!H468=TRUE,INDEX(codenat,MATCH(Tätigkeit!G468,libnat,0)),Tätigkeit!G468),"")</f>
        <v/>
      </c>
      <c r="F458" s="26" t="str">
        <f>IF(A458&lt;&gt;"",Tätigkeit!I468,"")</f>
        <v/>
      </c>
      <c r="G458" s="26" t="str">
        <f>IF(A458&lt;&gt;"",IF(Tätigkeit!O468&lt;&gt;"",Tätigkeit!O468,""),"")</f>
        <v/>
      </c>
      <c r="H458" s="26" t="str">
        <f>IF(A458&lt;&gt;"",IF(Tätigkeit!Z468=TRUE,INDEX(codeperskat,MATCH(Tätigkeit!P468,libperskat,0)),IF(Tätigkeit!P468&lt;&gt;"",Tätigkeit!P468,"")),"")</f>
        <v/>
      </c>
      <c r="I458" s="26" t="str">
        <f>IF(A458&lt;&gt;"",IF(Tätigkeit!AA468=TRUE,INDEX(codeaav,MATCH(Tätigkeit!Q468,libaav,0)),IF(Tätigkeit!Q468&lt;&gt;"",Tätigkeit!Q468,"")),"")</f>
        <v/>
      </c>
      <c r="J458" s="26" t="str">
        <f>IF(A458&lt;&gt;"",IF(Tätigkeit!AB468=TRUE,INDEX(codedipqual,MATCH(Tätigkeit!R468,libdipqual,0)),IF(Tätigkeit!R468&lt;&gt;"",Tätigkeit!R468,"")),"")</f>
        <v/>
      </c>
      <c r="K458" s="26" t="str">
        <f>IF(A458&lt;&gt;"",IF(Tätigkeit!AC468=TRUE,INDEX(libcatidinst,MATCH(Tätigkeit!S468,libinst,0)),""),"")</f>
        <v/>
      </c>
      <c r="L458" s="26" t="str">
        <f>IF(A458&lt;&gt;"",IF(Tätigkeit!AC468=TRUE,INDEX(codeinst,MATCH(Tätigkeit!S468,libinst,0)),IF(Tätigkeit!S468&lt;&gt;"",Tätigkeit!S468,"")),"")</f>
        <v/>
      </c>
      <c r="M458" s="26" t="str">
        <f>IF(A458&lt;&gt;"",IF(Tätigkeit!T468&lt;&gt;"",Tätigkeit!T468,""),"")</f>
        <v/>
      </c>
      <c r="N458" s="26" t="str">
        <f>IF(A458&lt;&gt;"",IF(Tätigkeit!U468&lt;&gt;"",Tätigkeit!U468,""),"")</f>
        <v/>
      </c>
      <c r="O458" s="26" t="str">
        <f>IF(OR(A458="",ISBLANK(Tätigkeit!V468)),"",IF(NOT(ISNA(Tätigkeit!V468)),INDEX(codeschartkla,MATCH(Tätigkeit!V468,libschartkla,0)),Tätigkeit!V468))</f>
        <v/>
      </c>
      <c r="P458" s="26" t="str">
        <f>IF(OR(A458="",ISBLANK(Tätigkeit!W468)),"",Tätigkeit!W468)</f>
        <v/>
      </c>
    </row>
    <row r="459" spans="1:16" x14ac:dyDescent="0.2">
      <c r="A459" s="26" t="str">
        <f>IF(Tätigkeit!$A469&lt;&gt;"",IF(Tätigkeit!C469&lt;&gt;"",IF(Tätigkeit!C469="LOC.ID",CONCATENATE("LOC.",Tätigkeit!AM$12),Tätigkeit!C469),""),"")</f>
        <v/>
      </c>
      <c r="B459" s="65" t="str">
        <f>IF(A459&lt;&gt;"",Tätigkeit!J469,"")</f>
        <v/>
      </c>
      <c r="C459" s="26" t="str">
        <f>IF(A459&lt;&gt;"",IF(Tätigkeit!E469=TRUE,INDEX(codesex,MATCH(Tätigkeit!D469,libsex,0)),Tätigkeit!D469),"")</f>
        <v/>
      </c>
      <c r="D459" s="131" t="str">
        <f>IF(A459&lt;&gt;"",Tätigkeit!F469,"")</f>
        <v/>
      </c>
      <c r="E459" s="26" t="str">
        <f>IF(A459&lt;&gt;"",IF(Tätigkeit!H469=TRUE,INDEX(codenat,MATCH(Tätigkeit!G469,libnat,0)),Tätigkeit!G469),"")</f>
        <v/>
      </c>
      <c r="F459" s="26" t="str">
        <f>IF(A459&lt;&gt;"",Tätigkeit!I469,"")</f>
        <v/>
      </c>
      <c r="G459" s="26" t="str">
        <f>IF(A459&lt;&gt;"",IF(Tätigkeit!O469&lt;&gt;"",Tätigkeit!O469,""),"")</f>
        <v/>
      </c>
      <c r="H459" s="26" t="str">
        <f>IF(A459&lt;&gt;"",IF(Tätigkeit!Z469=TRUE,INDEX(codeperskat,MATCH(Tätigkeit!P469,libperskat,0)),IF(Tätigkeit!P469&lt;&gt;"",Tätigkeit!P469,"")),"")</f>
        <v/>
      </c>
      <c r="I459" s="26" t="str">
        <f>IF(A459&lt;&gt;"",IF(Tätigkeit!AA469=TRUE,INDEX(codeaav,MATCH(Tätigkeit!Q469,libaav,0)),IF(Tätigkeit!Q469&lt;&gt;"",Tätigkeit!Q469,"")),"")</f>
        <v/>
      </c>
      <c r="J459" s="26" t="str">
        <f>IF(A459&lt;&gt;"",IF(Tätigkeit!AB469=TRUE,INDEX(codedipqual,MATCH(Tätigkeit!R469,libdipqual,0)),IF(Tätigkeit!R469&lt;&gt;"",Tätigkeit!R469,"")),"")</f>
        <v/>
      </c>
      <c r="K459" s="26" t="str">
        <f>IF(A459&lt;&gt;"",IF(Tätigkeit!AC469=TRUE,INDEX(libcatidinst,MATCH(Tätigkeit!S469,libinst,0)),""),"")</f>
        <v/>
      </c>
      <c r="L459" s="26" t="str">
        <f>IF(A459&lt;&gt;"",IF(Tätigkeit!AC469=TRUE,INDEX(codeinst,MATCH(Tätigkeit!S469,libinst,0)),IF(Tätigkeit!S469&lt;&gt;"",Tätigkeit!S469,"")),"")</f>
        <v/>
      </c>
      <c r="M459" s="26" t="str">
        <f>IF(A459&lt;&gt;"",IF(Tätigkeit!T469&lt;&gt;"",Tätigkeit!T469,""),"")</f>
        <v/>
      </c>
      <c r="N459" s="26" t="str">
        <f>IF(A459&lt;&gt;"",IF(Tätigkeit!U469&lt;&gt;"",Tätigkeit!U469,""),"")</f>
        <v/>
      </c>
      <c r="O459" s="26" t="str">
        <f>IF(OR(A459="",ISBLANK(Tätigkeit!V469)),"",IF(NOT(ISNA(Tätigkeit!V469)),INDEX(codeschartkla,MATCH(Tätigkeit!V469,libschartkla,0)),Tätigkeit!V469))</f>
        <v/>
      </c>
      <c r="P459" s="26" t="str">
        <f>IF(OR(A459="",ISBLANK(Tätigkeit!W469)),"",Tätigkeit!W469)</f>
        <v/>
      </c>
    </row>
    <row r="460" spans="1:16" x14ac:dyDescent="0.2">
      <c r="A460" s="26" t="str">
        <f>IF(Tätigkeit!$A470&lt;&gt;"",IF(Tätigkeit!C470&lt;&gt;"",IF(Tätigkeit!C470="LOC.ID",CONCATENATE("LOC.",Tätigkeit!AM$12),Tätigkeit!C470),""),"")</f>
        <v/>
      </c>
      <c r="B460" s="65" t="str">
        <f>IF(A460&lt;&gt;"",Tätigkeit!J470,"")</f>
        <v/>
      </c>
      <c r="C460" s="26" t="str">
        <f>IF(A460&lt;&gt;"",IF(Tätigkeit!E470=TRUE,INDEX(codesex,MATCH(Tätigkeit!D470,libsex,0)),Tätigkeit!D470),"")</f>
        <v/>
      </c>
      <c r="D460" s="131" t="str">
        <f>IF(A460&lt;&gt;"",Tätigkeit!F470,"")</f>
        <v/>
      </c>
      <c r="E460" s="26" t="str">
        <f>IF(A460&lt;&gt;"",IF(Tätigkeit!H470=TRUE,INDEX(codenat,MATCH(Tätigkeit!G470,libnat,0)),Tätigkeit!G470),"")</f>
        <v/>
      </c>
      <c r="F460" s="26" t="str">
        <f>IF(A460&lt;&gt;"",Tätigkeit!I470,"")</f>
        <v/>
      </c>
      <c r="G460" s="26" t="str">
        <f>IF(A460&lt;&gt;"",IF(Tätigkeit!O470&lt;&gt;"",Tätigkeit!O470,""),"")</f>
        <v/>
      </c>
      <c r="H460" s="26" t="str">
        <f>IF(A460&lt;&gt;"",IF(Tätigkeit!Z470=TRUE,INDEX(codeperskat,MATCH(Tätigkeit!P470,libperskat,0)),IF(Tätigkeit!P470&lt;&gt;"",Tätigkeit!P470,"")),"")</f>
        <v/>
      </c>
      <c r="I460" s="26" t="str">
        <f>IF(A460&lt;&gt;"",IF(Tätigkeit!AA470=TRUE,INDEX(codeaav,MATCH(Tätigkeit!Q470,libaav,0)),IF(Tätigkeit!Q470&lt;&gt;"",Tätigkeit!Q470,"")),"")</f>
        <v/>
      </c>
      <c r="J460" s="26" t="str">
        <f>IF(A460&lt;&gt;"",IF(Tätigkeit!AB470=TRUE,INDEX(codedipqual,MATCH(Tätigkeit!R470,libdipqual,0)),IF(Tätigkeit!R470&lt;&gt;"",Tätigkeit!R470,"")),"")</f>
        <v/>
      </c>
      <c r="K460" s="26" t="str">
        <f>IF(A460&lt;&gt;"",IF(Tätigkeit!AC470=TRUE,INDEX(libcatidinst,MATCH(Tätigkeit!S470,libinst,0)),""),"")</f>
        <v/>
      </c>
      <c r="L460" s="26" t="str">
        <f>IF(A460&lt;&gt;"",IF(Tätigkeit!AC470=TRUE,INDEX(codeinst,MATCH(Tätigkeit!S470,libinst,0)),IF(Tätigkeit!S470&lt;&gt;"",Tätigkeit!S470,"")),"")</f>
        <v/>
      </c>
      <c r="M460" s="26" t="str">
        <f>IF(A460&lt;&gt;"",IF(Tätigkeit!T470&lt;&gt;"",Tätigkeit!T470,""),"")</f>
        <v/>
      </c>
      <c r="N460" s="26" t="str">
        <f>IF(A460&lt;&gt;"",IF(Tätigkeit!U470&lt;&gt;"",Tätigkeit!U470,""),"")</f>
        <v/>
      </c>
      <c r="O460" s="26" t="str">
        <f>IF(OR(A460="",ISBLANK(Tätigkeit!V470)),"",IF(NOT(ISNA(Tätigkeit!V470)),INDEX(codeschartkla,MATCH(Tätigkeit!V470,libschartkla,0)),Tätigkeit!V470))</f>
        <v/>
      </c>
      <c r="P460" s="26" t="str">
        <f>IF(OR(A460="",ISBLANK(Tätigkeit!W470)),"",Tätigkeit!W470)</f>
        <v/>
      </c>
    </row>
    <row r="461" spans="1:16" x14ac:dyDescent="0.2">
      <c r="A461" s="26" t="str">
        <f>IF(Tätigkeit!$A471&lt;&gt;"",IF(Tätigkeit!C471&lt;&gt;"",IF(Tätigkeit!C471="LOC.ID",CONCATENATE("LOC.",Tätigkeit!AM$12),Tätigkeit!C471),""),"")</f>
        <v/>
      </c>
      <c r="B461" s="65" t="str">
        <f>IF(A461&lt;&gt;"",Tätigkeit!J471,"")</f>
        <v/>
      </c>
      <c r="C461" s="26" t="str">
        <f>IF(A461&lt;&gt;"",IF(Tätigkeit!E471=TRUE,INDEX(codesex,MATCH(Tätigkeit!D471,libsex,0)),Tätigkeit!D471),"")</f>
        <v/>
      </c>
      <c r="D461" s="131" t="str">
        <f>IF(A461&lt;&gt;"",Tätigkeit!F471,"")</f>
        <v/>
      </c>
      <c r="E461" s="26" t="str">
        <f>IF(A461&lt;&gt;"",IF(Tätigkeit!H471=TRUE,INDEX(codenat,MATCH(Tätigkeit!G471,libnat,0)),Tätigkeit!G471),"")</f>
        <v/>
      </c>
      <c r="F461" s="26" t="str">
        <f>IF(A461&lt;&gt;"",Tätigkeit!I471,"")</f>
        <v/>
      </c>
      <c r="G461" s="26" t="str">
        <f>IF(A461&lt;&gt;"",IF(Tätigkeit!O471&lt;&gt;"",Tätigkeit!O471,""),"")</f>
        <v/>
      </c>
      <c r="H461" s="26" t="str">
        <f>IF(A461&lt;&gt;"",IF(Tätigkeit!Z471=TRUE,INDEX(codeperskat,MATCH(Tätigkeit!P471,libperskat,0)),IF(Tätigkeit!P471&lt;&gt;"",Tätigkeit!P471,"")),"")</f>
        <v/>
      </c>
      <c r="I461" s="26" t="str">
        <f>IF(A461&lt;&gt;"",IF(Tätigkeit!AA471=TRUE,INDEX(codeaav,MATCH(Tätigkeit!Q471,libaav,0)),IF(Tätigkeit!Q471&lt;&gt;"",Tätigkeit!Q471,"")),"")</f>
        <v/>
      </c>
      <c r="J461" s="26" t="str">
        <f>IF(A461&lt;&gt;"",IF(Tätigkeit!AB471=TRUE,INDEX(codedipqual,MATCH(Tätigkeit!R471,libdipqual,0)),IF(Tätigkeit!R471&lt;&gt;"",Tätigkeit!R471,"")),"")</f>
        <v/>
      </c>
      <c r="K461" s="26" t="str">
        <f>IF(A461&lt;&gt;"",IF(Tätigkeit!AC471=TRUE,INDEX(libcatidinst,MATCH(Tätigkeit!S471,libinst,0)),""),"")</f>
        <v/>
      </c>
      <c r="L461" s="26" t="str">
        <f>IF(A461&lt;&gt;"",IF(Tätigkeit!AC471=TRUE,INDEX(codeinst,MATCH(Tätigkeit!S471,libinst,0)),IF(Tätigkeit!S471&lt;&gt;"",Tätigkeit!S471,"")),"")</f>
        <v/>
      </c>
      <c r="M461" s="26" t="str">
        <f>IF(A461&lt;&gt;"",IF(Tätigkeit!T471&lt;&gt;"",Tätigkeit!T471,""),"")</f>
        <v/>
      </c>
      <c r="N461" s="26" t="str">
        <f>IF(A461&lt;&gt;"",IF(Tätigkeit!U471&lt;&gt;"",Tätigkeit!U471,""),"")</f>
        <v/>
      </c>
      <c r="O461" s="26" t="str">
        <f>IF(OR(A461="",ISBLANK(Tätigkeit!V471)),"",IF(NOT(ISNA(Tätigkeit!V471)),INDEX(codeschartkla,MATCH(Tätigkeit!V471,libschartkla,0)),Tätigkeit!V471))</f>
        <v/>
      </c>
      <c r="P461" s="26" t="str">
        <f>IF(OR(A461="",ISBLANK(Tätigkeit!W471)),"",Tätigkeit!W471)</f>
        <v/>
      </c>
    </row>
    <row r="462" spans="1:16" x14ac:dyDescent="0.2">
      <c r="A462" s="26" t="str">
        <f>IF(Tätigkeit!$A472&lt;&gt;"",IF(Tätigkeit!C472&lt;&gt;"",IF(Tätigkeit!C472="LOC.ID",CONCATENATE("LOC.",Tätigkeit!AM$12),Tätigkeit!C472),""),"")</f>
        <v/>
      </c>
      <c r="B462" s="65" t="str">
        <f>IF(A462&lt;&gt;"",Tätigkeit!J472,"")</f>
        <v/>
      </c>
      <c r="C462" s="26" t="str">
        <f>IF(A462&lt;&gt;"",IF(Tätigkeit!E472=TRUE,INDEX(codesex,MATCH(Tätigkeit!D472,libsex,0)),Tätigkeit!D472),"")</f>
        <v/>
      </c>
      <c r="D462" s="131" t="str">
        <f>IF(A462&lt;&gt;"",Tätigkeit!F472,"")</f>
        <v/>
      </c>
      <c r="E462" s="26" t="str">
        <f>IF(A462&lt;&gt;"",IF(Tätigkeit!H472=TRUE,INDEX(codenat,MATCH(Tätigkeit!G472,libnat,0)),Tätigkeit!G472),"")</f>
        <v/>
      </c>
      <c r="F462" s="26" t="str">
        <f>IF(A462&lt;&gt;"",Tätigkeit!I472,"")</f>
        <v/>
      </c>
      <c r="G462" s="26" t="str">
        <f>IF(A462&lt;&gt;"",IF(Tätigkeit!O472&lt;&gt;"",Tätigkeit!O472,""),"")</f>
        <v/>
      </c>
      <c r="H462" s="26" t="str">
        <f>IF(A462&lt;&gt;"",IF(Tätigkeit!Z472=TRUE,INDEX(codeperskat,MATCH(Tätigkeit!P472,libperskat,0)),IF(Tätigkeit!P472&lt;&gt;"",Tätigkeit!P472,"")),"")</f>
        <v/>
      </c>
      <c r="I462" s="26" t="str">
        <f>IF(A462&lt;&gt;"",IF(Tätigkeit!AA472=TRUE,INDEX(codeaav,MATCH(Tätigkeit!Q472,libaav,0)),IF(Tätigkeit!Q472&lt;&gt;"",Tätigkeit!Q472,"")),"")</f>
        <v/>
      </c>
      <c r="J462" s="26" t="str">
        <f>IF(A462&lt;&gt;"",IF(Tätigkeit!AB472=TRUE,INDEX(codedipqual,MATCH(Tätigkeit!R472,libdipqual,0)),IF(Tätigkeit!R472&lt;&gt;"",Tätigkeit!R472,"")),"")</f>
        <v/>
      </c>
      <c r="K462" s="26" t="str">
        <f>IF(A462&lt;&gt;"",IF(Tätigkeit!AC472=TRUE,INDEX(libcatidinst,MATCH(Tätigkeit!S472,libinst,0)),""),"")</f>
        <v/>
      </c>
      <c r="L462" s="26" t="str">
        <f>IF(A462&lt;&gt;"",IF(Tätigkeit!AC472=TRUE,INDEX(codeinst,MATCH(Tätigkeit!S472,libinst,0)),IF(Tätigkeit!S472&lt;&gt;"",Tätigkeit!S472,"")),"")</f>
        <v/>
      </c>
      <c r="M462" s="26" t="str">
        <f>IF(A462&lt;&gt;"",IF(Tätigkeit!T472&lt;&gt;"",Tätigkeit!T472,""),"")</f>
        <v/>
      </c>
      <c r="N462" s="26" t="str">
        <f>IF(A462&lt;&gt;"",IF(Tätigkeit!U472&lt;&gt;"",Tätigkeit!U472,""),"")</f>
        <v/>
      </c>
      <c r="O462" s="26" t="str">
        <f>IF(OR(A462="",ISBLANK(Tätigkeit!V472)),"",IF(NOT(ISNA(Tätigkeit!V472)),INDEX(codeschartkla,MATCH(Tätigkeit!V472,libschartkla,0)),Tätigkeit!V472))</f>
        <v/>
      </c>
      <c r="P462" s="26" t="str">
        <f>IF(OR(A462="",ISBLANK(Tätigkeit!W472)),"",Tätigkeit!W472)</f>
        <v/>
      </c>
    </row>
    <row r="463" spans="1:16" x14ac:dyDescent="0.2">
      <c r="A463" s="26" t="str">
        <f>IF(Tätigkeit!$A473&lt;&gt;"",IF(Tätigkeit!C473&lt;&gt;"",IF(Tätigkeit!C473="LOC.ID",CONCATENATE("LOC.",Tätigkeit!AM$12),Tätigkeit!C473),""),"")</f>
        <v/>
      </c>
      <c r="B463" s="65" t="str">
        <f>IF(A463&lt;&gt;"",Tätigkeit!J473,"")</f>
        <v/>
      </c>
      <c r="C463" s="26" t="str">
        <f>IF(A463&lt;&gt;"",IF(Tätigkeit!E473=TRUE,INDEX(codesex,MATCH(Tätigkeit!D473,libsex,0)),Tätigkeit!D473),"")</f>
        <v/>
      </c>
      <c r="D463" s="131" t="str">
        <f>IF(A463&lt;&gt;"",Tätigkeit!F473,"")</f>
        <v/>
      </c>
      <c r="E463" s="26" t="str">
        <f>IF(A463&lt;&gt;"",IF(Tätigkeit!H473=TRUE,INDEX(codenat,MATCH(Tätigkeit!G473,libnat,0)),Tätigkeit!G473),"")</f>
        <v/>
      </c>
      <c r="F463" s="26" t="str">
        <f>IF(A463&lt;&gt;"",Tätigkeit!I473,"")</f>
        <v/>
      </c>
      <c r="G463" s="26" t="str">
        <f>IF(A463&lt;&gt;"",IF(Tätigkeit!O473&lt;&gt;"",Tätigkeit!O473,""),"")</f>
        <v/>
      </c>
      <c r="H463" s="26" t="str">
        <f>IF(A463&lt;&gt;"",IF(Tätigkeit!Z473=TRUE,INDEX(codeperskat,MATCH(Tätigkeit!P473,libperskat,0)),IF(Tätigkeit!P473&lt;&gt;"",Tätigkeit!P473,"")),"")</f>
        <v/>
      </c>
      <c r="I463" s="26" t="str">
        <f>IF(A463&lt;&gt;"",IF(Tätigkeit!AA473=TRUE,INDEX(codeaav,MATCH(Tätigkeit!Q473,libaav,0)),IF(Tätigkeit!Q473&lt;&gt;"",Tätigkeit!Q473,"")),"")</f>
        <v/>
      </c>
      <c r="J463" s="26" t="str">
        <f>IF(A463&lt;&gt;"",IF(Tätigkeit!AB473=TRUE,INDEX(codedipqual,MATCH(Tätigkeit!R473,libdipqual,0)),IF(Tätigkeit!R473&lt;&gt;"",Tätigkeit!R473,"")),"")</f>
        <v/>
      </c>
      <c r="K463" s="26" t="str">
        <f>IF(A463&lt;&gt;"",IF(Tätigkeit!AC473=TRUE,INDEX(libcatidinst,MATCH(Tätigkeit!S473,libinst,0)),""),"")</f>
        <v/>
      </c>
      <c r="L463" s="26" t="str">
        <f>IF(A463&lt;&gt;"",IF(Tätigkeit!AC473=TRUE,INDEX(codeinst,MATCH(Tätigkeit!S473,libinst,0)),IF(Tätigkeit!S473&lt;&gt;"",Tätigkeit!S473,"")),"")</f>
        <v/>
      </c>
      <c r="M463" s="26" t="str">
        <f>IF(A463&lt;&gt;"",IF(Tätigkeit!T473&lt;&gt;"",Tätigkeit!T473,""),"")</f>
        <v/>
      </c>
      <c r="N463" s="26" t="str">
        <f>IF(A463&lt;&gt;"",IF(Tätigkeit!U473&lt;&gt;"",Tätigkeit!U473,""),"")</f>
        <v/>
      </c>
      <c r="O463" s="26" t="str">
        <f>IF(OR(A463="",ISBLANK(Tätigkeit!V473)),"",IF(NOT(ISNA(Tätigkeit!V473)),INDEX(codeschartkla,MATCH(Tätigkeit!V473,libschartkla,0)),Tätigkeit!V473))</f>
        <v/>
      </c>
      <c r="P463" s="26" t="str">
        <f>IF(OR(A463="",ISBLANK(Tätigkeit!W473)),"",Tätigkeit!W473)</f>
        <v/>
      </c>
    </row>
    <row r="464" spans="1:16" x14ac:dyDescent="0.2">
      <c r="A464" s="26" t="str">
        <f>IF(Tätigkeit!$A474&lt;&gt;"",IF(Tätigkeit!C474&lt;&gt;"",IF(Tätigkeit!C474="LOC.ID",CONCATENATE("LOC.",Tätigkeit!AM$12),Tätigkeit!C474),""),"")</f>
        <v/>
      </c>
      <c r="B464" s="65" t="str">
        <f>IF(A464&lt;&gt;"",Tätigkeit!J474,"")</f>
        <v/>
      </c>
      <c r="C464" s="26" t="str">
        <f>IF(A464&lt;&gt;"",IF(Tätigkeit!E474=TRUE,INDEX(codesex,MATCH(Tätigkeit!D474,libsex,0)),Tätigkeit!D474),"")</f>
        <v/>
      </c>
      <c r="D464" s="131" t="str">
        <f>IF(A464&lt;&gt;"",Tätigkeit!F474,"")</f>
        <v/>
      </c>
      <c r="E464" s="26" t="str">
        <f>IF(A464&lt;&gt;"",IF(Tätigkeit!H474=TRUE,INDEX(codenat,MATCH(Tätigkeit!G474,libnat,0)),Tätigkeit!G474),"")</f>
        <v/>
      </c>
      <c r="F464" s="26" t="str">
        <f>IF(A464&lt;&gt;"",Tätigkeit!I474,"")</f>
        <v/>
      </c>
      <c r="G464" s="26" t="str">
        <f>IF(A464&lt;&gt;"",IF(Tätigkeit!O474&lt;&gt;"",Tätigkeit!O474,""),"")</f>
        <v/>
      </c>
      <c r="H464" s="26" t="str">
        <f>IF(A464&lt;&gt;"",IF(Tätigkeit!Z474=TRUE,INDEX(codeperskat,MATCH(Tätigkeit!P474,libperskat,0)),IF(Tätigkeit!P474&lt;&gt;"",Tätigkeit!P474,"")),"")</f>
        <v/>
      </c>
      <c r="I464" s="26" t="str">
        <f>IF(A464&lt;&gt;"",IF(Tätigkeit!AA474=TRUE,INDEX(codeaav,MATCH(Tätigkeit!Q474,libaav,0)),IF(Tätigkeit!Q474&lt;&gt;"",Tätigkeit!Q474,"")),"")</f>
        <v/>
      </c>
      <c r="J464" s="26" t="str">
        <f>IF(A464&lt;&gt;"",IF(Tätigkeit!AB474=TRUE,INDEX(codedipqual,MATCH(Tätigkeit!R474,libdipqual,0)),IF(Tätigkeit!R474&lt;&gt;"",Tätigkeit!R474,"")),"")</f>
        <v/>
      </c>
      <c r="K464" s="26" t="str">
        <f>IF(A464&lt;&gt;"",IF(Tätigkeit!AC474=TRUE,INDEX(libcatidinst,MATCH(Tätigkeit!S474,libinst,0)),""),"")</f>
        <v/>
      </c>
      <c r="L464" s="26" t="str">
        <f>IF(A464&lt;&gt;"",IF(Tätigkeit!AC474=TRUE,INDEX(codeinst,MATCH(Tätigkeit!S474,libinst,0)),IF(Tätigkeit!S474&lt;&gt;"",Tätigkeit!S474,"")),"")</f>
        <v/>
      </c>
      <c r="M464" s="26" t="str">
        <f>IF(A464&lt;&gt;"",IF(Tätigkeit!T474&lt;&gt;"",Tätigkeit!T474,""),"")</f>
        <v/>
      </c>
      <c r="N464" s="26" t="str">
        <f>IF(A464&lt;&gt;"",IF(Tätigkeit!U474&lt;&gt;"",Tätigkeit!U474,""),"")</f>
        <v/>
      </c>
      <c r="O464" s="26" t="str">
        <f>IF(OR(A464="",ISBLANK(Tätigkeit!V474)),"",IF(NOT(ISNA(Tätigkeit!V474)),INDEX(codeschartkla,MATCH(Tätigkeit!V474,libschartkla,0)),Tätigkeit!V474))</f>
        <v/>
      </c>
      <c r="P464" s="26" t="str">
        <f>IF(OR(A464="",ISBLANK(Tätigkeit!W474)),"",Tätigkeit!W474)</f>
        <v/>
      </c>
    </row>
    <row r="465" spans="1:16" x14ac:dyDescent="0.2">
      <c r="A465" s="26" t="str">
        <f>IF(Tätigkeit!$A475&lt;&gt;"",IF(Tätigkeit!C475&lt;&gt;"",IF(Tätigkeit!C475="LOC.ID",CONCATENATE("LOC.",Tätigkeit!AM$12),Tätigkeit!C475),""),"")</f>
        <v/>
      </c>
      <c r="B465" s="65" t="str">
        <f>IF(A465&lt;&gt;"",Tätigkeit!J475,"")</f>
        <v/>
      </c>
      <c r="C465" s="26" t="str">
        <f>IF(A465&lt;&gt;"",IF(Tätigkeit!E475=TRUE,INDEX(codesex,MATCH(Tätigkeit!D475,libsex,0)),Tätigkeit!D475),"")</f>
        <v/>
      </c>
      <c r="D465" s="131" t="str">
        <f>IF(A465&lt;&gt;"",Tätigkeit!F475,"")</f>
        <v/>
      </c>
      <c r="E465" s="26" t="str">
        <f>IF(A465&lt;&gt;"",IF(Tätigkeit!H475=TRUE,INDEX(codenat,MATCH(Tätigkeit!G475,libnat,0)),Tätigkeit!G475),"")</f>
        <v/>
      </c>
      <c r="F465" s="26" t="str">
        <f>IF(A465&lt;&gt;"",Tätigkeit!I475,"")</f>
        <v/>
      </c>
      <c r="G465" s="26" t="str">
        <f>IF(A465&lt;&gt;"",IF(Tätigkeit!O475&lt;&gt;"",Tätigkeit!O475,""),"")</f>
        <v/>
      </c>
      <c r="H465" s="26" t="str">
        <f>IF(A465&lt;&gt;"",IF(Tätigkeit!Z475=TRUE,INDEX(codeperskat,MATCH(Tätigkeit!P475,libperskat,0)),IF(Tätigkeit!P475&lt;&gt;"",Tätigkeit!P475,"")),"")</f>
        <v/>
      </c>
      <c r="I465" s="26" t="str">
        <f>IF(A465&lt;&gt;"",IF(Tätigkeit!AA475=TRUE,INDEX(codeaav,MATCH(Tätigkeit!Q475,libaav,0)),IF(Tätigkeit!Q475&lt;&gt;"",Tätigkeit!Q475,"")),"")</f>
        <v/>
      </c>
      <c r="J465" s="26" t="str">
        <f>IF(A465&lt;&gt;"",IF(Tätigkeit!AB475=TRUE,INDEX(codedipqual,MATCH(Tätigkeit!R475,libdipqual,0)),IF(Tätigkeit!R475&lt;&gt;"",Tätigkeit!R475,"")),"")</f>
        <v/>
      </c>
      <c r="K465" s="26" t="str">
        <f>IF(A465&lt;&gt;"",IF(Tätigkeit!AC475=TRUE,INDEX(libcatidinst,MATCH(Tätigkeit!S475,libinst,0)),""),"")</f>
        <v/>
      </c>
      <c r="L465" s="26" t="str">
        <f>IF(A465&lt;&gt;"",IF(Tätigkeit!AC475=TRUE,INDEX(codeinst,MATCH(Tätigkeit!S475,libinst,0)),IF(Tätigkeit!S475&lt;&gt;"",Tätigkeit!S475,"")),"")</f>
        <v/>
      </c>
      <c r="M465" s="26" t="str">
        <f>IF(A465&lt;&gt;"",IF(Tätigkeit!T475&lt;&gt;"",Tätigkeit!T475,""),"")</f>
        <v/>
      </c>
      <c r="N465" s="26" t="str">
        <f>IF(A465&lt;&gt;"",IF(Tätigkeit!U475&lt;&gt;"",Tätigkeit!U475,""),"")</f>
        <v/>
      </c>
      <c r="O465" s="26" t="str">
        <f>IF(OR(A465="",ISBLANK(Tätigkeit!V475)),"",IF(NOT(ISNA(Tätigkeit!V475)),INDEX(codeschartkla,MATCH(Tätigkeit!V475,libschartkla,0)),Tätigkeit!V475))</f>
        <v/>
      </c>
      <c r="P465" s="26" t="str">
        <f>IF(OR(A465="",ISBLANK(Tätigkeit!W475)),"",Tätigkeit!W475)</f>
        <v/>
      </c>
    </row>
    <row r="466" spans="1:16" x14ac:dyDescent="0.2">
      <c r="A466" s="26" t="str">
        <f>IF(Tätigkeit!$A476&lt;&gt;"",IF(Tätigkeit!C476&lt;&gt;"",IF(Tätigkeit!C476="LOC.ID",CONCATENATE("LOC.",Tätigkeit!AM$12),Tätigkeit!C476),""),"")</f>
        <v/>
      </c>
      <c r="B466" s="65" t="str">
        <f>IF(A466&lt;&gt;"",Tätigkeit!J476,"")</f>
        <v/>
      </c>
      <c r="C466" s="26" t="str">
        <f>IF(A466&lt;&gt;"",IF(Tätigkeit!E476=TRUE,INDEX(codesex,MATCH(Tätigkeit!D476,libsex,0)),Tätigkeit!D476),"")</f>
        <v/>
      </c>
      <c r="D466" s="131" t="str">
        <f>IF(A466&lt;&gt;"",Tätigkeit!F476,"")</f>
        <v/>
      </c>
      <c r="E466" s="26" t="str">
        <f>IF(A466&lt;&gt;"",IF(Tätigkeit!H476=TRUE,INDEX(codenat,MATCH(Tätigkeit!G476,libnat,0)),Tätigkeit!G476),"")</f>
        <v/>
      </c>
      <c r="F466" s="26" t="str">
        <f>IF(A466&lt;&gt;"",Tätigkeit!I476,"")</f>
        <v/>
      </c>
      <c r="G466" s="26" t="str">
        <f>IF(A466&lt;&gt;"",IF(Tätigkeit!O476&lt;&gt;"",Tätigkeit!O476,""),"")</f>
        <v/>
      </c>
      <c r="H466" s="26" t="str">
        <f>IF(A466&lt;&gt;"",IF(Tätigkeit!Z476=TRUE,INDEX(codeperskat,MATCH(Tätigkeit!P476,libperskat,0)),IF(Tätigkeit!P476&lt;&gt;"",Tätigkeit!P476,"")),"")</f>
        <v/>
      </c>
      <c r="I466" s="26" t="str">
        <f>IF(A466&lt;&gt;"",IF(Tätigkeit!AA476=TRUE,INDEX(codeaav,MATCH(Tätigkeit!Q476,libaav,0)),IF(Tätigkeit!Q476&lt;&gt;"",Tätigkeit!Q476,"")),"")</f>
        <v/>
      </c>
      <c r="J466" s="26" t="str">
        <f>IF(A466&lt;&gt;"",IF(Tätigkeit!AB476=TRUE,INDEX(codedipqual,MATCH(Tätigkeit!R476,libdipqual,0)),IF(Tätigkeit!R476&lt;&gt;"",Tätigkeit!R476,"")),"")</f>
        <v/>
      </c>
      <c r="K466" s="26" t="str">
        <f>IF(A466&lt;&gt;"",IF(Tätigkeit!AC476=TRUE,INDEX(libcatidinst,MATCH(Tätigkeit!S476,libinst,0)),""),"")</f>
        <v/>
      </c>
      <c r="L466" s="26" t="str">
        <f>IF(A466&lt;&gt;"",IF(Tätigkeit!AC476=TRUE,INDEX(codeinst,MATCH(Tätigkeit!S476,libinst,0)),IF(Tätigkeit!S476&lt;&gt;"",Tätigkeit!S476,"")),"")</f>
        <v/>
      </c>
      <c r="M466" s="26" t="str">
        <f>IF(A466&lt;&gt;"",IF(Tätigkeit!T476&lt;&gt;"",Tätigkeit!T476,""),"")</f>
        <v/>
      </c>
      <c r="N466" s="26" t="str">
        <f>IF(A466&lt;&gt;"",IF(Tätigkeit!U476&lt;&gt;"",Tätigkeit!U476,""),"")</f>
        <v/>
      </c>
      <c r="O466" s="26" t="str">
        <f>IF(OR(A466="",ISBLANK(Tätigkeit!V476)),"",IF(NOT(ISNA(Tätigkeit!V476)),INDEX(codeschartkla,MATCH(Tätigkeit!V476,libschartkla,0)),Tätigkeit!V476))</f>
        <v/>
      </c>
      <c r="P466" s="26" t="str">
        <f>IF(OR(A466="",ISBLANK(Tätigkeit!W476)),"",Tätigkeit!W476)</f>
        <v/>
      </c>
    </row>
    <row r="467" spans="1:16" x14ac:dyDescent="0.2">
      <c r="A467" s="26" t="str">
        <f>IF(Tätigkeit!$A477&lt;&gt;"",IF(Tätigkeit!C477&lt;&gt;"",IF(Tätigkeit!C477="LOC.ID",CONCATENATE("LOC.",Tätigkeit!AM$12),Tätigkeit!C477),""),"")</f>
        <v/>
      </c>
      <c r="B467" s="65" t="str">
        <f>IF(A467&lt;&gt;"",Tätigkeit!J477,"")</f>
        <v/>
      </c>
      <c r="C467" s="26" t="str">
        <f>IF(A467&lt;&gt;"",IF(Tätigkeit!E477=TRUE,INDEX(codesex,MATCH(Tätigkeit!D477,libsex,0)),Tätigkeit!D477),"")</f>
        <v/>
      </c>
      <c r="D467" s="131" t="str">
        <f>IF(A467&lt;&gt;"",Tätigkeit!F477,"")</f>
        <v/>
      </c>
      <c r="E467" s="26" t="str">
        <f>IF(A467&lt;&gt;"",IF(Tätigkeit!H477=TRUE,INDEX(codenat,MATCH(Tätigkeit!G477,libnat,0)),Tätigkeit!G477),"")</f>
        <v/>
      </c>
      <c r="F467" s="26" t="str">
        <f>IF(A467&lt;&gt;"",Tätigkeit!I477,"")</f>
        <v/>
      </c>
      <c r="G467" s="26" t="str">
        <f>IF(A467&lt;&gt;"",IF(Tätigkeit!O477&lt;&gt;"",Tätigkeit!O477,""),"")</f>
        <v/>
      </c>
      <c r="H467" s="26" t="str">
        <f>IF(A467&lt;&gt;"",IF(Tätigkeit!Z477=TRUE,INDEX(codeperskat,MATCH(Tätigkeit!P477,libperskat,0)),IF(Tätigkeit!P477&lt;&gt;"",Tätigkeit!P477,"")),"")</f>
        <v/>
      </c>
      <c r="I467" s="26" t="str">
        <f>IF(A467&lt;&gt;"",IF(Tätigkeit!AA477=TRUE,INDEX(codeaav,MATCH(Tätigkeit!Q477,libaav,0)),IF(Tätigkeit!Q477&lt;&gt;"",Tätigkeit!Q477,"")),"")</f>
        <v/>
      </c>
      <c r="J467" s="26" t="str">
        <f>IF(A467&lt;&gt;"",IF(Tätigkeit!AB477=TRUE,INDEX(codedipqual,MATCH(Tätigkeit!R477,libdipqual,0)),IF(Tätigkeit!R477&lt;&gt;"",Tätigkeit!R477,"")),"")</f>
        <v/>
      </c>
      <c r="K467" s="26" t="str">
        <f>IF(A467&lt;&gt;"",IF(Tätigkeit!AC477=TRUE,INDEX(libcatidinst,MATCH(Tätigkeit!S477,libinst,0)),""),"")</f>
        <v/>
      </c>
      <c r="L467" s="26" t="str">
        <f>IF(A467&lt;&gt;"",IF(Tätigkeit!AC477=TRUE,INDEX(codeinst,MATCH(Tätigkeit!S477,libinst,0)),IF(Tätigkeit!S477&lt;&gt;"",Tätigkeit!S477,"")),"")</f>
        <v/>
      </c>
      <c r="M467" s="26" t="str">
        <f>IF(A467&lt;&gt;"",IF(Tätigkeit!T477&lt;&gt;"",Tätigkeit!T477,""),"")</f>
        <v/>
      </c>
      <c r="N467" s="26" t="str">
        <f>IF(A467&lt;&gt;"",IF(Tätigkeit!U477&lt;&gt;"",Tätigkeit!U477,""),"")</f>
        <v/>
      </c>
      <c r="O467" s="26" t="str">
        <f>IF(OR(A467="",ISBLANK(Tätigkeit!V477)),"",IF(NOT(ISNA(Tätigkeit!V477)),INDEX(codeschartkla,MATCH(Tätigkeit!V477,libschartkla,0)),Tätigkeit!V477))</f>
        <v/>
      </c>
      <c r="P467" s="26" t="str">
        <f>IF(OR(A467="",ISBLANK(Tätigkeit!W477)),"",Tätigkeit!W477)</f>
        <v/>
      </c>
    </row>
    <row r="468" spans="1:16" x14ac:dyDescent="0.2">
      <c r="A468" s="26" t="str">
        <f>IF(Tätigkeit!$A478&lt;&gt;"",IF(Tätigkeit!C478&lt;&gt;"",IF(Tätigkeit!C478="LOC.ID",CONCATENATE("LOC.",Tätigkeit!AM$12),Tätigkeit!C478),""),"")</f>
        <v/>
      </c>
      <c r="B468" s="65" t="str">
        <f>IF(A468&lt;&gt;"",Tätigkeit!J478,"")</f>
        <v/>
      </c>
      <c r="C468" s="26" t="str">
        <f>IF(A468&lt;&gt;"",IF(Tätigkeit!E478=TRUE,INDEX(codesex,MATCH(Tätigkeit!D478,libsex,0)),Tätigkeit!D478),"")</f>
        <v/>
      </c>
      <c r="D468" s="131" t="str">
        <f>IF(A468&lt;&gt;"",Tätigkeit!F478,"")</f>
        <v/>
      </c>
      <c r="E468" s="26" t="str">
        <f>IF(A468&lt;&gt;"",IF(Tätigkeit!H478=TRUE,INDEX(codenat,MATCH(Tätigkeit!G478,libnat,0)),Tätigkeit!G478),"")</f>
        <v/>
      </c>
      <c r="F468" s="26" t="str">
        <f>IF(A468&lt;&gt;"",Tätigkeit!I478,"")</f>
        <v/>
      </c>
      <c r="G468" s="26" t="str">
        <f>IF(A468&lt;&gt;"",IF(Tätigkeit!O478&lt;&gt;"",Tätigkeit!O478,""),"")</f>
        <v/>
      </c>
      <c r="H468" s="26" t="str">
        <f>IF(A468&lt;&gt;"",IF(Tätigkeit!Z478=TRUE,INDEX(codeperskat,MATCH(Tätigkeit!P478,libperskat,0)),IF(Tätigkeit!P478&lt;&gt;"",Tätigkeit!P478,"")),"")</f>
        <v/>
      </c>
      <c r="I468" s="26" t="str">
        <f>IF(A468&lt;&gt;"",IF(Tätigkeit!AA478=TRUE,INDEX(codeaav,MATCH(Tätigkeit!Q478,libaav,0)),IF(Tätigkeit!Q478&lt;&gt;"",Tätigkeit!Q478,"")),"")</f>
        <v/>
      </c>
      <c r="J468" s="26" t="str">
        <f>IF(A468&lt;&gt;"",IF(Tätigkeit!AB478=TRUE,INDEX(codedipqual,MATCH(Tätigkeit!R478,libdipqual,0)),IF(Tätigkeit!R478&lt;&gt;"",Tätigkeit!R478,"")),"")</f>
        <v/>
      </c>
      <c r="K468" s="26" t="str">
        <f>IF(A468&lt;&gt;"",IF(Tätigkeit!AC478=TRUE,INDEX(libcatidinst,MATCH(Tätigkeit!S478,libinst,0)),""),"")</f>
        <v/>
      </c>
      <c r="L468" s="26" t="str">
        <f>IF(A468&lt;&gt;"",IF(Tätigkeit!AC478=TRUE,INDEX(codeinst,MATCH(Tätigkeit!S478,libinst,0)),IF(Tätigkeit!S478&lt;&gt;"",Tätigkeit!S478,"")),"")</f>
        <v/>
      </c>
      <c r="M468" s="26" t="str">
        <f>IF(A468&lt;&gt;"",IF(Tätigkeit!T478&lt;&gt;"",Tätigkeit!T478,""),"")</f>
        <v/>
      </c>
      <c r="N468" s="26" t="str">
        <f>IF(A468&lt;&gt;"",IF(Tätigkeit!U478&lt;&gt;"",Tätigkeit!U478,""),"")</f>
        <v/>
      </c>
      <c r="O468" s="26" t="str">
        <f>IF(OR(A468="",ISBLANK(Tätigkeit!V478)),"",IF(NOT(ISNA(Tätigkeit!V478)),INDEX(codeschartkla,MATCH(Tätigkeit!V478,libschartkla,0)),Tätigkeit!V478))</f>
        <v/>
      </c>
      <c r="P468" s="26" t="str">
        <f>IF(OR(A468="",ISBLANK(Tätigkeit!W478)),"",Tätigkeit!W478)</f>
        <v/>
      </c>
    </row>
    <row r="469" spans="1:16" x14ac:dyDescent="0.2">
      <c r="A469" s="26" t="str">
        <f>IF(Tätigkeit!$A479&lt;&gt;"",IF(Tätigkeit!C479&lt;&gt;"",IF(Tätigkeit!C479="LOC.ID",CONCATENATE("LOC.",Tätigkeit!AM$12),Tätigkeit!C479),""),"")</f>
        <v/>
      </c>
      <c r="B469" s="65" t="str">
        <f>IF(A469&lt;&gt;"",Tätigkeit!J479,"")</f>
        <v/>
      </c>
      <c r="C469" s="26" t="str">
        <f>IF(A469&lt;&gt;"",IF(Tätigkeit!E479=TRUE,INDEX(codesex,MATCH(Tätigkeit!D479,libsex,0)),Tätigkeit!D479),"")</f>
        <v/>
      </c>
      <c r="D469" s="131" t="str">
        <f>IF(A469&lt;&gt;"",Tätigkeit!F479,"")</f>
        <v/>
      </c>
      <c r="E469" s="26" t="str">
        <f>IF(A469&lt;&gt;"",IF(Tätigkeit!H479=TRUE,INDEX(codenat,MATCH(Tätigkeit!G479,libnat,0)),Tätigkeit!G479),"")</f>
        <v/>
      </c>
      <c r="F469" s="26" t="str">
        <f>IF(A469&lt;&gt;"",Tätigkeit!I479,"")</f>
        <v/>
      </c>
      <c r="G469" s="26" t="str">
        <f>IF(A469&lt;&gt;"",IF(Tätigkeit!O479&lt;&gt;"",Tätigkeit!O479,""),"")</f>
        <v/>
      </c>
      <c r="H469" s="26" t="str">
        <f>IF(A469&lt;&gt;"",IF(Tätigkeit!Z479=TRUE,INDEX(codeperskat,MATCH(Tätigkeit!P479,libperskat,0)),IF(Tätigkeit!P479&lt;&gt;"",Tätigkeit!P479,"")),"")</f>
        <v/>
      </c>
      <c r="I469" s="26" t="str">
        <f>IF(A469&lt;&gt;"",IF(Tätigkeit!AA479=TRUE,INDEX(codeaav,MATCH(Tätigkeit!Q479,libaav,0)),IF(Tätigkeit!Q479&lt;&gt;"",Tätigkeit!Q479,"")),"")</f>
        <v/>
      </c>
      <c r="J469" s="26" t="str">
        <f>IF(A469&lt;&gt;"",IF(Tätigkeit!AB479=TRUE,INDEX(codedipqual,MATCH(Tätigkeit!R479,libdipqual,0)),IF(Tätigkeit!R479&lt;&gt;"",Tätigkeit!R479,"")),"")</f>
        <v/>
      </c>
      <c r="K469" s="26" t="str">
        <f>IF(A469&lt;&gt;"",IF(Tätigkeit!AC479=TRUE,INDEX(libcatidinst,MATCH(Tätigkeit!S479,libinst,0)),""),"")</f>
        <v/>
      </c>
      <c r="L469" s="26" t="str">
        <f>IF(A469&lt;&gt;"",IF(Tätigkeit!AC479=TRUE,INDEX(codeinst,MATCH(Tätigkeit!S479,libinst,0)),IF(Tätigkeit!S479&lt;&gt;"",Tätigkeit!S479,"")),"")</f>
        <v/>
      </c>
      <c r="M469" s="26" t="str">
        <f>IF(A469&lt;&gt;"",IF(Tätigkeit!T479&lt;&gt;"",Tätigkeit!T479,""),"")</f>
        <v/>
      </c>
      <c r="N469" s="26" t="str">
        <f>IF(A469&lt;&gt;"",IF(Tätigkeit!U479&lt;&gt;"",Tätigkeit!U479,""),"")</f>
        <v/>
      </c>
      <c r="O469" s="26" t="str">
        <f>IF(OR(A469="",ISBLANK(Tätigkeit!V479)),"",IF(NOT(ISNA(Tätigkeit!V479)),INDEX(codeschartkla,MATCH(Tätigkeit!V479,libschartkla,0)),Tätigkeit!V479))</f>
        <v/>
      </c>
      <c r="P469" s="26" t="str">
        <f>IF(OR(A469="",ISBLANK(Tätigkeit!W479)),"",Tätigkeit!W479)</f>
        <v/>
      </c>
    </row>
    <row r="470" spans="1:16" x14ac:dyDescent="0.2">
      <c r="A470" s="26" t="str">
        <f>IF(Tätigkeit!$A480&lt;&gt;"",IF(Tätigkeit!C480&lt;&gt;"",IF(Tätigkeit!C480="LOC.ID",CONCATENATE("LOC.",Tätigkeit!AM$12),Tätigkeit!C480),""),"")</f>
        <v/>
      </c>
      <c r="B470" s="65" t="str">
        <f>IF(A470&lt;&gt;"",Tätigkeit!J480,"")</f>
        <v/>
      </c>
      <c r="C470" s="26" t="str">
        <f>IF(A470&lt;&gt;"",IF(Tätigkeit!E480=TRUE,INDEX(codesex,MATCH(Tätigkeit!D480,libsex,0)),Tätigkeit!D480),"")</f>
        <v/>
      </c>
      <c r="D470" s="131" t="str">
        <f>IF(A470&lt;&gt;"",Tätigkeit!F480,"")</f>
        <v/>
      </c>
      <c r="E470" s="26" t="str">
        <f>IF(A470&lt;&gt;"",IF(Tätigkeit!H480=TRUE,INDEX(codenat,MATCH(Tätigkeit!G480,libnat,0)),Tätigkeit!G480),"")</f>
        <v/>
      </c>
      <c r="F470" s="26" t="str">
        <f>IF(A470&lt;&gt;"",Tätigkeit!I480,"")</f>
        <v/>
      </c>
      <c r="G470" s="26" t="str">
        <f>IF(A470&lt;&gt;"",IF(Tätigkeit!O480&lt;&gt;"",Tätigkeit!O480,""),"")</f>
        <v/>
      </c>
      <c r="H470" s="26" t="str">
        <f>IF(A470&lt;&gt;"",IF(Tätigkeit!Z480=TRUE,INDEX(codeperskat,MATCH(Tätigkeit!P480,libperskat,0)),IF(Tätigkeit!P480&lt;&gt;"",Tätigkeit!P480,"")),"")</f>
        <v/>
      </c>
      <c r="I470" s="26" t="str">
        <f>IF(A470&lt;&gt;"",IF(Tätigkeit!AA480=TRUE,INDEX(codeaav,MATCH(Tätigkeit!Q480,libaav,0)),IF(Tätigkeit!Q480&lt;&gt;"",Tätigkeit!Q480,"")),"")</f>
        <v/>
      </c>
      <c r="J470" s="26" t="str">
        <f>IF(A470&lt;&gt;"",IF(Tätigkeit!AB480=TRUE,INDEX(codedipqual,MATCH(Tätigkeit!R480,libdipqual,0)),IF(Tätigkeit!R480&lt;&gt;"",Tätigkeit!R480,"")),"")</f>
        <v/>
      </c>
      <c r="K470" s="26" t="str">
        <f>IF(A470&lt;&gt;"",IF(Tätigkeit!AC480=TRUE,INDEX(libcatidinst,MATCH(Tätigkeit!S480,libinst,0)),""),"")</f>
        <v/>
      </c>
      <c r="L470" s="26" t="str">
        <f>IF(A470&lt;&gt;"",IF(Tätigkeit!AC480=TRUE,INDEX(codeinst,MATCH(Tätigkeit!S480,libinst,0)),IF(Tätigkeit!S480&lt;&gt;"",Tätigkeit!S480,"")),"")</f>
        <v/>
      </c>
      <c r="M470" s="26" t="str">
        <f>IF(A470&lt;&gt;"",IF(Tätigkeit!T480&lt;&gt;"",Tätigkeit!T480,""),"")</f>
        <v/>
      </c>
      <c r="N470" s="26" t="str">
        <f>IF(A470&lt;&gt;"",IF(Tätigkeit!U480&lt;&gt;"",Tätigkeit!U480,""),"")</f>
        <v/>
      </c>
      <c r="O470" s="26" t="str">
        <f>IF(OR(A470="",ISBLANK(Tätigkeit!V480)),"",IF(NOT(ISNA(Tätigkeit!V480)),INDEX(codeschartkla,MATCH(Tätigkeit!V480,libschartkla,0)),Tätigkeit!V480))</f>
        <v/>
      </c>
      <c r="P470" s="26" t="str">
        <f>IF(OR(A470="",ISBLANK(Tätigkeit!W480)),"",Tätigkeit!W480)</f>
        <v/>
      </c>
    </row>
    <row r="471" spans="1:16" x14ac:dyDescent="0.2">
      <c r="A471" s="26" t="str">
        <f>IF(Tätigkeit!$A481&lt;&gt;"",IF(Tätigkeit!C481&lt;&gt;"",IF(Tätigkeit!C481="LOC.ID",CONCATENATE("LOC.",Tätigkeit!AM$12),Tätigkeit!C481),""),"")</f>
        <v/>
      </c>
      <c r="B471" s="65" t="str">
        <f>IF(A471&lt;&gt;"",Tätigkeit!J481,"")</f>
        <v/>
      </c>
      <c r="C471" s="26" t="str">
        <f>IF(A471&lt;&gt;"",IF(Tätigkeit!E481=TRUE,INDEX(codesex,MATCH(Tätigkeit!D481,libsex,0)),Tätigkeit!D481),"")</f>
        <v/>
      </c>
      <c r="D471" s="131" t="str">
        <f>IF(A471&lt;&gt;"",Tätigkeit!F481,"")</f>
        <v/>
      </c>
      <c r="E471" s="26" t="str">
        <f>IF(A471&lt;&gt;"",IF(Tätigkeit!H481=TRUE,INDEX(codenat,MATCH(Tätigkeit!G481,libnat,0)),Tätigkeit!G481),"")</f>
        <v/>
      </c>
      <c r="F471" s="26" t="str">
        <f>IF(A471&lt;&gt;"",Tätigkeit!I481,"")</f>
        <v/>
      </c>
      <c r="G471" s="26" t="str">
        <f>IF(A471&lt;&gt;"",IF(Tätigkeit!O481&lt;&gt;"",Tätigkeit!O481,""),"")</f>
        <v/>
      </c>
      <c r="H471" s="26" t="str">
        <f>IF(A471&lt;&gt;"",IF(Tätigkeit!Z481=TRUE,INDEX(codeperskat,MATCH(Tätigkeit!P481,libperskat,0)),IF(Tätigkeit!P481&lt;&gt;"",Tätigkeit!P481,"")),"")</f>
        <v/>
      </c>
      <c r="I471" s="26" t="str">
        <f>IF(A471&lt;&gt;"",IF(Tätigkeit!AA481=TRUE,INDEX(codeaav,MATCH(Tätigkeit!Q481,libaav,0)),IF(Tätigkeit!Q481&lt;&gt;"",Tätigkeit!Q481,"")),"")</f>
        <v/>
      </c>
      <c r="J471" s="26" t="str">
        <f>IF(A471&lt;&gt;"",IF(Tätigkeit!AB481=TRUE,INDEX(codedipqual,MATCH(Tätigkeit!R481,libdipqual,0)),IF(Tätigkeit!R481&lt;&gt;"",Tätigkeit!R481,"")),"")</f>
        <v/>
      </c>
      <c r="K471" s="26" t="str">
        <f>IF(A471&lt;&gt;"",IF(Tätigkeit!AC481=TRUE,INDEX(libcatidinst,MATCH(Tätigkeit!S481,libinst,0)),""),"")</f>
        <v/>
      </c>
      <c r="L471" s="26" t="str">
        <f>IF(A471&lt;&gt;"",IF(Tätigkeit!AC481=TRUE,INDEX(codeinst,MATCH(Tätigkeit!S481,libinst,0)),IF(Tätigkeit!S481&lt;&gt;"",Tätigkeit!S481,"")),"")</f>
        <v/>
      </c>
      <c r="M471" s="26" t="str">
        <f>IF(A471&lt;&gt;"",IF(Tätigkeit!T481&lt;&gt;"",Tätigkeit!T481,""),"")</f>
        <v/>
      </c>
      <c r="N471" s="26" t="str">
        <f>IF(A471&lt;&gt;"",IF(Tätigkeit!U481&lt;&gt;"",Tätigkeit!U481,""),"")</f>
        <v/>
      </c>
      <c r="O471" s="26" t="str">
        <f>IF(OR(A471="",ISBLANK(Tätigkeit!V481)),"",IF(NOT(ISNA(Tätigkeit!V481)),INDEX(codeschartkla,MATCH(Tätigkeit!V481,libschartkla,0)),Tätigkeit!V481))</f>
        <v/>
      </c>
      <c r="P471" s="26" t="str">
        <f>IF(OR(A471="",ISBLANK(Tätigkeit!W481)),"",Tätigkeit!W481)</f>
        <v/>
      </c>
    </row>
    <row r="472" spans="1:16" x14ac:dyDescent="0.2">
      <c r="A472" s="26" t="str">
        <f>IF(Tätigkeit!$A482&lt;&gt;"",IF(Tätigkeit!C482&lt;&gt;"",IF(Tätigkeit!C482="LOC.ID",CONCATENATE("LOC.",Tätigkeit!AM$12),Tätigkeit!C482),""),"")</f>
        <v/>
      </c>
      <c r="B472" s="65" t="str">
        <f>IF(A472&lt;&gt;"",Tätigkeit!J482,"")</f>
        <v/>
      </c>
      <c r="C472" s="26" t="str">
        <f>IF(A472&lt;&gt;"",IF(Tätigkeit!E482=TRUE,INDEX(codesex,MATCH(Tätigkeit!D482,libsex,0)),Tätigkeit!D482),"")</f>
        <v/>
      </c>
      <c r="D472" s="131" t="str">
        <f>IF(A472&lt;&gt;"",Tätigkeit!F482,"")</f>
        <v/>
      </c>
      <c r="E472" s="26" t="str">
        <f>IF(A472&lt;&gt;"",IF(Tätigkeit!H482=TRUE,INDEX(codenat,MATCH(Tätigkeit!G482,libnat,0)),Tätigkeit!G482),"")</f>
        <v/>
      </c>
      <c r="F472" s="26" t="str">
        <f>IF(A472&lt;&gt;"",Tätigkeit!I482,"")</f>
        <v/>
      </c>
      <c r="G472" s="26" t="str">
        <f>IF(A472&lt;&gt;"",IF(Tätigkeit!O482&lt;&gt;"",Tätigkeit!O482,""),"")</f>
        <v/>
      </c>
      <c r="H472" s="26" t="str">
        <f>IF(A472&lt;&gt;"",IF(Tätigkeit!Z482=TRUE,INDEX(codeperskat,MATCH(Tätigkeit!P482,libperskat,0)),IF(Tätigkeit!P482&lt;&gt;"",Tätigkeit!P482,"")),"")</f>
        <v/>
      </c>
      <c r="I472" s="26" t="str">
        <f>IF(A472&lt;&gt;"",IF(Tätigkeit!AA482=TRUE,INDEX(codeaav,MATCH(Tätigkeit!Q482,libaav,0)),IF(Tätigkeit!Q482&lt;&gt;"",Tätigkeit!Q482,"")),"")</f>
        <v/>
      </c>
      <c r="J472" s="26" t="str">
        <f>IF(A472&lt;&gt;"",IF(Tätigkeit!AB482=TRUE,INDEX(codedipqual,MATCH(Tätigkeit!R482,libdipqual,0)),IF(Tätigkeit!R482&lt;&gt;"",Tätigkeit!R482,"")),"")</f>
        <v/>
      </c>
      <c r="K472" s="26" t="str">
        <f>IF(A472&lt;&gt;"",IF(Tätigkeit!AC482=TRUE,INDEX(libcatidinst,MATCH(Tätigkeit!S482,libinst,0)),""),"")</f>
        <v/>
      </c>
      <c r="L472" s="26" t="str">
        <f>IF(A472&lt;&gt;"",IF(Tätigkeit!AC482=TRUE,INDEX(codeinst,MATCH(Tätigkeit!S482,libinst,0)),IF(Tätigkeit!S482&lt;&gt;"",Tätigkeit!S482,"")),"")</f>
        <v/>
      </c>
      <c r="M472" s="26" t="str">
        <f>IF(A472&lt;&gt;"",IF(Tätigkeit!T482&lt;&gt;"",Tätigkeit!T482,""),"")</f>
        <v/>
      </c>
      <c r="N472" s="26" t="str">
        <f>IF(A472&lt;&gt;"",IF(Tätigkeit!U482&lt;&gt;"",Tätigkeit!U482,""),"")</f>
        <v/>
      </c>
      <c r="O472" s="26" t="str">
        <f>IF(OR(A472="",ISBLANK(Tätigkeit!V482)),"",IF(NOT(ISNA(Tätigkeit!V482)),INDEX(codeschartkla,MATCH(Tätigkeit!V482,libschartkla,0)),Tätigkeit!V482))</f>
        <v/>
      </c>
      <c r="P472" s="26" t="str">
        <f>IF(OR(A472="",ISBLANK(Tätigkeit!W482)),"",Tätigkeit!W482)</f>
        <v/>
      </c>
    </row>
    <row r="473" spans="1:16" x14ac:dyDescent="0.2">
      <c r="A473" s="26" t="str">
        <f>IF(Tätigkeit!$A483&lt;&gt;"",IF(Tätigkeit!C483&lt;&gt;"",IF(Tätigkeit!C483="LOC.ID",CONCATENATE("LOC.",Tätigkeit!AM$12),Tätigkeit!C483),""),"")</f>
        <v/>
      </c>
      <c r="B473" s="65" t="str">
        <f>IF(A473&lt;&gt;"",Tätigkeit!J483,"")</f>
        <v/>
      </c>
      <c r="C473" s="26" t="str">
        <f>IF(A473&lt;&gt;"",IF(Tätigkeit!E483=TRUE,INDEX(codesex,MATCH(Tätigkeit!D483,libsex,0)),Tätigkeit!D483),"")</f>
        <v/>
      </c>
      <c r="D473" s="131" t="str">
        <f>IF(A473&lt;&gt;"",Tätigkeit!F483,"")</f>
        <v/>
      </c>
      <c r="E473" s="26" t="str">
        <f>IF(A473&lt;&gt;"",IF(Tätigkeit!H483=TRUE,INDEX(codenat,MATCH(Tätigkeit!G483,libnat,0)),Tätigkeit!G483),"")</f>
        <v/>
      </c>
      <c r="F473" s="26" t="str">
        <f>IF(A473&lt;&gt;"",Tätigkeit!I483,"")</f>
        <v/>
      </c>
      <c r="G473" s="26" t="str">
        <f>IF(A473&lt;&gt;"",IF(Tätigkeit!O483&lt;&gt;"",Tätigkeit!O483,""),"")</f>
        <v/>
      </c>
      <c r="H473" s="26" t="str">
        <f>IF(A473&lt;&gt;"",IF(Tätigkeit!Z483=TRUE,INDEX(codeperskat,MATCH(Tätigkeit!P483,libperskat,0)),IF(Tätigkeit!P483&lt;&gt;"",Tätigkeit!P483,"")),"")</f>
        <v/>
      </c>
      <c r="I473" s="26" t="str">
        <f>IF(A473&lt;&gt;"",IF(Tätigkeit!AA483=TRUE,INDEX(codeaav,MATCH(Tätigkeit!Q483,libaav,0)),IF(Tätigkeit!Q483&lt;&gt;"",Tätigkeit!Q483,"")),"")</f>
        <v/>
      </c>
      <c r="J473" s="26" t="str">
        <f>IF(A473&lt;&gt;"",IF(Tätigkeit!AB483=TRUE,INDEX(codedipqual,MATCH(Tätigkeit!R483,libdipqual,0)),IF(Tätigkeit!R483&lt;&gt;"",Tätigkeit!R483,"")),"")</f>
        <v/>
      </c>
      <c r="K473" s="26" t="str">
        <f>IF(A473&lt;&gt;"",IF(Tätigkeit!AC483=TRUE,INDEX(libcatidinst,MATCH(Tätigkeit!S483,libinst,0)),""),"")</f>
        <v/>
      </c>
      <c r="L473" s="26" t="str">
        <f>IF(A473&lt;&gt;"",IF(Tätigkeit!AC483=TRUE,INDEX(codeinst,MATCH(Tätigkeit!S483,libinst,0)),IF(Tätigkeit!S483&lt;&gt;"",Tätigkeit!S483,"")),"")</f>
        <v/>
      </c>
      <c r="M473" s="26" t="str">
        <f>IF(A473&lt;&gt;"",IF(Tätigkeit!T483&lt;&gt;"",Tätigkeit!T483,""),"")</f>
        <v/>
      </c>
      <c r="N473" s="26" t="str">
        <f>IF(A473&lt;&gt;"",IF(Tätigkeit!U483&lt;&gt;"",Tätigkeit!U483,""),"")</f>
        <v/>
      </c>
      <c r="O473" s="26" t="str">
        <f>IF(OR(A473="",ISBLANK(Tätigkeit!V483)),"",IF(NOT(ISNA(Tätigkeit!V483)),INDEX(codeschartkla,MATCH(Tätigkeit!V483,libschartkla,0)),Tätigkeit!V483))</f>
        <v/>
      </c>
      <c r="P473" s="26" t="str">
        <f>IF(OR(A473="",ISBLANK(Tätigkeit!W483)),"",Tätigkeit!W483)</f>
        <v/>
      </c>
    </row>
    <row r="474" spans="1:16" x14ac:dyDescent="0.2">
      <c r="A474" s="26" t="str">
        <f>IF(Tätigkeit!$A484&lt;&gt;"",IF(Tätigkeit!C484&lt;&gt;"",IF(Tätigkeit!C484="LOC.ID",CONCATENATE("LOC.",Tätigkeit!AM$12),Tätigkeit!C484),""),"")</f>
        <v/>
      </c>
      <c r="B474" s="65" t="str">
        <f>IF(A474&lt;&gt;"",Tätigkeit!J484,"")</f>
        <v/>
      </c>
      <c r="C474" s="26" t="str">
        <f>IF(A474&lt;&gt;"",IF(Tätigkeit!E484=TRUE,INDEX(codesex,MATCH(Tätigkeit!D484,libsex,0)),Tätigkeit!D484),"")</f>
        <v/>
      </c>
      <c r="D474" s="131" t="str">
        <f>IF(A474&lt;&gt;"",Tätigkeit!F484,"")</f>
        <v/>
      </c>
      <c r="E474" s="26" t="str">
        <f>IF(A474&lt;&gt;"",IF(Tätigkeit!H484=TRUE,INDEX(codenat,MATCH(Tätigkeit!G484,libnat,0)),Tätigkeit!G484),"")</f>
        <v/>
      </c>
      <c r="F474" s="26" t="str">
        <f>IF(A474&lt;&gt;"",Tätigkeit!I484,"")</f>
        <v/>
      </c>
      <c r="G474" s="26" t="str">
        <f>IF(A474&lt;&gt;"",IF(Tätigkeit!O484&lt;&gt;"",Tätigkeit!O484,""),"")</f>
        <v/>
      </c>
      <c r="H474" s="26" t="str">
        <f>IF(A474&lt;&gt;"",IF(Tätigkeit!Z484=TRUE,INDEX(codeperskat,MATCH(Tätigkeit!P484,libperskat,0)),IF(Tätigkeit!P484&lt;&gt;"",Tätigkeit!P484,"")),"")</f>
        <v/>
      </c>
      <c r="I474" s="26" t="str">
        <f>IF(A474&lt;&gt;"",IF(Tätigkeit!AA484=TRUE,INDEX(codeaav,MATCH(Tätigkeit!Q484,libaav,0)),IF(Tätigkeit!Q484&lt;&gt;"",Tätigkeit!Q484,"")),"")</f>
        <v/>
      </c>
      <c r="J474" s="26" t="str">
        <f>IF(A474&lt;&gt;"",IF(Tätigkeit!AB484=TRUE,INDEX(codedipqual,MATCH(Tätigkeit!R484,libdipqual,0)),IF(Tätigkeit!R484&lt;&gt;"",Tätigkeit!R484,"")),"")</f>
        <v/>
      </c>
      <c r="K474" s="26" t="str">
        <f>IF(A474&lt;&gt;"",IF(Tätigkeit!AC484=TRUE,INDEX(libcatidinst,MATCH(Tätigkeit!S484,libinst,0)),""),"")</f>
        <v/>
      </c>
      <c r="L474" s="26" t="str">
        <f>IF(A474&lt;&gt;"",IF(Tätigkeit!AC484=TRUE,INDEX(codeinst,MATCH(Tätigkeit!S484,libinst,0)),IF(Tätigkeit!S484&lt;&gt;"",Tätigkeit!S484,"")),"")</f>
        <v/>
      </c>
      <c r="M474" s="26" t="str">
        <f>IF(A474&lt;&gt;"",IF(Tätigkeit!T484&lt;&gt;"",Tätigkeit!T484,""),"")</f>
        <v/>
      </c>
      <c r="N474" s="26" t="str">
        <f>IF(A474&lt;&gt;"",IF(Tätigkeit!U484&lt;&gt;"",Tätigkeit!U484,""),"")</f>
        <v/>
      </c>
      <c r="O474" s="26" t="str">
        <f>IF(OR(A474="",ISBLANK(Tätigkeit!V484)),"",IF(NOT(ISNA(Tätigkeit!V484)),INDEX(codeschartkla,MATCH(Tätigkeit!V484,libschartkla,0)),Tätigkeit!V484))</f>
        <v/>
      </c>
      <c r="P474" s="26" t="str">
        <f>IF(OR(A474="",ISBLANK(Tätigkeit!W484)),"",Tätigkeit!W484)</f>
        <v/>
      </c>
    </row>
    <row r="475" spans="1:16" x14ac:dyDescent="0.2">
      <c r="A475" s="26" t="str">
        <f>IF(Tätigkeit!$A485&lt;&gt;"",IF(Tätigkeit!C485&lt;&gt;"",IF(Tätigkeit!C485="LOC.ID",CONCATENATE("LOC.",Tätigkeit!AM$12),Tätigkeit!C485),""),"")</f>
        <v/>
      </c>
      <c r="B475" s="65" t="str">
        <f>IF(A475&lt;&gt;"",Tätigkeit!J485,"")</f>
        <v/>
      </c>
      <c r="C475" s="26" t="str">
        <f>IF(A475&lt;&gt;"",IF(Tätigkeit!E485=TRUE,INDEX(codesex,MATCH(Tätigkeit!D485,libsex,0)),Tätigkeit!D485),"")</f>
        <v/>
      </c>
      <c r="D475" s="131" t="str">
        <f>IF(A475&lt;&gt;"",Tätigkeit!F485,"")</f>
        <v/>
      </c>
      <c r="E475" s="26" t="str">
        <f>IF(A475&lt;&gt;"",IF(Tätigkeit!H485=TRUE,INDEX(codenat,MATCH(Tätigkeit!G485,libnat,0)),Tätigkeit!G485),"")</f>
        <v/>
      </c>
      <c r="F475" s="26" t="str">
        <f>IF(A475&lt;&gt;"",Tätigkeit!I485,"")</f>
        <v/>
      </c>
      <c r="G475" s="26" t="str">
        <f>IF(A475&lt;&gt;"",IF(Tätigkeit!O485&lt;&gt;"",Tätigkeit!O485,""),"")</f>
        <v/>
      </c>
      <c r="H475" s="26" t="str">
        <f>IF(A475&lt;&gt;"",IF(Tätigkeit!Z485=TRUE,INDEX(codeperskat,MATCH(Tätigkeit!P485,libperskat,0)),IF(Tätigkeit!P485&lt;&gt;"",Tätigkeit!P485,"")),"")</f>
        <v/>
      </c>
      <c r="I475" s="26" t="str">
        <f>IF(A475&lt;&gt;"",IF(Tätigkeit!AA485=TRUE,INDEX(codeaav,MATCH(Tätigkeit!Q485,libaav,0)),IF(Tätigkeit!Q485&lt;&gt;"",Tätigkeit!Q485,"")),"")</f>
        <v/>
      </c>
      <c r="J475" s="26" t="str">
        <f>IF(A475&lt;&gt;"",IF(Tätigkeit!AB485=TRUE,INDEX(codedipqual,MATCH(Tätigkeit!R485,libdipqual,0)),IF(Tätigkeit!R485&lt;&gt;"",Tätigkeit!R485,"")),"")</f>
        <v/>
      </c>
      <c r="K475" s="26" t="str">
        <f>IF(A475&lt;&gt;"",IF(Tätigkeit!AC485=TRUE,INDEX(libcatidinst,MATCH(Tätigkeit!S485,libinst,0)),""),"")</f>
        <v/>
      </c>
      <c r="L475" s="26" t="str">
        <f>IF(A475&lt;&gt;"",IF(Tätigkeit!AC485=TRUE,INDEX(codeinst,MATCH(Tätigkeit!S485,libinst,0)),IF(Tätigkeit!S485&lt;&gt;"",Tätigkeit!S485,"")),"")</f>
        <v/>
      </c>
      <c r="M475" s="26" t="str">
        <f>IF(A475&lt;&gt;"",IF(Tätigkeit!T485&lt;&gt;"",Tätigkeit!T485,""),"")</f>
        <v/>
      </c>
      <c r="N475" s="26" t="str">
        <f>IF(A475&lt;&gt;"",IF(Tätigkeit!U485&lt;&gt;"",Tätigkeit!U485,""),"")</f>
        <v/>
      </c>
      <c r="O475" s="26" t="str">
        <f>IF(OR(A475="",ISBLANK(Tätigkeit!V485)),"",IF(NOT(ISNA(Tätigkeit!V485)),INDEX(codeschartkla,MATCH(Tätigkeit!V485,libschartkla,0)),Tätigkeit!V485))</f>
        <v/>
      </c>
      <c r="P475" s="26" t="str">
        <f>IF(OR(A475="",ISBLANK(Tätigkeit!W485)),"",Tätigkeit!W485)</f>
        <v/>
      </c>
    </row>
    <row r="476" spans="1:16" x14ac:dyDescent="0.2">
      <c r="A476" s="26" t="str">
        <f>IF(Tätigkeit!$A486&lt;&gt;"",IF(Tätigkeit!C486&lt;&gt;"",IF(Tätigkeit!C486="LOC.ID",CONCATENATE("LOC.",Tätigkeit!AM$12),Tätigkeit!C486),""),"")</f>
        <v/>
      </c>
      <c r="B476" s="65" t="str">
        <f>IF(A476&lt;&gt;"",Tätigkeit!J486,"")</f>
        <v/>
      </c>
      <c r="C476" s="26" t="str">
        <f>IF(A476&lt;&gt;"",IF(Tätigkeit!E486=TRUE,INDEX(codesex,MATCH(Tätigkeit!D486,libsex,0)),Tätigkeit!D486),"")</f>
        <v/>
      </c>
      <c r="D476" s="131" t="str">
        <f>IF(A476&lt;&gt;"",Tätigkeit!F486,"")</f>
        <v/>
      </c>
      <c r="E476" s="26" t="str">
        <f>IF(A476&lt;&gt;"",IF(Tätigkeit!H486=TRUE,INDEX(codenat,MATCH(Tätigkeit!G486,libnat,0)),Tätigkeit!G486),"")</f>
        <v/>
      </c>
      <c r="F476" s="26" t="str">
        <f>IF(A476&lt;&gt;"",Tätigkeit!I486,"")</f>
        <v/>
      </c>
      <c r="G476" s="26" t="str">
        <f>IF(A476&lt;&gt;"",IF(Tätigkeit!O486&lt;&gt;"",Tätigkeit!O486,""),"")</f>
        <v/>
      </c>
      <c r="H476" s="26" t="str">
        <f>IF(A476&lt;&gt;"",IF(Tätigkeit!Z486=TRUE,INDEX(codeperskat,MATCH(Tätigkeit!P486,libperskat,0)),IF(Tätigkeit!P486&lt;&gt;"",Tätigkeit!P486,"")),"")</f>
        <v/>
      </c>
      <c r="I476" s="26" t="str">
        <f>IF(A476&lt;&gt;"",IF(Tätigkeit!AA486=TRUE,INDEX(codeaav,MATCH(Tätigkeit!Q486,libaav,0)),IF(Tätigkeit!Q486&lt;&gt;"",Tätigkeit!Q486,"")),"")</f>
        <v/>
      </c>
      <c r="J476" s="26" t="str">
        <f>IF(A476&lt;&gt;"",IF(Tätigkeit!AB486=TRUE,INDEX(codedipqual,MATCH(Tätigkeit!R486,libdipqual,0)),IF(Tätigkeit!R486&lt;&gt;"",Tätigkeit!R486,"")),"")</f>
        <v/>
      </c>
      <c r="K476" s="26" t="str">
        <f>IF(A476&lt;&gt;"",IF(Tätigkeit!AC486=TRUE,INDEX(libcatidinst,MATCH(Tätigkeit!S486,libinst,0)),""),"")</f>
        <v/>
      </c>
      <c r="L476" s="26" t="str">
        <f>IF(A476&lt;&gt;"",IF(Tätigkeit!AC486=TRUE,INDEX(codeinst,MATCH(Tätigkeit!S486,libinst,0)),IF(Tätigkeit!S486&lt;&gt;"",Tätigkeit!S486,"")),"")</f>
        <v/>
      </c>
      <c r="M476" s="26" t="str">
        <f>IF(A476&lt;&gt;"",IF(Tätigkeit!T486&lt;&gt;"",Tätigkeit!T486,""),"")</f>
        <v/>
      </c>
      <c r="N476" s="26" t="str">
        <f>IF(A476&lt;&gt;"",IF(Tätigkeit!U486&lt;&gt;"",Tätigkeit!U486,""),"")</f>
        <v/>
      </c>
      <c r="O476" s="26" t="str">
        <f>IF(OR(A476="",ISBLANK(Tätigkeit!V486)),"",IF(NOT(ISNA(Tätigkeit!V486)),INDEX(codeschartkla,MATCH(Tätigkeit!V486,libschartkla,0)),Tätigkeit!V486))</f>
        <v/>
      </c>
      <c r="P476" s="26" t="str">
        <f>IF(OR(A476="",ISBLANK(Tätigkeit!W486)),"",Tätigkeit!W486)</f>
        <v/>
      </c>
    </row>
    <row r="477" spans="1:16" x14ac:dyDescent="0.2">
      <c r="A477" s="26" t="str">
        <f>IF(Tätigkeit!$A487&lt;&gt;"",IF(Tätigkeit!C487&lt;&gt;"",IF(Tätigkeit!C487="LOC.ID",CONCATENATE("LOC.",Tätigkeit!AM$12),Tätigkeit!C487),""),"")</f>
        <v/>
      </c>
      <c r="B477" s="65" t="str">
        <f>IF(A477&lt;&gt;"",Tätigkeit!J487,"")</f>
        <v/>
      </c>
      <c r="C477" s="26" t="str">
        <f>IF(A477&lt;&gt;"",IF(Tätigkeit!E487=TRUE,INDEX(codesex,MATCH(Tätigkeit!D487,libsex,0)),Tätigkeit!D487),"")</f>
        <v/>
      </c>
      <c r="D477" s="131" t="str">
        <f>IF(A477&lt;&gt;"",Tätigkeit!F487,"")</f>
        <v/>
      </c>
      <c r="E477" s="26" t="str">
        <f>IF(A477&lt;&gt;"",IF(Tätigkeit!H487=TRUE,INDEX(codenat,MATCH(Tätigkeit!G487,libnat,0)),Tätigkeit!G487),"")</f>
        <v/>
      </c>
      <c r="F477" s="26" t="str">
        <f>IF(A477&lt;&gt;"",Tätigkeit!I487,"")</f>
        <v/>
      </c>
      <c r="G477" s="26" t="str">
        <f>IF(A477&lt;&gt;"",IF(Tätigkeit!O487&lt;&gt;"",Tätigkeit!O487,""),"")</f>
        <v/>
      </c>
      <c r="H477" s="26" t="str">
        <f>IF(A477&lt;&gt;"",IF(Tätigkeit!Z487=TRUE,INDEX(codeperskat,MATCH(Tätigkeit!P487,libperskat,0)),IF(Tätigkeit!P487&lt;&gt;"",Tätigkeit!P487,"")),"")</f>
        <v/>
      </c>
      <c r="I477" s="26" t="str">
        <f>IF(A477&lt;&gt;"",IF(Tätigkeit!AA487=TRUE,INDEX(codeaav,MATCH(Tätigkeit!Q487,libaav,0)),IF(Tätigkeit!Q487&lt;&gt;"",Tätigkeit!Q487,"")),"")</f>
        <v/>
      </c>
      <c r="J477" s="26" t="str">
        <f>IF(A477&lt;&gt;"",IF(Tätigkeit!AB487=TRUE,INDEX(codedipqual,MATCH(Tätigkeit!R487,libdipqual,0)),IF(Tätigkeit!R487&lt;&gt;"",Tätigkeit!R487,"")),"")</f>
        <v/>
      </c>
      <c r="K477" s="26" t="str">
        <f>IF(A477&lt;&gt;"",IF(Tätigkeit!AC487=TRUE,INDEX(libcatidinst,MATCH(Tätigkeit!S487,libinst,0)),""),"")</f>
        <v/>
      </c>
      <c r="L477" s="26" t="str">
        <f>IF(A477&lt;&gt;"",IF(Tätigkeit!AC487=TRUE,INDEX(codeinst,MATCH(Tätigkeit!S487,libinst,0)),IF(Tätigkeit!S487&lt;&gt;"",Tätigkeit!S487,"")),"")</f>
        <v/>
      </c>
      <c r="M477" s="26" t="str">
        <f>IF(A477&lt;&gt;"",IF(Tätigkeit!T487&lt;&gt;"",Tätigkeit!T487,""),"")</f>
        <v/>
      </c>
      <c r="N477" s="26" t="str">
        <f>IF(A477&lt;&gt;"",IF(Tätigkeit!U487&lt;&gt;"",Tätigkeit!U487,""),"")</f>
        <v/>
      </c>
      <c r="O477" s="26" t="str">
        <f>IF(OR(A477="",ISBLANK(Tätigkeit!V487)),"",IF(NOT(ISNA(Tätigkeit!V487)),INDEX(codeschartkla,MATCH(Tätigkeit!V487,libschartkla,0)),Tätigkeit!V487))</f>
        <v/>
      </c>
      <c r="P477" s="26" t="str">
        <f>IF(OR(A477="",ISBLANK(Tätigkeit!W487)),"",Tätigkeit!W487)</f>
        <v/>
      </c>
    </row>
    <row r="478" spans="1:16" x14ac:dyDescent="0.2">
      <c r="A478" s="26" t="str">
        <f>IF(Tätigkeit!$A488&lt;&gt;"",IF(Tätigkeit!C488&lt;&gt;"",IF(Tätigkeit!C488="LOC.ID",CONCATENATE("LOC.",Tätigkeit!AM$12),Tätigkeit!C488),""),"")</f>
        <v/>
      </c>
      <c r="B478" s="65" t="str">
        <f>IF(A478&lt;&gt;"",Tätigkeit!J488,"")</f>
        <v/>
      </c>
      <c r="C478" s="26" t="str">
        <f>IF(A478&lt;&gt;"",IF(Tätigkeit!E488=TRUE,INDEX(codesex,MATCH(Tätigkeit!D488,libsex,0)),Tätigkeit!D488),"")</f>
        <v/>
      </c>
      <c r="D478" s="131" t="str">
        <f>IF(A478&lt;&gt;"",Tätigkeit!F488,"")</f>
        <v/>
      </c>
      <c r="E478" s="26" t="str">
        <f>IF(A478&lt;&gt;"",IF(Tätigkeit!H488=TRUE,INDEX(codenat,MATCH(Tätigkeit!G488,libnat,0)),Tätigkeit!G488),"")</f>
        <v/>
      </c>
      <c r="F478" s="26" t="str">
        <f>IF(A478&lt;&gt;"",Tätigkeit!I488,"")</f>
        <v/>
      </c>
      <c r="G478" s="26" t="str">
        <f>IF(A478&lt;&gt;"",IF(Tätigkeit!O488&lt;&gt;"",Tätigkeit!O488,""),"")</f>
        <v/>
      </c>
      <c r="H478" s="26" t="str">
        <f>IF(A478&lt;&gt;"",IF(Tätigkeit!Z488=TRUE,INDEX(codeperskat,MATCH(Tätigkeit!P488,libperskat,0)),IF(Tätigkeit!P488&lt;&gt;"",Tätigkeit!P488,"")),"")</f>
        <v/>
      </c>
      <c r="I478" s="26" t="str">
        <f>IF(A478&lt;&gt;"",IF(Tätigkeit!AA488=TRUE,INDEX(codeaav,MATCH(Tätigkeit!Q488,libaav,0)),IF(Tätigkeit!Q488&lt;&gt;"",Tätigkeit!Q488,"")),"")</f>
        <v/>
      </c>
      <c r="J478" s="26" t="str">
        <f>IF(A478&lt;&gt;"",IF(Tätigkeit!AB488=TRUE,INDEX(codedipqual,MATCH(Tätigkeit!R488,libdipqual,0)),IF(Tätigkeit!R488&lt;&gt;"",Tätigkeit!R488,"")),"")</f>
        <v/>
      </c>
      <c r="K478" s="26" t="str">
        <f>IF(A478&lt;&gt;"",IF(Tätigkeit!AC488=TRUE,INDEX(libcatidinst,MATCH(Tätigkeit!S488,libinst,0)),""),"")</f>
        <v/>
      </c>
      <c r="L478" s="26" t="str">
        <f>IF(A478&lt;&gt;"",IF(Tätigkeit!AC488=TRUE,INDEX(codeinst,MATCH(Tätigkeit!S488,libinst,0)),IF(Tätigkeit!S488&lt;&gt;"",Tätigkeit!S488,"")),"")</f>
        <v/>
      </c>
      <c r="M478" s="26" t="str">
        <f>IF(A478&lt;&gt;"",IF(Tätigkeit!T488&lt;&gt;"",Tätigkeit!T488,""),"")</f>
        <v/>
      </c>
      <c r="N478" s="26" t="str">
        <f>IF(A478&lt;&gt;"",IF(Tätigkeit!U488&lt;&gt;"",Tätigkeit!U488,""),"")</f>
        <v/>
      </c>
      <c r="O478" s="26" t="str">
        <f>IF(OR(A478="",ISBLANK(Tätigkeit!V488)),"",IF(NOT(ISNA(Tätigkeit!V488)),INDEX(codeschartkla,MATCH(Tätigkeit!V488,libschartkla,0)),Tätigkeit!V488))</f>
        <v/>
      </c>
      <c r="P478" s="26" t="str">
        <f>IF(OR(A478="",ISBLANK(Tätigkeit!W488)),"",Tätigkeit!W488)</f>
        <v/>
      </c>
    </row>
    <row r="479" spans="1:16" x14ac:dyDescent="0.2">
      <c r="A479" s="26" t="str">
        <f>IF(Tätigkeit!$A489&lt;&gt;"",IF(Tätigkeit!C489&lt;&gt;"",IF(Tätigkeit!C489="LOC.ID",CONCATENATE("LOC.",Tätigkeit!AM$12),Tätigkeit!C489),""),"")</f>
        <v/>
      </c>
      <c r="B479" s="65" t="str">
        <f>IF(A479&lt;&gt;"",Tätigkeit!J489,"")</f>
        <v/>
      </c>
      <c r="C479" s="26" t="str">
        <f>IF(A479&lt;&gt;"",IF(Tätigkeit!E489=TRUE,INDEX(codesex,MATCH(Tätigkeit!D489,libsex,0)),Tätigkeit!D489),"")</f>
        <v/>
      </c>
      <c r="D479" s="131" t="str">
        <f>IF(A479&lt;&gt;"",Tätigkeit!F489,"")</f>
        <v/>
      </c>
      <c r="E479" s="26" t="str">
        <f>IF(A479&lt;&gt;"",IF(Tätigkeit!H489=TRUE,INDEX(codenat,MATCH(Tätigkeit!G489,libnat,0)),Tätigkeit!G489),"")</f>
        <v/>
      </c>
      <c r="F479" s="26" t="str">
        <f>IF(A479&lt;&gt;"",Tätigkeit!I489,"")</f>
        <v/>
      </c>
      <c r="G479" s="26" t="str">
        <f>IF(A479&lt;&gt;"",IF(Tätigkeit!O489&lt;&gt;"",Tätigkeit!O489,""),"")</f>
        <v/>
      </c>
      <c r="H479" s="26" t="str">
        <f>IF(A479&lt;&gt;"",IF(Tätigkeit!Z489=TRUE,INDEX(codeperskat,MATCH(Tätigkeit!P489,libperskat,0)),IF(Tätigkeit!P489&lt;&gt;"",Tätigkeit!P489,"")),"")</f>
        <v/>
      </c>
      <c r="I479" s="26" t="str">
        <f>IF(A479&lt;&gt;"",IF(Tätigkeit!AA489=TRUE,INDEX(codeaav,MATCH(Tätigkeit!Q489,libaav,0)),IF(Tätigkeit!Q489&lt;&gt;"",Tätigkeit!Q489,"")),"")</f>
        <v/>
      </c>
      <c r="J479" s="26" t="str">
        <f>IF(A479&lt;&gt;"",IF(Tätigkeit!AB489=TRUE,INDEX(codedipqual,MATCH(Tätigkeit!R489,libdipqual,0)),IF(Tätigkeit!R489&lt;&gt;"",Tätigkeit!R489,"")),"")</f>
        <v/>
      </c>
      <c r="K479" s="26" t="str">
        <f>IF(A479&lt;&gt;"",IF(Tätigkeit!AC489=TRUE,INDEX(libcatidinst,MATCH(Tätigkeit!S489,libinst,0)),""),"")</f>
        <v/>
      </c>
      <c r="L479" s="26" t="str">
        <f>IF(A479&lt;&gt;"",IF(Tätigkeit!AC489=TRUE,INDEX(codeinst,MATCH(Tätigkeit!S489,libinst,0)),IF(Tätigkeit!S489&lt;&gt;"",Tätigkeit!S489,"")),"")</f>
        <v/>
      </c>
      <c r="M479" s="26" t="str">
        <f>IF(A479&lt;&gt;"",IF(Tätigkeit!T489&lt;&gt;"",Tätigkeit!T489,""),"")</f>
        <v/>
      </c>
      <c r="N479" s="26" t="str">
        <f>IF(A479&lt;&gt;"",IF(Tätigkeit!U489&lt;&gt;"",Tätigkeit!U489,""),"")</f>
        <v/>
      </c>
      <c r="O479" s="26" t="str">
        <f>IF(OR(A479="",ISBLANK(Tätigkeit!V489)),"",IF(NOT(ISNA(Tätigkeit!V489)),INDEX(codeschartkla,MATCH(Tätigkeit!V489,libschartkla,0)),Tätigkeit!V489))</f>
        <v/>
      </c>
      <c r="P479" s="26" t="str">
        <f>IF(OR(A479="",ISBLANK(Tätigkeit!W489)),"",Tätigkeit!W489)</f>
        <v/>
      </c>
    </row>
    <row r="480" spans="1:16" x14ac:dyDescent="0.2">
      <c r="A480" s="26" t="str">
        <f>IF(Tätigkeit!$A490&lt;&gt;"",IF(Tätigkeit!C490&lt;&gt;"",IF(Tätigkeit!C490="LOC.ID",CONCATENATE("LOC.",Tätigkeit!AM$12),Tätigkeit!C490),""),"")</f>
        <v/>
      </c>
      <c r="B480" s="65" t="str">
        <f>IF(A480&lt;&gt;"",Tätigkeit!J490,"")</f>
        <v/>
      </c>
      <c r="C480" s="26" t="str">
        <f>IF(A480&lt;&gt;"",IF(Tätigkeit!E490=TRUE,INDEX(codesex,MATCH(Tätigkeit!D490,libsex,0)),Tätigkeit!D490),"")</f>
        <v/>
      </c>
      <c r="D480" s="131" t="str">
        <f>IF(A480&lt;&gt;"",Tätigkeit!F490,"")</f>
        <v/>
      </c>
      <c r="E480" s="26" t="str">
        <f>IF(A480&lt;&gt;"",IF(Tätigkeit!H490=TRUE,INDEX(codenat,MATCH(Tätigkeit!G490,libnat,0)),Tätigkeit!G490),"")</f>
        <v/>
      </c>
      <c r="F480" s="26" t="str">
        <f>IF(A480&lt;&gt;"",Tätigkeit!I490,"")</f>
        <v/>
      </c>
      <c r="G480" s="26" t="str">
        <f>IF(A480&lt;&gt;"",IF(Tätigkeit!O490&lt;&gt;"",Tätigkeit!O490,""),"")</f>
        <v/>
      </c>
      <c r="H480" s="26" t="str">
        <f>IF(A480&lt;&gt;"",IF(Tätigkeit!Z490=TRUE,INDEX(codeperskat,MATCH(Tätigkeit!P490,libperskat,0)),IF(Tätigkeit!P490&lt;&gt;"",Tätigkeit!P490,"")),"")</f>
        <v/>
      </c>
      <c r="I480" s="26" t="str">
        <f>IF(A480&lt;&gt;"",IF(Tätigkeit!AA490=TRUE,INDEX(codeaav,MATCH(Tätigkeit!Q490,libaav,0)),IF(Tätigkeit!Q490&lt;&gt;"",Tätigkeit!Q490,"")),"")</f>
        <v/>
      </c>
      <c r="J480" s="26" t="str">
        <f>IF(A480&lt;&gt;"",IF(Tätigkeit!AB490=TRUE,INDEX(codedipqual,MATCH(Tätigkeit!R490,libdipqual,0)),IF(Tätigkeit!R490&lt;&gt;"",Tätigkeit!R490,"")),"")</f>
        <v/>
      </c>
      <c r="K480" s="26" t="str">
        <f>IF(A480&lt;&gt;"",IF(Tätigkeit!AC490=TRUE,INDEX(libcatidinst,MATCH(Tätigkeit!S490,libinst,0)),""),"")</f>
        <v/>
      </c>
      <c r="L480" s="26" t="str">
        <f>IF(A480&lt;&gt;"",IF(Tätigkeit!AC490=TRUE,INDEX(codeinst,MATCH(Tätigkeit!S490,libinst,0)),IF(Tätigkeit!S490&lt;&gt;"",Tätigkeit!S490,"")),"")</f>
        <v/>
      </c>
      <c r="M480" s="26" t="str">
        <f>IF(A480&lt;&gt;"",IF(Tätigkeit!T490&lt;&gt;"",Tätigkeit!T490,""),"")</f>
        <v/>
      </c>
      <c r="N480" s="26" t="str">
        <f>IF(A480&lt;&gt;"",IF(Tätigkeit!U490&lt;&gt;"",Tätigkeit!U490,""),"")</f>
        <v/>
      </c>
      <c r="O480" s="26" t="str">
        <f>IF(OR(A480="",ISBLANK(Tätigkeit!V490)),"",IF(NOT(ISNA(Tätigkeit!V490)),INDEX(codeschartkla,MATCH(Tätigkeit!V490,libschartkla,0)),Tätigkeit!V490))</f>
        <v/>
      </c>
      <c r="P480" s="26" t="str">
        <f>IF(OR(A480="",ISBLANK(Tätigkeit!W490)),"",Tätigkeit!W490)</f>
        <v/>
      </c>
    </row>
    <row r="481" spans="1:16" x14ac:dyDescent="0.2">
      <c r="A481" s="26" t="str">
        <f>IF(Tätigkeit!$A491&lt;&gt;"",IF(Tätigkeit!C491&lt;&gt;"",IF(Tätigkeit!C491="LOC.ID",CONCATENATE("LOC.",Tätigkeit!AM$12),Tätigkeit!C491),""),"")</f>
        <v/>
      </c>
      <c r="B481" s="65" t="str">
        <f>IF(A481&lt;&gt;"",Tätigkeit!J491,"")</f>
        <v/>
      </c>
      <c r="C481" s="26" t="str">
        <f>IF(A481&lt;&gt;"",IF(Tätigkeit!E491=TRUE,INDEX(codesex,MATCH(Tätigkeit!D491,libsex,0)),Tätigkeit!D491),"")</f>
        <v/>
      </c>
      <c r="D481" s="131" t="str">
        <f>IF(A481&lt;&gt;"",Tätigkeit!F491,"")</f>
        <v/>
      </c>
      <c r="E481" s="26" t="str">
        <f>IF(A481&lt;&gt;"",IF(Tätigkeit!H491=TRUE,INDEX(codenat,MATCH(Tätigkeit!G491,libnat,0)),Tätigkeit!G491),"")</f>
        <v/>
      </c>
      <c r="F481" s="26" t="str">
        <f>IF(A481&lt;&gt;"",Tätigkeit!I491,"")</f>
        <v/>
      </c>
      <c r="G481" s="26" t="str">
        <f>IF(A481&lt;&gt;"",IF(Tätigkeit!O491&lt;&gt;"",Tätigkeit!O491,""),"")</f>
        <v/>
      </c>
      <c r="H481" s="26" t="str">
        <f>IF(A481&lt;&gt;"",IF(Tätigkeit!Z491=TRUE,INDEX(codeperskat,MATCH(Tätigkeit!P491,libperskat,0)),IF(Tätigkeit!P491&lt;&gt;"",Tätigkeit!P491,"")),"")</f>
        <v/>
      </c>
      <c r="I481" s="26" t="str">
        <f>IF(A481&lt;&gt;"",IF(Tätigkeit!AA491=TRUE,INDEX(codeaav,MATCH(Tätigkeit!Q491,libaav,0)),IF(Tätigkeit!Q491&lt;&gt;"",Tätigkeit!Q491,"")),"")</f>
        <v/>
      </c>
      <c r="J481" s="26" t="str">
        <f>IF(A481&lt;&gt;"",IF(Tätigkeit!AB491=TRUE,INDEX(codedipqual,MATCH(Tätigkeit!R491,libdipqual,0)),IF(Tätigkeit!R491&lt;&gt;"",Tätigkeit!R491,"")),"")</f>
        <v/>
      </c>
      <c r="K481" s="26" t="str">
        <f>IF(A481&lt;&gt;"",IF(Tätigkeit!AC491=TRUE,INDEX(libcatidinst,MATCH(Tätigkeit!S491,libinst,0)),""),"")</f>
        <v/>
      </c>
      <c r="L481" s="26" t="str">
        <f>IF(A481&lt;&gt;"",IF(Tätigkeit!AC491=TRUE,INDEX(codeinst,MATCH(Tätigkeit!S491,libinst,0)),IF(Tätigkeit!S491&lt;&gt;"",Tätigkeit!S491,"")),"")</f>
        <v/>
      </c>
      <c r="M481" s="26" t="str">
        <f>IF(A481&lt;&gt;"",IF(Tätigkeit!T491&lt;&gt;"",Tätigkeit!T491,""),"")</f>
        <v/>
      </c>
      <c r="N481" s="26" t="str">
        <f>IF(A481&lt;&gt;"",IF(Tätigkeit!U491&lt;&gt;"",Tätigkeit!U491,""),"")</f>
        <v/>
      </c>
      <c r="O481" s="26" t="str">
        <f>IF(OR(A481="",ISBLANK(Tätigkeit!V491)),"",IF(NOT(ISNA(Tätigkeit!V491)),INDEX(codeschartkla,MATCH(Tätigkeit!V491,libschartkla,0)),Tätigkeit!V491))</f>
        <v/>
      </c>
      <c r="P481" s="26" t="str">
        <f>IF(OR(A481="",ISBLANK(Tätigkeit!W491)),"",Tätigkeit!W491)</f>
        <v/>
      </c>
    </row>
    <row r="482" spans="1:16" x14ac:dyDescent="0.2">
      <c r="A482" s="26" t="str">
        <f>IF(Tätigkeit!$A492&lt;&gt;"",IF(Tätigkeit!C492&lt;&gt;"",IF(Tätigkeit!C492="LOC.ID",CONCATENATE("LOC.",Tätigkeit!AM$12),Tätigkeit!C492),""),"")</f>
        <v/>
      </c>
      <c r="B482" s="65" t="str">
        <f>IF(A482&lt;&gt;"",Tätigkeit!J492,"")</f>
        <v/>
      </c>
      <c r="C482" s="26" t="str">
        <f>IF(A482&lt;&gt;"",IF(Tätigkeit!E492=TRUE,INDEX(codesex,MATCH(Tätigkeit!D492,libsex,0)),Tätigkeit!D492),"")</f>
        <v/>
      </c>
      <c r="D482" s="131" t="str">
        <f>IF(A482&lt;&gt;"",Tätigkeit!F492,"")</f>
        <v/>
      </c>
      <c r="E482" s="26" t="str">
        <f>IF(A482&lt;&gt;"",IF(Tätigkeit!H492=TRUE,INDEX(codenat,MATCH(Tätigkeit!G492,libnat,0)),Tätigkeit!G492),"")</f>
        <v/>
      </c>
      <c r="F482" s="26" t="str">
        <f>IF(A482&lt;&gt;"",Tätigkeit!I492,"")</f>
        <v/>
      </c>
      <c r="G482" s="26" t="str">
        <f>IF(A482&lt;&gt;"",IF(Tätigkeit!O492&lt;&gt;"",Tätigkeit!O492,""),"")</f>
        <v/>
      </c>
      <c r="H482" s="26" t="str">
        <f>IF(A482&lt;&gt;"",IF(Tätigkeit!Z492=TRUE,INDEX(codeperskat,MATCH(Tätigkeit!P492,libperskat,0)),IF(Tätigkeit!P492&lt;&gt;"",Tätigkeit!P492,"")),"")</f>
        <v/>
      </c>
      <c r="I482" s="26" t="str">
        <f>IF(A482&lt;&gt;"",IF(Tätigkeit!AA492=TRUE,INDEX(codeaav,MATCH(Tätigkeit!Q492,libaav,0)),IF(Tätigkeit!Q492&lt;&gt;"",Tätigkeit!Q492,"")),"")</f>
        <v/>
      </c>
      <c r="J482" s="26" t="str">
        <f>IF(A482&lt;&gt;"",IF(Tätigkeit!AB492=TRUE,INDEX(codedipqual,MATCH(Tätigkeit!R492,libdipqual,0)),IF(Tätigkeit!R492&lt;&gt;"",Tätigkeit!R492,"")),"")</f>
        <v/>
      </c>
      <c r="K482" s="26" t="str">
        <f>IF(A482&lt;&gt;"",IF(Tätigkeit!AC492=TRUE,INDEX(libcatidinst,MATCH(Tätigkeit!S492,libinst,0)),""),"")</f>
        <v/>
      </c>
      <c r="L482" s="26" t="str">
        <f>IF(A482&lt;&gt;"",IF(Tätigkeit!AC492=TRUE,INDEX(codeinst,MATCH(Tätigkeit!S492,libinst,0)),IF(Tätigkeit!S492&lt;&gt;"",Tätigkeit!S492,"")),"")</f>
        <v/>
      </c>
      <c r="M482" s="26" t="str">
        <f>IF(A482&lt;&gt;"",IF(Tätigkeit!T492&lt;&gt;"",Tätigkeit!T492,""),"")</f>
        <v/>
      </c>
      <c r="N482" s="26" t="str">
        <f>IF(A482&lt;&gt;"",IF(Tätigkeit!U492&lt;&gt;"",Tätigkeit!U492,""),"")</f>
        <v/>
      </c>
      <c r="O482" s="26" t="str">
        <f>IF(OR(A482="",ISBLANK(Tätigkeit!V492)),"",IF(NOT(ISNA(Tätigkeit!V492)),INDEX(codeschartkla,MATCH(Tätigkeit!V492,libschartkla,0)),Tätigkeit!V492))</f>
        <v/>
      </c>
      <c r="P482" s="26" t="str">
        <f>IF(OR(A482="",ISBLANK(Tätigkeit!W492)),"",Tätigkeit!W492)</f>
        <v/>
      </c>
    </row>
    <row r="483" spans="1:16" x14ac:dyDescent="0.2">
      <c r="A483" s="26" t="str">
        <f>IF(Tätigkeit!$A493&lt;&gt;"",IF(Tätigkeit!C493&lt;&gt;"",IF(Tätigkeit!C493="LOC.ID",CONCATENATE("LOC.",Tätigkeit!AM$12),Tätigkeit!C493),""),"")</f>
        <v/>
      </c>
      <c r="B483" s="65" t="str">
        <f>IF(A483&lt;&gt;"",Tätigkeit!J493,"")</f>
        <v/>
      </c>
      <c r="C483" s="26" t="str">
        <f>IF(A483&lt;&gt;"",IF(Tätigkeit!E493=TRUE,INDEX(codesex,MATCH(Tätigkeit!D493,libsex,0)),Tätigkeit!D493),"")</f>
        <v/>
      </c>
      <c r="D483" s="131" t="str">
        <f>IF(A483&lt;&gt;"",Tätigkeit!F493,"")</f>
        <v/>
      </c>
      <c r="E483" s="26" t="str">
        <f>IF(A483&lt;&gt;"",IF(Tätigkeit!H493=TRUE,INDEX(codenat,MATCH(Tätigkeit!G493,libnat,0)),Tätigkeit!G493),"")</f>
        <v/>
      </c>
      <c r="F483" s="26" t="str">
        <f>IF(A483&lt;&gt;"",Tätigkeit!I493,"")</f>
        <v/>
      </c>
      <c r="G483" s="26" t="str">
        <f>IF(A483&lt;&gt;"",IF(Tätigkeit!O493&lt;&gt;"",Tätigkeit!O493,""),"")</f>
        <v/>
      </c>
      <c r="H483" s="26" t="str">
        <f>IF(A483&lt;&gt;"",IF(Tätigkeit!Z493=TRUE,INDEX(codeperskat,MATCH(Tätigkeit!P493,libperskat,0)),IF(Tätigkeit!P493&lt;&gt;"",Tätigkeit!P493,"")),"")</f>
        <v/>
      </c>
      <c r="I483" s="26" t="str">
        <f>IF(A483&lt;&gt;"",IF(Tätigkeit!AA493=TRUE,INDEX(codeaav,MATCH(Tätigkeit!Q493,libaav,0)),IF(Tätigkeit!Q493&lt;&gt;"",Tätigkeit!Q493,"")),"")</f>
        <v/>
      </c>
      <c r="J483" s="26" t="str">
        <f>IF(A483&lt;&gt;"",IF(Tätigkeit!AB493=TRUE,INDEX(codedipqual,MATCH(Tätigkeit!R493,libdipqual,0)),IF(Tätigkeit!R493&lt;&gt;"",Tätigkeit!R493,"")),"")</f>
        <v/>
      </c>
      <c r="K483" s="26" t="str">
        <f>IF(A483&lt;&gt;"",IF(Tätigkeit!AC493=TRUE,INDEX(libcatidinst,MATCH(Tätigkeit!S493,libinst,0)),""),"")</f>
        <v/>
      </c>
      <c r="L483" s="26" t="str">
        <f>IF(A483&lt;&gt;"",IF(Tätigkeit!AC493=TRUE,INDEX(codeinst,MATCH(Tätigkeit!S493,libinst,0)),IF(Tätigkeit!S493&lt;&gt;"",Tätigkeit!S493,"")),"")</f>
        <v/>
      </c>
      <c r="M483" s="26" t="str">
        <f>IF(A483&lt;&gt;"",IF(Tätigkeit!T493&lt;&gt;"",Tätigkeit!T493,""),"")</f>
        <v/>
      </c>
      <c r="N483" s="26" t="str">
        <f>IF(A483&lt;&gt;"",IF(Tätigkeit!U493&lt;&gt;"",Tätigkeit!U493,""),"")</f>
        <v/>
      </c>
      <c r="O483" s="26" t="str">
        <f>IF(OR(A483="",ISBLANK(Tätigkeit!V493)),"",IF(NOT(ISNA(Tätigkeit!V493)),INDEX(codeschartkla,MATCH(Tätigkeit!V493,libschartkla,0)),Tätigkeit!V493))</f>
        <v/>
      </c>
      <c r="P483" s="26" t="str">
        <f>IF(OR(A483="",ISBLANK(Tätigkeit!W493)),"",Tätigkeit!W493)</f>
        <v/>
      </c>
    </row>
    <row r="484" spans="1:16" x14ac:dyDescent="0.2">
      <c r="A484" s="26" t="str">
        <f>IF(Tätigkeit!$A494&lt;&gt;"",IF(Tätigkeit!C494&lt;&gt;"",IF(Tätigkeit!C494="LOC.ID",CONCATENATE("LOC.",Tätigkeit!AM$12),Tätigkeit!C494),""),"")</f>
        <v/>
      </c>
      <c r="B484" s="65" t="str">
        <f>IF(A484&lt;&gt;"",Tätigkeit!J494,"")</f>
        <v/>
      </c>
      <c r="C484" s="26" t="str">
        <f>IF(A484&lt;&gt;"",IF(Tätigkeit!E494=TRUE,INDEX(codesex,MATCH(Tätigkeit!D494,libsex,0)),Tätigkeit!D494),"")</f>
        <v/>
      </c>
      <c r="D484" s="131" t="str">
        <f>IF(A484&lt;&gt;"",Tätigkeit!F494,"")</f>
        <v/>
      </c>
      <c r="E484" s="26" t="str">
        <f>IF(A484&lt;&gt;"",IF(Tätigkeit!H494=TRUE,INDEX(codenat,MATCH(Tätigkeit!G494,libnat,0)),Tätigkeit!G494),"")</f>
        <v/>
      </c>
      <c r="F484" s="26" t="str">
        <f>IF(A484&lt;&gt;"",Tätigkeit!I494,"")</f>
        <v/>
      </c>
      <c r="G484" s="26" t="str">
        <f>IF(A484&lt;&gt;"",IF(Tätigkeit!O494&lt;&gt;"",Tätigkeit!O494,""),"")</f>
        <v/>
      </c>
      <c r="H484" s="26" t="str">
        <f>IF(A484&lt;&gt;"",IF(Tätigkeit!Z494=TRUE,INDEX(codeperskat,MATCH(Tätigkeit!P494,libperskat,0)),IF(Tätigkeit!P494&lt;&gt;"",Tätigkeit!P494,"")),"")</f>
        <v/>
      </c>
      <c r="I484" s="26" t="str">
        <f>IF(A484&lt;&gt;"",IF(Tätigkeit!AA494=TRUE,INDEX(codeaav,MATCH(Tätigkeit!Q494,libaav,0)),IF(Tätigkeit!Q494&lt;&gt;"",Tätigkeit!Q494,"")),"")</f>
        <v/>
      </c>
      <c r="J484" s="26" t="str">
        <f>IF(A484&lt;&gt;"",IF(Tätigkeit!AB494=TRUE,INDEX(codedipqual,MATCH(Tätigkeit!R494,libdipqual,0)),IF(Tätigkeit!R494&lt;&gt;"",Tätigkeit!R494,"")),"")</f>
        <v/>
      </c>
      <c r="K484" s="26" t="str">
        <f>IF(A484&lt;&gt;"",IF(Tätigkeit!AC494=TRUE,INDEX(libcatidinst,MATCH(Tätigkeit!S494,libinst,0)),""),"")</f>
        <v/>
      </c>
      <c r="L484" s="26" t="str">
        <f>IF(A484&lt;&gt;"",IF(Tätigkeit!AC494=TRUE,INDEX(codeinst,MATCH(Tätigkeit!S494,libinst,0)),IF(Tätigkeit!S494&lt;&gt;"",Tätigkeit!S494,"")),"")</f>
        <v/>
      </c>
      <c r="M484" s="26" t="str">
        <f>IF(A484&lt;&gt;"",IF(Tätigkeit!T494&lt;&gt;"",Tätigkeit!T494,""),"")</f>
        <v/>
      </c>
      <c r="N484" s="26" t="str">
        <f>IF(A484&lt;&gt;"",IF(Tätigkeit!U494&lt;&gt;"",Tätigkeit!U494,""),"")</f>
        <v/>
      </c>
      <c r="O484" s="26" t="str">
        <f>IF(OR(A484="",ISBLANK(Tätigkeit!V494)),"",IF(NOT(ISNA(Tätigkeit!V494)),INDEX(codeschartkla,MATCH(Tätigkeit!V494,libschartkla,0)),Tätigkeit!V494))</f>
        <v/>
      </c>
      <c r="P484" s="26" t="str">
        <f>IF(OR(A484="",ISBLANK(Tätigkeit!W494)),"",Tätigkeit!W494)</f>
        <v/>
      </c>
    </row>
    <row r="485" spans="1:16" x14ac:dyDescent="0.2">
      <c r="A485" s="26" t="str">
        <f>IF(Tätigkeit!$A495&lt;&gt;"",IF(Tätigkeit!C495&lt;&gt;"",IF(Tätigkeit!C495="LOC.ID",CONCATENATE("LOC.",Tätigkeit!AM$12),Tätigkeit!C495),""),"")</f>
        <v/>
      </c>
      <c r="B485" s="65" t="str">
        <f>IF(A485&lt;&gt;"",Tätigkeit!J495,"")</f>
        <v/>
      </c>
      <c r="C485" s="26" t="str">
        <f>IF(A485&lt;&gt;"",IF(Tätigkeit!E495=TRUE,INDEX(codesex,MATCH(Tätigkeit!D495,libsex,0)),Tätigkeit!D495),"")</f>
        <v/>
      </c>
      <c r="D485" s="131" t="str">
        <f>IF(A485&lt;&gt;"",Tätigkeit!F495,"")</f>
        <v/>
      </c>
      <c r="E485" s="26" t="str">
        <f>IF(A485&lt;&gt;"",IF(Tätigkeit!H495=TRUE,INDEX(codenat,MATCH(Tätigkeit!G495,libnat,0)),Tätigkeit!G495),"")</f>
        <v/>
      </c>
      <c r="F485" s="26" t="str">
        <f>IF(A485&lt;&gt;"",Tätigkeit!I495,"")</f>
        <v/>
      </c>
      <c r="G485" s="26" t="str">
        <f>IF(A485&lt;&gt;"",IF(Tätigkeit!O495&lt;&gt;"",Tätigkeit!O495,""),"")</f>
        <v/>
      </c>
      <c r="H485" s="26" t="str">
        <f>IF(A485&lt;&gt;"",IF(Tätigkeit!Z495=TRUE,INDEX(codeperskat,MATCH(Tätigkeit!P495,libperskat,0)),IF(Tätigkeit!P495&lt;&gt;"",Tätigkeit!P495,"")),"")</f>
        <v/>
      </c>
      <c r="I485" s="26" t="str">
        <f>IF(A485&lt;&gt;"",IF(Tätigkeit!AA495=TRUE,INDEX(codeaav,MATCH(Tätigkeit!Q495,libaav,0)),IF(Tätigkeit!Q495&lt;&gt;"",Tätigkeit!Q495,"")),"")</f>
        <v/>
      </c>
      <c r="J485" s="26" t="str">
        <f>IF(A485&lt;&gt;"",IF(Tätigkeit!AB495=TRUE,INDEX(codedipqual,MATCH(Tätigkeit!R495,libdipqual,0)),IF(Tätigkeit!R495&lt;&gt;"",Tätigkeit!R495,"")),"")</f>
        <v/>
      </c>
      <c r="K485" s="26" t="str">
        <f>IF(A485&lt;&gt;"",IF(Tätigkeit!AC495=TRUE,INDEX(libcatidinst,MATCH(Tätigkeit!S495,libinst,0)),""),"")</f>
        <v/>
      </c>
      <c r="L485" s="26" t="str">
        <f>IF(A485&lt;&gt;"",IF(Tätigkeit!AC495=TRUE,INDEX(codeinst,MATCH(Tätigkeit!S495,libinst,0)),IF(Tätigkeit!S495&lt;&gt;"",Tätigkeit!S495,"")),"")</f>
        <v/>
      </c>
      <c r="M485" s="26" t="str">
        <f>IF(A485&lt;&gt;"",IF(Tätigkeit!T495&lt;&gt;"",Tätigkeit!T495,""),"")</f>
        <v/>
      </c>
      <c r="N485" s="26" t="str">
        <f>IF(A485&lt;&gt;"",IF(Tätigkeit!U495&lt;&gt;"",Tätigkeit!U495,""),"")</f>
        <v/>
      </c>
      <c r="O485" s="26" t="str">
        <f>IF(OR(A485="",ISBLANK(Tätigkeit!V495)),"",IF(NOT(ISNA(Tätigkeit!V495)),INDEX(codeschartkla,MATCH(Tätigkeit!V495,libschartkla,0)),Tätigkeit!V495))</f>
        <v/>
      </c>
      <c r="P485" s="26" t="str">
        <f>IF(OR(A485="",ISBLANK(Tätigkeit!W495)),"",Tätigkeit!W495)</f>
        <v/>
      </c>
    </row>
    <row r="486" spans="1:16" x14ac:dyDescent="0.2">
      <c r="A486" s="26" t="str">
        <f>IF(Tätigkeit!$A496&lt;&gt;"",IF(Tätigkeit!C496&lt;&gt;"",IF(Tätigkeit!C496="LOC.ID",CONCATENATE("LOC.",Tätigkeit!AM$12),Tätigkeit!C496),""),"")</f>
        <v/>
      </c>
      <c r="B486" s="65" t="str">
        <f>IF(A486&lt;&gt;"",Tätigkeit!J496,"")</f>
        <v/>
      </c>
      <c r="C486" s="26" t="str">
        <f>IF(A486&lt;&gt;"",IF(Tätigkeit!E496=TRUE,INDEX(codesex,MATCH(Tätigkeit!D496,libsex,0)),Tätigkeit!D496),"")</f>
        <v/>
      </c>
      <c r="D486" s="131" t="str">
        <f>IF(A486&lt;&gt;"",Tätigkeit!F496,"")</f>
        <v/>
      </c>
      <c r="E486" s="26" t="str">
        <f>IF(A486&lt;&gt;"",IF(Tätigkeit!H496=TRUE,INDEX(codenat,MATCH(Tätigkeit!G496,libnat,0)),Tätigkeit!G496),"")</f>
        <v/>
      </c>
      <c r="F486" s="26" t="str">
        <f>IF(A486&lt;&gt;"",Tätigkeit!I496,"")</f>
        <v/>
      </c>
      <c r="G486" s="26" t="str">
        <f>IF(A486&lt;&gt;"",IF(Tätigkeit!O496&lt;&gt;"",Tätigkeit!O496,""),"")</f>
        <v/>
      </c>
      <c r="H486" s="26" t="str">
        <f>IF(A486&lt;&gt;"",IF(Tätigkeit!Z496=TRUE,INDEX(codeperskat,MATCH(Tätigkeit!P496,libperskat,0)),IF(Tätigkeit!P496&lt;&gt;"",Tätigkeit!P496,"")),"")</f>
        <v/>
      </c>
      <c r="I486" s="26" t="str">
        <f>IF(A486&lt;&gt;"",IF(Tätigkeit!AA496=TRUE,INDEX(codeaav,MATCH(Tätigkeit!Q496,libaav,0)),IF(Tätigkeit!Q496&lt;&gt;"",Tätigkeit!Q496,"")),"")</f>
        <v/>
      </c>
      <c r="J486" s="26" t="str">
        <f>IF(A486&lt;&gt;"",IF(Tätigkeit!AB496=TRUE,INDEX(codedipqual,MATCH(Tätigkeit!R496,libdipqual,0)),IF(Tätigkeit!R496&lt;&gt;"",Tätigkeit!R496,"")),"")</f>
        <v/>
      </c>
      <c r="K486" s="26" t="str">
        <f>IF(A486&lt;&gt;"",IF(Tätigkeit!AC496=TRUE,INDEX(libcatidinst,MATCH(Tätigkeit!S496,libinst,0)),""),"")</f>
        <v/>
      </c>
      <c r="L486" s="26" t="str">
        <f>IF(A486&lt;&gt;"",IF(Tätigkeit!AC496=TRUE,INDEX(codeinst,MATCH(Tätigkeit!S496,libinst,0)),IF(Tätigkeit!S496&lt;&gt;"",Tätigkeit!S496,"")),"")</f>
        <v/>
      </c>
      <c r="M486" s="26" t="str">
        <f>IF(A486&lt;&gt;"",IF(Tätigkeit!T496&lt;&gt;"",Tätigkeit!T496,""),"")</f>
        <v/>
      </c>
      <c r="N486" s="26" t="str">
        <f>IF(A486&lt;&gt;"",IF(Tätigkeit!U496&lt;&gt;"",Tätigkeit!U496,""),"")</f>
        <v/>
      </c>
      <c r="O486" s="26" t="str">
        <f>IF(OR(A486="",ISBLANK(Tätigkeit!V496)),"",IF(NOT(ISNA(Tätigkeit!V496)),INDEX(codeschartkla,MATCH(Tätigkeit!V496,libschartkla,0)),Tätigkeit!V496))</f>
        <v/>
      </c>
      <c r="P486" s="26" t="str">
        <f>IF(OR(A486="",ISBLANK(Tätigkeit!W496)),"",Tätigkeit!W496)</f>
        <v/>
      </c>
    </row>
    <row r="487" spans="1:16" x14ac:dyDescent="0.2">
      <c r="A487" s="26" t="str">
        <f>IF(Tätigkeit!$A497&lt;&gt;"",IF(Tätigkeit!C497&lt;&gt;"",IF(Tätigkeit!C497="LOC.ID",CONCATENATE("LOC.",Tätigkeit!AM$12),Tätigkeit!C497),""),"")</f>
        <v/>
      </c>
      <c r="B487" s="65" t="str">
        <f>IF(A487&lt;&gt;"",Tätigkeit!J497,"")</f>
        <v/>
      </c>
      <c r="C487" s="26" t="str">
        <f>IF(A487&lt;&gt;"",IF(Tätigkeit!E497=TRUE,INDEX(codesex,MATCH(Tätigkeit!D497,libsex,0)),Tätigkeit!D497),"")</f>
        <v/>
      </c>
      <c r="D487" s="131" t="str">
        <f>IF(A487&lt;&gt;"",Tätigkeit!F497,"")</f>
        <v/>
      </c>
      <c r="E487" s="26" t="str">
        <f>IF(A487&lt;&gt;"",IF(Tätigkeit!H497=TRUE,INDEX(codenat,MATCH(Tätigkeit!G497,libnat,0)),Tätigkeit!G497),"")</f>
        <v/>
      </c>
      <c r="F487" s="26" t="str">
        <f>IF(A487&lt;&gt;"",Tätigkeit!I497,"")</f>
        <v/>
      </c>
      <c r="G487" s="26" t="str">
        <f>IF(A487&lt;&gt;"",IF(Tätigkeit!O497&lt;&gt;"",Tätigkeit!O497,""),"")</f>
        <v/>
      </c>
      <c r="H487" s="26" t="str">
        <f>IF(A487&lt;&gt;"",IF(Tätigkeit!Z497=TRUE,INDEX(codeperskat,MATCH(Tätigkeit!P497,libperskat,0)),IF(Tätigkeit!P497&lt;&gt;"",Tätigkeit!P497,"")),"")</f>
        <v/>
      </c>
      <c r="I487" s="26" t="str">
        <f>IF(A487&lt;&gt;"",IF(Tätigkeit!AA497=TRUE,INDEX(codeaav,MATCH(Tätigkeit!Q497,libaav,0)),IF(Tätigkeit!Q497&lt;&gt;"",Tätigkeit!Q497,"")),"")</f>
        <v/>
      </c>
      <c r="J487" s="26" t="str">
        <f>IF(A487&lt;&gt;"",IF(Tätigkeit!AB497=TRUE,INDEX(codedipqual,MATCH(Tätigkeit!R497,libdipqual,0)),IF(Tätigkeit!R497&lt;&gt;"",Tätigkeit!R497,"")),"")</f>
        <v/>
      </c>
      <c r="K487" s="26" t="str">
        <f>IF(A487&lt;&gt;"",IF(Tätigkeit!AC497=TRUE,INDEX(libcatidinst,MATCH(Tätigkeit!S497,libinst,0)),""),"")</f>
        <v/>
      </c>
      <c r="L487" s="26" t="str">
        <f>IF(A487&lt;&gt;"",IF(Tätigkeit!AC497=TRUE,INDEX(codeinst,MATCH(Tätigkeit!S497,libinst,0)),IF(Tätigkeit!S497&lt;&gt;"",Tätigkeit!S497,"")),"")</f>
        <v/>
      </c>
      <c r="M487" s="26" t="str">
        <f>IF(A487&lt;&gt;"",IF(Tätigkeit!T497&lt;&gt;"",Tätigkeit!T497,""),"")</f>
        <v/>
      </c>
      <c r="N487" s="26" t="str">
        <f>IF(A487&lt;&gt;"",IF(Tätigkeit!U497&lt;&gt;"",Tätigkeit!U497,""),"")</f>
        <v/>
      </c>
      <c r="O487" s="26" t="str">
        <f>IF(OR(A487="",ISBLANK(Tätigkeit!V497)),"",IF(NOT(ISNA(Tätigkeit!V497)),INDEX(codeschartkla,MATCH(Tätigkeit!V497,libschartkla,0)),Tätigkeit!V497))</f>
        <v/>
      </c>
      <c r="P487" s="26" t="str">
        <f>IF(OR(A487="",ISBLANK(Tätigkeit!W497)),"",Tätigkeit!W497)</f>
        <v/>
      </c>
    </row>
    <row r="488" spans="1:16" x14ac:dyDescent="0.2">
      <c r="A488" s="26" t="str">
        <f>IF(Tätigkeit!$A498&lt;&gt;"",IF(Tätigkeit!C498&lt;&gt;"",IF(Tätigkeit!C498="LOC.ID",CONCATENATE("LOC.",Tätigkeit!AM$12),Tätigkeit!C498),""),"")</f>
        <v/>
      </c>
      <c r="B488" s="65" t="str">
        <f>IF(A488&lt;&gt;"",Tätigkeit!J498,"")</f>
        <v/>
      </c>
      <c r="C488" s="26" t="str">
        <f>IF(A488&lt;&gt;"",IF(Tätigkeit!E498=TRUE,INDEX(codesex,MATCH(Tätigkeit!D498,libsex,0)),Tätigkeit!D498),"")</f>
        <v/>
      </c>
      <c r="D488" s="131" t="str">
        <f>IF(A488&lt;&gt;"",Tätigkeit!F498,"")</f>
        <v/>
      </c>
      <c r="E488" s="26" t="str">
        <f>IF(A488&lt;&gt;"",IF(Tätigkeit!H498=TRUE,INDEX(codenat,MATCH(Tätigkeit!G498,libnat,0)),Tätigkeit!G498),"")</f>
        <v/>
      </c>
      <c r="F488" s="26" t="str">
        <f>IF(A488&lt;&gt;"",Tätigkeit!I498,"")</f>
        <v/>
      </c>
      <c r="G488" s="26" t="str">
        <f>IF(A488&lt;&gt;"",IF(Tätigkeit!O498&lt;&gt;"",Tätigkeit!O498,""),"")</f>
        <v/>
      </c>
      <c r="H488" s="26" t="str">
        <f>IF(A488&lt;&gt;"",IF(Tätigkeit!Z498=TRUE,INDEX(codeperskat,MATCH(Tätigkeit!P498,libperskat,0)),IF(Tätigkeit!P498&lt;&gt;"",Tätigkeit!P498,"")),"")</f>
        <v/>
      </c>
      <c r="I488" s="26" t="str">
        <f>IF(A488&lt;&gt;"",IF(Tätigkeit!AA498=TRUE,INDEX(codeaav,MATCH(Tätigkeit!Q498,libaav,0)),IF(Tätigkeit!Q498&lt;&gt;"",Tätigkeit!Q498,"")),"")</f>
        <v/>
      </c>
      <c r="J488" s="26" t="str">
        <f>IF(A488&lt;&gt;"",IF(Tätigkeit!AB498=TRUE,INDEX(codedipqual,MATCH(Tätigkeit!R498,libdipqual,0)),IF(Tätigkeit!R498&lt;&gt;"",Tätigkeit!R498,"")),"")</f>
        <v/>
      </c>
      <c r="K488" s="26" t="str">
        <f>IF(A488&lt;&gt;"",IF(Tätigkeit!AC498=TRUE,INDEX(libcatidinst,MATCH(Tätigkeit!S498,libinst,0)),""),"")</f>
        <v/>
      </c>
      <c r="L488" s="26" t="str">
        <f>IF(A488&lt;&gt;"",IF(Tätigkeit!AC498=TRUE,INDEX(codeinst,MATCH(Tätigkeit!S498,libinst,0)),IF(Tätigkeit!S498&lt;&gt;"",Tätigkeit!S498,"")),"")</f>
        <v/>
      </c>
      <c r="M488" s="26" t="str">
        <f>IF(A488&lt;&gt;"",IF(Tätigkeit!T498&lt;&gt;"",Tätigkeit!T498,""),"")</f>
        <v/>
      </c>
      <c r="N488" s="26" t="str">
        <f>IF(A488&lt;&gt;"",IF(Tätigkeit!U498&lt;&gt;"",Tätigkeit!U498,""),"")</f>
        <v/>
      </c>
      <c r="O488" s="26" t="str">
        <f>IF(OR(A488="",ISBLANK(Tätigkeit!V498)),"",IF(NOT(ISNA(Tätigkeit!V498)),INDEX(codeschartkla,MATCH(Tätigkeit!V498,libschartkla,0)),Tätigkeit!V498))</f>
        <v/>
      </c>
      <c r="P488" s="26" t="str">
        <f>IF(OR(A488="",ISBLANK(Tätigkeit!W498)),"",Tätigkeit!W498)</f>
        <v/>
      </c>
    </row>
    <row r="489" spans="1:16" x14ac:dyDescent="0.2">
      <c r="A489" s="26" t="str">
        <f>IF(Tätigkeit!$A499&lt;&gt;"",IF(Tätigkeit!C499&lt;&gt;"",IF(Tätigkeit!C499="LOC.ID",CONCATENATE("LOC.",Tätigkeit!AM$12),Tätigkeit!C499),""),"")</f>
        <v/>
      </c>
      <c r="B489" s="65" t="str">
        <f>IF(A489&lt;&gt;"",Tätigkeit!J499,"")</f>
        <v/>
      </c>
      <c r="C489" s="26" t="str">
        <f>IF(A489&lt;&gt;"",IF(Tätigkeit!E499=TRUE,INDEX(codesex,MATCH(Tätigkeit!D499,libsex,0)),Tätigkeit!D499),"")</f>
        <v/>
      </c>
      <c r="D489" s="131" t="str">
        <f>IF(A489&lt;&gt;"",Tätigkeit!F499,"")</f>
        <v/>
      </c>
      <c r="E489" s="26" t="str">
        <f>IF(A489&lt;&gt;"",IF(Tätigkeit!H499=TRUE,INDEX(codenat,MATCH(Tätigkeit!G499,libnat,0)),Tätigkeit!G499),"")</f>
        <v/>
      </c>
      <c r="F489" s="26" t="str">
        <f>IF(A489&lt;&gt;"",Tätigkeit!I499,"")</f>
        <v/>
      </c>
      <c r="G489" s="26" t="str">
        <f>IF(A489&lt;&gt;"",IF(Tätigkeit!O499&lt;&gt;"",Tätigkeit!O499,""),"")</f>
        <v/>
      </c>
      <c r="H489" s="26" t="str">
        <f>IF(A489&lt;&gt;"",IF(Tätigkeit!Z499=TRUE,INDEX(codeperskat,MATCH(Tätigkeit!P499,libperskat,0)),IF(Tätigkeit!P499&lt;&gt;"",Tätigkeit!P499,"")),"")</f>
        <v/>
      </c>
      <c r="I489" s="26" t="str">
        <f>IF(A489&lt;&gt;"",IF(Tätigkeit!AA499=TRUE,INDEX(codeaav,MATCH(Tätigkeit!Q499,libaav,0)),IF(Tätigkeit!Q499&lt;&gt;"",Tätigkeit!Q499,"")),"")</f>
        <v/>
      </c>
      <c r="J489" s="26" t="str">
        <f>IF(A489&lt;&gt;"",IF(Tätigkeit!AB499=TRUE,INDEX(codedipqual,MATCH(Tätigkeit!R499,libdipqual,0)),IF(Tätigkeit!R499&lt;&gt;"",Tätigkeit!R499,"")),"")</f>
        <v/>
      </c>
      <c r="K489" s="26" t="str">
        <f>IF(A489&lt;&gt;"",IF(Tätigkeit!AC499=TRUE,INDEX(libcatidinst,MATCH(Tätigkeit!S499,libinst,0)),""),"")</f>
        <v/>
      </c>
      <c r="L489" s="26" t="str">
        <f>IF(A489&lt;&gt;"",IF(Tätigkeit!AC499=TRUE,INDEX(codeinst,MATCH(Tätigkeit!S499,libinst,0)),IF(Tätigkeit!S499&lt;&gt;"",Tätigkeit!S499,"")),"")</f>
        <v/>
      </c>
      <c r="M489" s="26" t="str">
        <f>IF(A489&lt;&gt;"",IF(Tätigkeit!T499&lt;&gt;"",Tätigkeit!T499,""),"")</f>
        <v/>
      </c>
      <c r="N489" s="26" t="str">
        <f>IF(A489&lt;&gt;"",IF(Tätigkeit!U499&lt;&gt;"",Tätigkeit!U499,""),"")</f>
        <v/>
      </c>
      <c r="O489" s="26" t="str">
        <f>IF(OR(A489="",ISBLANK(Tätigkeit!V499)),"",IF(NOT(ISNA(Tätigkeit!V499)),INDEX(codeschartkla,MATCH(Tätigkeit!V499,libschartkla,0)),Tätigkeit!V499))</f>
        <v/>
      </c>
      <c r="P489" s="26" t="str">
        <f>IF(OR(A489="",ISBLANK(Tätigkeit!W499)),"",Tätigkeit!W499)</f>
        <v/>
      </c>
    </row>
    <row r="490" spans="1:16" x14ac:dyDescent="0.2">
      <c r="A490" s="26" t="str">
        <f>IF(Tätigkeit!$A500&lt;&gt;"",IF(Tätigkeit!C500&lt;&gt;"",IF(Tätigkeit!C500="LOC.ID",CONCATENATE("LOC.",Tätigkeit!AM$12),Tätigkeit!C500),""),"")</f>
        <v/>
      </c>
      <c r="B490" s="65" t="str">
        <f>IF(A490&lt;&gt;"",Tätigkeit!J500,"")</f>
        <v/>
      </c>
      <c r="C490" s="26" t="str">
        <f>IF(A490&lt;&gt;"",IF(Tätigkeit!E500=TRUE,INDEX(codesex,MATCH(Tätigkeit!D500,libsex,0)),Tätigkeit!D500),"")</f>
        <v/>
      </c>
      <c r="D490" s="131" t="str">
        <f>IF(A490&lt;&gt;"",Tätigkeit!F500,"")</f>
        <v/>
      </c>
      <c r="E490" s="26" t="str">
        <f>IF(A490&lt;&gt;"",IF(Tätigkeit!H500=TRUE,INDEX(codenat,MATCH(Tätigkeit!G500,libnat,0)),Tätigkeit!G500),"")</f>
        <v/>
      </c>
      <c r="F490" s="26" t="str">
        <f>IF(A490&lt;&gt;"",Tätigkeit!I500,"")</f>
        <v/>
      </c>
      <c r="G490" s="26" t="str">
        <f>IF(A490&lt;&gt;"",IF(Tätigkeit!O500&lt;&gt;"",Tätigkeit!O500,""),"")</f>
        <v/>
      </c>
      <c r="H490" s="26" t="str">
        <f>IF(A490&lt;&gt;"",IF(Tätigkeit!Z500=TRUE,INDEX(codeperskat,MATCH(Tätigkeit!P500,libperskat,0)),IF(Tätigkeit!P500&lt;&gt;"",Tätigkeit!P500,"")),"")</f>
        <v/>
      </c>
      <c r="I490" s="26" t="str">
        <f>IF(A490&lt;&gt;"",IF(Tätigkeit!AA500=TRUE,INDEX(codeaav,MATCH(Tätigkeit!Q500,libaav,0)),IF(Tätigkeit!Q500&lt;&gt;"",Tätigkeit!Q500,"")),"")</f>
        <v/>
      </c>
      <c r="J490" s="26" t="str">
        <f>IF(A490&lt;&gt;"",IF(Tätigkeit!AB500=TRUE,INDEX(codedipqual,MATCH(Tätigkeit!R500,libdipqual,0)),IF(Tätigkeit!R500&lt;&gt;"",Tätigkeit!R500,"")),"")</f>
        <v/>
      </c>
      <c r="K490" s="26" t="str">
        <f>IF(A490&lt;&gt;"",IF(Tätigkeit!AC500=TRUE,INDEX(libcatidinst,MATCH(Tätigkeit!S500,libinst,0)),""),"")</f>
        <v/>
      </c>
      <c r="L490" s="26" t="str">
        <f>IF(A490&lt;&gt;"",IF(Tätigkeit!AC500=TRUE,INDEX(codeinst,MATCH(Tätigkeit!S500,libinst,0)),IF(Tätigkeit!S500&lt;&gt;"",Tätigkeit!S500,"")),"")</f>
        <v/>
      </c>
      <c r="M490" s="26" t="str">
        <f>IF(A490&lt;&gt;"",IF(Tätigkeit!T500&lt;&gt;"",Tätigkeit!T500,""),"")</f>
        <v/>
      </c>
      <c r="N490" s="26" t="str">
        <f>IF(A490&lt;&gt;"",IF(Tätigkeit!U500&lt;&gt;"",Tätigkeit!U500,""),"")</f>
        <v/>
      </c>
      <c r="O490" s="26" t="str">
        <f>IF(OR(A490="",ISBLANK(Tätigkeit!V500)),"",IF(NOT(ISNA(Tätigkeit!V500)),INDEX(codeschartkla,MATCH(Tätigkeit!V500,libschartkla,0)),Tätigkeit!V500))</f>
        <v/>
      </c>
      <c r="P490" s="26" t="str">
        <f>IF(OR(A490="",ISBLANK(Tätigkeit!W500)),"",Tätigkeit!W500)</f>
        <v/>
      </c>
    </row>
    <row r="491" spans="1:16" x14ac:dyDescent="0.2">
      <c r="A491" s="26" t="str">
        <f>IF(Tätigkeit!$A501&lt;&gt;"",IF(Tätigkeit!C501&lt;&gt;"",IF(Tätigkeit!C501="LOC.ID",CONCATENATE("LOC.",Tätigkeit!AM$12),Tätigkeit!C501),""),"")</f>
        <v/>
      </c>
      <c r="B491" s="65" t="str">
        <f>IF(A491&lt;&gt;"",Tätigkeit!J501,"")</f>
        <v/>
      </c>
      <c r="C491" s="26" t="str">
        <f>IF(A491&lt;&gt;"",IF(Tätigkeit!E501=TRUE,INDEX(codesex,MATCH(Tätigkeit!D501,libsex,0)),Tätigkeit!D501),"")</f>
        <v/>
      </c>
      <c r="D491" s="131" t="str">
        <f>IF(A491&lt;&gt;"",Tätigkeit!F501,"")</f>
        <v/>
      </c>
      <c r="E491" s="26" t="str">
        <f>IF(A491&lt;&gt;"",IF(Tätigkeit!H501=TRUE,INDEX(codenat,MATCH(Tätigkeit!G501,libnat,0)),Tätigkeit!G501),"")</f>
        <v/>
      </c>
      <c r="F491" s="26" t="str">
        <f>IF(A491&lt;&gt;"",Tätigkeit!I501,"")</f>
        <v/>
      </c>
      <c r="G491" s="26" t="str">
        <f>IF(A491&lt;&gt;"",IF(Tätigkeit!O501&lt;&gt;"",Tätigkeit!O501,""),"")</f>
        <v/>
      </c>
      <c r="H491" s="26" t="str">
        <f>IF(A491&lt;&gt;"",IF(Tätigkeit!Z501=TRUE,INDEX(codeperskat,MATCH(Tätigkeit!P501,libperskat,0)),IF(Tätigkeit!P501&lt;&gt;"",Tätigkeit!P501,"")),"")</f>
        <v/>
      </c>
      <c r="I491" s="26" t="str">
        <f>IF(A491&lt;&gt;"",IF(Tätigkeit!AA501=TRUE,INDEX(codeaav,MATCH(Tätigkeit!Q501,libaav,0)),IF(Tätigkeit!Q501&lt;&gt;"",Tätigkeit!Q501,"")),"")</f>
        <v/>
      </c>
      <c r="J491" s="26" t="str">
        <f>IF(A491&lt;&gt;"",IF(Tätigkeit!AB501=TRUE,INDEX(codedipqual,MATCH(Tätigkeit!R501,libdipqual,0)),IF(Tätigkeit!R501&lt;&gt;"",Tätigkeit!R501,"")),"")</f>
        <v/>
      </c>
      <c r="K491" s="26" t="str">
        <f>IF(A491&lt;&gt;"",IF(Tätigkeit!AC501=TRUE,INDEX(libcatidinst,MATCH(Tätigkeit!S501,libinst,0)),""),"")</f>
        <v/>
      </c>
      <c r="L491" s="26" t="str">
        <f>IF(A491&lt;&gt;"",IF(Tätigkeit!AC501=TRUE,INDEX(codeinst,MATCH(Tätigkeit!S501,libinst,0)),IF(Tätigkeit!S501&lt;&gt;"",Tätigkeit!S501,"")),"")</f>
        <v/>
      </c>
      <c r="M491" s="26" t="str">
        <f>IF(A491&lt;&gt;"",IF(Tätigkeit!T501&lt;&gt;"",Tätigkeit!T501,""),"")</f>
        <v/>
      </c>
      <c r="N491" s="26" t="str">
        <f>IF(A491&lt;&gt;"",IF(Tätigkeit!U501&lt;&gt;"",Tätigkeit!U501,""),"")</f>
        <v/>
      </c>
      <c r="O491" s="26" t="str">
        <f>IF(OR(A491="",ISBLANK(Tätigkeit!V501)),"",IF(NOT(ISNA(Tätigkeit!V501)),INDEX(codeschartkla,MATCH(Tätigkeit!V501,libschartkla,0)),Tätigkeit!V501))</f>
        <v/>
      </c>
      <c r="P491" s="26" t="str">
        <f>IF(OR(A491="",ISBLANK(Tätigkeit!W501)),"",Tätigkeit!W501)</f>
        <v/>
      </c>
    </row>
    <row r="492" spans="1:16" x14ac:dyDescent="0.2">
      <c r="A492" s="26" t="str">
        <f>IF(Tätigkeit!$A502&lt;&gt;"",IF(Tätigkeit!C502&lt;&gt;"",IF(Tätigkeit!C502="LOC.ID",CONCATENATE("LOC.",Tätigkeit!AM$12),Tätigkeit!C502),""),"")</f>
        <v/>
      </c>
      <c r="B492" s="65" t="str">
        <f>IF(A492&lt;&gt;"",Tätigkeit!J502,"")</f>
        <v/>
      </c>
      <c r="C492" s="26" t="str">
        <f>IF(A492&lt;&gt;"",IF(Tätigkeit!E502=TRUE,INDEX(codesex,MATCH(Tätigkeit!D502,libsex,0)),Tätigkeit!D502),"")</f>
        <v/>
      </c>
      <c r="D492" s="131" t="str">
        <f>IF(A492&lt;&gt;"",Tätigkeit!F502,"")</f>
        <v/>
      </c>
      <c r="E492" s="26" t="str">
        <f>IF(A492&lt;&gt;"",IF(Tätigkeit!H502=TRUE,INDEX(codenat,MATCH(Tätigkeit!G502,libnat,0)),Tätigkeit!G502),"")</f>
        <v/>
      </c>
      <c r="F492" s="26" t="str">
        <f>IF(A492&lt;&gt;"",Tätigkeit!I502,"")</f>
        <v/>
      </c>
      <c r="G492" s="26" t="str">
        <f>IF(A492&lt;&gt;"",IF(Tätigkeit!O502&lt;&gt;"",Tätigkeit!O502,""),"")</f>
        <v/>
      </c>
      <c r="H492" s="26" t="str">
        <f>IF(A492&lt;&gt;"",IF(Tätigkeit!Z502=TRUE,INDEX(codeperskat,MATCH(Tätigkeit!P502,libperskat,0)),IF(Tätigkeit!P502&lt;&gt;"",Tätigkeit!P502,"")),"")</f>
        <v/>
      </c>
      <c r="I492" s="26" t="str">
        <f>IF(A492&lt;&gt;"",IF(Tätigkeit!AA502=TRUE,INDEX(codeaav,MATCH(Tätigkeit!Q502,libaav,0)),IF(Tätigkeit!Q502&lt;&gt;"",Tätigkeit!Q502,"")),"")</f>
        <v/>
      </c>
      <c r="J492" s="26" t="str">
        <f>IF(A492&lt;&gt;"",IF(Tätigkeit!AB502=TRUE,INDEX(codedipqual,MATCH(Tätigkeit!R502,libdipqual,0)),IF(Tätigkeit!R502&lt;&gt;"",Tätigkeit!R502,"")),"")</f>
        <v/>
      </c>
      <c r="K492" s="26" t="str">
        <f>IF(A492&lt;&gt;"",IF(Tätigkeit!AC502=TRUE,INDEX(libcatidinst,MATCH(Tätigkeit!S502,libinst,0)),""),"")</f>
        <v/>
      </c>
      <c r="L492" s="26" t="str">
        <f>IF(A492&lt;&gt;"",IF(Tätigkeit!AC502=TRUE,INDEX(codeinst,MATCH(Tätigkeit!S502,libinst,0)),IF(Tätigkeit!S502&lt;&gt;"",Tätigkeit!S502,"")),"")</f>
        <v/>
      </c>
      <c r="M492" s="26" t="str">
        <f>IF(A492&lt;&gt;"",IF(Tätigkeit!T502&lt;&gt;"",Tätigkeit!T502,""),"")</f>
        <v/>
      </c>
      <c r="N492" s="26" t="str">
        <f>IF(A492&lt;&gt;"",IF(Tätigkeit!U502&lt;&gt;"",Tätigkeit!U502,""),"")</f>
        <v/>
      </c>
      <c r="O492" s="26" t="str">
        <f>IF(OR(A492="",ISBLANK(Tätigkeit!V502)),"",IF(NOT(ISNA(Tätigkeit!V502)),INDEX(codeschartkla,MATCH(Tätigkeit!V502,libschartkla,0)),Tätigkeit!V502))</f>
        <v/>
      </c>
      <c r="P492" s="26" t="str">
        <f>IF(OR(A492="",ISBLANK(Tätigkeit!W502)),"",Tätigkeit!W502)</f>
        <v/>
      </c>
    </row>
    <row r="493" spans="1:16" x14ac:dyDescent="0.2">
      <c r="A493" s="26" t="str">
        <f>IF(Tätigkeit!$A503&lt;&gt;"",IF(Tätigkeit!C503&lt;&gt;"",IF(Tätigkeit!C503="LOC.ID",CONCATENATE("LOC.",Tätigkeit!AM$12),Tätigkeit!C503),""),"")</f>
        <v/>
      </c>
      <c r="B493" s="65" t="str">
        <f>IF(A493&lt;&gt;"",Tätigkeit!J503,"")</f>
        <v/>
      </c>
      <c r="C493" s="26" t="str">
        <f>IF(A493&lt;&gt;"",IF(Tätigkeit!E503=TRUE,INDEX(codesex,MATCH(Tätigkeit!D503,libsex,0)),Tätigkeit!D503),"")</f>
        <v/>
      </c>
      <c r="D493" s="131" t="str">
        <f>IF(A493&lt;&gt;"",Tätigkeit!F503,"")</f>
        <v/>
      </c>
      <c r="E493" s="26" t="str">
        <f>IF(A493&lt;&gt;"",IF(Tätigkeit!H503=TRUE,INDEX(codenat,MATCH(Tätigkeit!G503,libnat,0)),Tätigkeit!G503),"")</f>
        <v/>
      </c>
      <c r="F493" s="26" t="str">
        <f>IF(A493&lt;&gt;"",Tätigkeit!I503,"")</f>
        <v/>
      </c>
      <c r="G493" s="26" t="str">
        <f>IF(A493&lt;&gt;"",IF(Tätigkeit!O503&lt;&gt;"",Tätigkeit!O503,""),"")</f>
        <v/>
      </c>
      <c r="H493" s="26" t="str">
        <f>IF(A493&lt;&gt;"",IF(Tätigkeit!Z503=TRUE,INDEX(codeperskat,MATCH(Tätigkeit!P503,libperskat,0)),IF(Tätigkeit!P503&lt;&gt;"",Tätigkeit!P503,"")),"")</f>
        <v/>
      </c>
      <c r="I493" s="26" t="str">
        <f>IF(A493&lt;&gt;"",IF(Tätigkeit!AA503=TRUE,INDEX(codeaav,MATCH(Tätigkeit!Q503,libaav,0)),IF(Tätigkeit!Q503&lt;&gt;"",Tätigkeit!Q503,"")),"")</f>
        <v/>
      </c>
      <c r="J493" s="26" t="str">
        <f>IF(A493&lt;&gt;"",IF(Tätigkeit!AB503=TRUE,INDEX(codedipqual,MATCH(Tätigkeit!R503,libdipqual,0)),IF(Tätigkeit!R503&lt;&gt;"",Tätigkeit!R503,"")),"")</f>
        <v/>
      </c>
      <c r="K493" s="26" t="str">
        <f>IF(A493&lt;&gt;"",IF(Tätigkeit!AC503=TRUE,INDEX(libcatidinst,MATCH(Tätigkeit!S503,libinst,0)),""),"")</f>
        <v/>
      </c>
      <c r="L493" s="26" t="str">
        <f>IF(A493&lt;&gt;"",IF(Tätigkeit!AC503=TRUE,INDEX(codeinst,MATCH(Tätigkeit!S503,libinst,0)),IF(Tätigkeit!S503&lt;&gt;"",Tätigkeit!S503,"")),"")</f>
        <v/>
      </c>
      <c r="M493" s="26" t="str">
        <f>IF(A493&lt;&gt;"",IF(Tätigkeit!T503&lt;&gt;"",Tätigkeit!T503,""),"")</f>
        <v/>
      </c>
      <c r="N493" s="26" t="str">
        <f>IF(A493&lt;&gt;"",IF(Tätigkeit!U503&lt;&gt;"",Tätigkeit!U503,""),"")</f>
        <v/>
      </c>
      <c r="O493" s="26" t="str">
        <f>IF(OR(A493="",ISBLANK(Tätigkeit!V503)),"",IF(NOT(ISNA(Tätigkeit!V503)),INDEX(codeschartkla,MATCH(Tätigkeit!V503,libschartkla,0)),Tätigkeit!V503))</f>
        <v/>
      </c>
      <c r="P493" s="26" t="str">
        <f>IF(OR(A493="",ISBLANK(Tätigkeit!W503)),"",Tätigkeit!W503)</f>
        <v/>
      </c>
    </row>
    <row r="494" spans="1:16" x14ac:dyDescent="0.2">
      <c r="A494" s="26" t="str">
        <f>IF(Tätigkeit!$A504&lt;&gt;"",IF(Tätigkeit!C504&lt;&gt;"",IF(Tätigkeit!C504="LOC.ID",CONCATENATE("LOC.",Tätigkeit!AM$12),Tätigkeit!C504),""),"")</f>
        <v/>
      </c>
      <c r="B494" s="65" t="str">
        <f>IF(A494&lt;&gt;"",Tätigkeit!J504,"")</f>
        <v/>
      </c>
      <c r="C494" s="26" t="str">
        <f>IF(A494&lt;&gt;"",IF(Tätigkeit!E504=TRUE,INDEX(codesex,MATCH(Tätigkeit!D504,libsex,0)),Tätigkeit!D504),"")</f>
        <v/>
      </c>
      <c r="D494" s="131" t="str">
        <f>IF(A494&lt;&gt;"",Tätigkeit!F504,"")</f>
        <v/>
      </c>
      <c r="E494" s="26" t="str">
        <f>IF(A494&lt;&gt;"",IF(Tätigkeit!H504=TRUE,INDEX(codenat,MATCH(Tätigkeit!G504,libnat,0)),Tätigkeit!G504),"")</f>
        <v/>
      </c>
      <c r="F494" s="26" t="str">
        <f>IF(A494&lt;&gt;"",Tätigkeit!I504,"")</f>
        <v/>
      </c>
      <c r="G494" s="26" t="str">
        <f>IF(A494&lt;&gt;"",IF(Tätigkeit!O504&lt;&gt;"",Tätigkeit!O504,""),"")</f>
        <v/>
      </c>
      <c r="H494" s="26" t="str">
        <f>IF(A494&lt;&gt;"",IF(Tätigkeit!Z504=TRUE,INDEX(codeperskat,MATCH(Tätigkeit!P504,libperskat,0)),IF(Tätigkeit!P504&lt;&gt;"",Tätigkeit!P504,"")),"")</f>
        <v/>
      </c>
      <c r="I494" s="26" t="str">
        <f>IF(A494&lt;&gt;"",IF(Tätigkeit!AA504=TRUE,INDEX(codeaav,MATCH(Tätigkeit!Q504,libaav,0)),IF(Tätigkeit!Q504&lt;&gt;"",Tätigkeit!Q504,"")),"")</f>
        <v/>
      </c>
      <c r="J494" s="26" t="str">
        <f>IF(A494&lt;&gt;"",IF(Tätigkeit!AB504=TRUE,INDEX(codedipqual,MATCH(Tätigkeit!R504,libdipqual,0)),IF(Tätigkeit!R504&lt;&gt;"",Tätigkeit!R504,"")),"")</f>
        <v/>
      </c>
      <c r="K494" s="26" t="str">
        <f>IF(A494&lt;&gt;"",IF(Tätigkeit!AC504=TRUE,INDEX(libcatidinst,MATCH(Tätigkeit!S504,libinst,0)),""),"")</f>
        <v/>
      </c>
      <c r="L494" s="26" t="str">
        <f>IF(A494&lt;&gt;"",IF(Tätigkeit!AC504=TRUE,INDEX(codeinst,MATCH(Tätigkeit!S504,libinst,0)),IF(Tätigkeit!S504&lt;&gt;"",Tätigkeit!S504,"")),"")</f>
        <v/>
      </c>
      <c r="M494" s="26" t="str">
        <f>IF(A494&lt;&gt;"",IF(Tätigkeit!T504&lt;&gt;"",Tätigkeit!T504,""),"")</f>
        <v/>
      </c>
      <c r="N494" s="26" t="str">
        <f>IF(A494&lt;&gt;"",IF(Tätigkeit!U504&lt;&gt;"",Tätigkeit!U504,""),"")</f>
        <v/>
      </c>
      <c r="O494" s="26" t="str">
        <f>IF(OR(A494="",ISBLANK(Tätigkeit!V504)),"",IF(NOT(ISNA(Tätigkeit!V504)),INDEX(codeschartkla,MATCH(Tätigkeit!V504,libschartkla,0)),Tätigkeit!V504))</f>
        <v/>
      </c>
      <c r="P494" s="26" t="str">
        <f>IF(OR(A494="",ISBLANK(Tätigkeit!W504)),"",Tätigkeit!W504)</f>
        <v/>
      </c>
    </row>
    <row r="495" spans="1:16" x14ac:dyDescent="0.2">
      <c r="A495" s="26" t="str">
        <f>IF(Tätigkeit!$A505&lt;&gt;"",IF(Tätigkeit!C505&lt;&gt;"",IF(Tätigkeit!C505="LOC.ID",CONCATENATE("LOC.",Tätigkeit!AM$12),Tätigkeit!C505),""),"")</f>
        <v/>
      </c>
      <c r="B495" s="65" t="str">
        <f>IF(A495&lt;&gt;"",Tätigkeit!J505,"")</f>
        <v/>
      </c>
      <c r="C495" s="26" t="str">
        <f>IF(A495&lt;&gt;"",IF(Tätigkeit!E505=TRUE,INDEX(codesex,MATCH(Tätigkeit!D505,libsex,0)),Tätigkeit!D505),"")</f>
        <v/>
      </c>
      <c r="D495" s="131" t="str">
        <f>IF(A495&lt;&gt;"",Tätigkeit!F505,"")</f>
        <v/>
      </c>
      <c r="E495" s="26" t="str">
        <f>IF(A495&lt;&gt;"",IF(Tätigkeit!H505=TRUE,INDEX(codenat,MATCH(Tätigkeit!G505,libnat,0)),Tätigkeit!G505),"")</f>
        <v/>
      </c>
      <c r="F495" s="26" t="str">
        <f>IF(A495&lt;&gt;"",Tätigkeit!I505,"")</f>
        <v/>
      </c>
      <c r="G495" s="26" t="str">
        <f>IF(A495&lt;&gt;"",IF(Tätigkeit!O505&lt;&gt;"",Tätigkeit!O505,""),"")</f>
        <v/>
      </c>
      <c r="H495" s="26" t="str">
        <f>IF(A495&lt;&gt;"",IF(Tätigkeit!Z505=TRUE,INDEX(codeperskat,MATCH(Tätigkeit!P505,libperskat,0)),IF(Tätigkeit!P505&lt;&gt;"",Tätigkeit!P505,"")),"")</f>
        <v/>
      </c>
      <c r="I495" s="26" t="str">
        <f>IF(A495&lt;&gt;"",IF(Tätigkeit!AA505=TRUE,INDEX(codeaav,MATCH(Tätigkeit!Q505,libaav,0)),IF(Tätigkeit!Q505&lt;&gt;"",Tätigkeit!Q505,"")),"")</f>
        <v/>
      </c>
      <c r="J495" s="26" t="str">
        <f>IF(A495&lt;&gt;"",IF(Tätigkeit!AB505=TRUE,INDEX(codedipqual,MATCH(Tätigkeit!R505,libdipqual,0)),IF(Tätigkeit!R505&lt;&gt;"",Tätigkeit!R505,"")),"")</f>
        <v/>
      </c>
      <c r="K495" s="26" t="str">
        <f>IF(A495&lt;&gt;"",IF(Tätigkeit!AC505=TRUE,INDEX(libcatidinst,MATCH(Tätigkeit!S505,libinst,0)),""),"")</f>
        <v/>
      </c>
      <c r="L495" s="26" t="str">
        <f>IF(A495&lt;&gt;"",IF(Tätigkeit!AC505=TRUE,INDEX(codeinst,MATCH(Tätigkeit!S505,libinst,0)),IF(Tätigkeit!S505&lt;&gt;"",Tätigkeit!S505,"")),"")</f>
        <v/>
      </c>
      <c r="M495" s="26" t="str">
        <f>IF(A495&lt;&gt;"",IF(Tätigkeit!T505&lt;&gt;"",Tätigkeit!T505,""),"")</f>
        <v/>
      </c>
      <c r="N495" s="26" t="str">
        <f>IF(A495&lt;&gt;"",IF(Tätigkeit!U505&lt;&gt;"",Tätigkeit!U505,""),"")</f>
        <v/>
      </c>
      <c r="O495" s="26" t="str">
        <f>IF(OR(A495="",ISBLANK(Tätigkeit!V505)),"",IF(NOT(ISNA(Tätigkeit!V505)),INDEX(codeschartkla,MATCH(Tätigkeit!V505,libschartkla,0)),Tätigkeit!V505))</f>
        <v/>
      </c>
      <c r="P495" s="26" t="str">
        <f>IF(OR(A495="",ISBLANK(Tätigkeit!W505)),"",Tätigkeit!W505)</f>
        <v/>
      </c>
    </row>
    <row r="496" spans="1:16" x14ac:dyDescent="0.2">
      <c r="A496" s="26" t="str">
        <f>IF(Tätigkeit!$A506&lt;&gt;"",IF(Tätigkeit!C506&lt;&gt;"",IF(Tätigkeit!C506="LOC.ID",CONCATENATE("LOC.",Tätigkeit!AM$12),Tätigkeit!C506),""),"")</f>
        <v/>
      </c>
      <c r="B496" s="65" t="str">
        <f>IF(A496&lt;&gt;"",Tätigkeit!J506,"")</f>
        <v/>
      </c>
      <c r="C496" s="26" t="str">
        <f>IF(A496&lt;&gt;"",IF(Tätigkeit!E506=TRUE,INDEX(codesex,MATCH(Tätigkeit!D506,libsex,0)),Tätigkeit!D506),"")</f>
        <v/>
      </c>
      <c r="D496" s="131" t="str">
        <f>IF(A496&lt;&gt;"",Tätigkeit!F506,"")</f>
        <v/>
      </c>
      <c r="E496" s="26" t="str">
        <f>IF(A496&lt;&gt;"",IF(Tätigkeit!H506=TRUE,INDEX(codenat,MATCH(Tätigkeit!G506,libnat,0)),Tätigkeit!G506),"")</f>
        <v/>
      </c>
      <c r="F496" s="26" t="str">
        <f>IF(A496&lt;&gt;"",Tätigkeit!I506,"")</f>
        <v/>
      </c>
      <c r="G496" s="26" t="str">
        <f>IF(A496&lt;&gt;"",IF(Tätigkeit!O506&lt;&gt;"",Tätigkeit!O506,""),"")</f>
        <v/>
      </c>
      <c r="H496" s="26" t="str">
        <f>IF(A496&lt;&gt;"",IF(Tätigkeit!Z506=TRUE,INDEX(codeperskat,MATCH(Tätigkeit!P506,libperskat,0)),IF(Tätigkeit!P506&lt;&gt;"",Tätigkeit!P506,"")),"")</f>
        <v/>
      </c>
      <c r="I496" s="26" t="str">
        <f>IF(A496&lt;&gt;"",IF(Tätigkeit!AA506=TRUE,INDEX(codeaav,MATCH(Tätigkeit!Q506,libaav,0)),IF(Tätigkeit!Q506&lt;&gt;"",Tätigkeit!Q506,"")),"")</f>
        <v/>
      </c>
      <c r="J496" s="26" t="str">
        <f>IF(A496&lt;&gt;"",IF(Tätigkeit!AB506=TRUE,INDEX(codedipqual,MATCH(Tätigkeit!R506,libdipqual,0)),IF(Tätigkeit!R506&lt;&gt;"",Tätigkeit!R506,"")),"")</f>
        <v/>
      </c>
      <c r="K496" s="26" t="str">
        <f>IF(A496&lt;&gt;"",IF(Tätigkeit!AC506=TRUE,INDEX(libcatidinst,MATCH(Tätigkeit!S506,libinst,0)),""),"")</f>
        <v/>
      </c>
      <c r="L496" s="26" t="str">
        <f>IF(A496&lt;&gt;"",IF(Tätigkeit!AC506=TRUE,INDEX(codeinst,MATCH(Tätigkeit!S506,libinst,0)),IF(Tätigkeit!S506&lt;&gt;"",Tätigkeit!S506,"")),"")</f>
        <v/>
      </c>
      <c r="M496" s="26" t="str">
        <f>IF(A496&lt;&gt;"",IF(Tätigkeit!T506&lt;&gt;"",Tätigkeit!T506,""),"")</f>
        <v/>
      </c>
      <c r="N496" s="26" t="str">
        <f>IF(A496&lt;&gt;"",IF(Tätigkeit!U506&lt;&gt;"",Tätigkeit!U506,""),"")</f>
        <v/>
      </c>
      <c r="O496" s="26" t="str">
        <f>IF(OR(A496="",ISBLANK(Tätigkeit!V506)),"",IF(NOT(ISNA(Tätigkeit!V506)),INDEX(codeschartkla,MATCH(Tätigkeit!V506,libschartkla,0)),Tätigkeit!V506))</f>
        <v/>
      </c>
      <c r="P496" s="26" t="str">
        <f>IF(OR(A496="",ISBLANK(Tätigkeit!W506)),"",Tätigkeit!W506)</f>
        <v/>
      </c>
    </row>
    <row r="497" spans="1:16" x14ac:dyDescent="0.2">
      <c r="A497" s="26" t="str">
        <f>IF(Tätigkeit!$A507&lt;&gt;"",IF(Tätigkeit!C507&lt;&gt;"",IF(Tätigkeit!C507="LOC.ID",CONCATENATE("LOC.",Tätigkeit!AM$12),Tätigkeit!C507),""),"")</f>
        <v/>
      </c>
      <c r="B497" s="65" t="str">
        <f>IF(A497&lt;&gt;"",Tätigkeit!J507,"")</f>
        <v/>
      </c>
      <c r="C497" s="26" t="str">
        <f>IF(A497&lt;&gt;"",IF(Tätigkeit!E507=TRUE,INDEX(codesex,MATCH(Tätigkeit!D507,libsex,0)),Tätigkeit!D507),"")</f>
        <v/>
      </c>
      <c r="D497" s="131" t="str">
        <f>IF(A497&lt;&gt;"",Tätigkeit!F507,"")</f>
        <v/>
      </c>
      <c r="E497" s="26" t="str">
        <f>IF(A497&lt;&gt;"",IF(Tätigkeit!H507=TRUE,INDEX(codenat,MATCH(Tätigkeit!G507,libnat,0)),Tätigkeit!G507),"")</f>
        <v/>
      </c>
      <c r="F497" s="26" t="str">
        <f>IF(A497&lt;&gt;"",Tätigkeit!I507,"")</f>
        <v/>
      </c>
      <c r="G497" s="26" t="str">
        <f>IF(A497&lt;&gt;"",IF(Tätigkeit!O507&lt;&gt;"",Tätigkeit!O507,""),"")</f>
        <v/>
      </c>
      <c r="H497" s="26" t="str">
        <f>IF(A497&lt;&gt;"",IF(Tätigkeit!Z507=TRUE,INDEX(codeperskat,MATCH(Tätigkeit!P507,libperskat,0)),IF(Tätigkeit!P507&lt;&gt;"",Tätigkeit!P507,"")),"")</f>
        <v/>
      </c>
      <c r="I497" s="26" t="str">
        <f>IF(A497&lt;&gt;"",IF(Tätigkeit!AA507=TRUE,INDEX(codeaav,MATCH(Tätigkeit!Q507,libaav,0)),IF(Tätigkeit!Q507&lt;&gt;"",Tätigkeit!Q507,"")),"")</f>
        <v/>
      </c>
      <c r="J497" s="26" t="str">
        <f>IF(A497&lt;&gt;"",IF(Tätigkeit!AB507=TRUE,INDEX(codedipqual,MATCH(Tätigkeit!R507,libdipqual,0)),IF(Tätigkeit!R507&lt;&gt;"",Tätigkeit!R507,"")),"")</f>
        <v/>
      </c>
      <c r="K497" s="26" t="str">
        <f>IF(A497&lt;&gt;"",IF(Tätigkeit!AC507=TRUE,INDEX(libcatidinst,MATCH(Tätigkeit!S507,libinst,0)),""),"")</f>
        <v/>
      </c>
      <c r="L497" s="26" t="str">
        <f>IF(A497&lt;&gt;"",IF(Tätigkeit!AC507=TRUE,INDEX(codeinst,MATCH(Tätigkeit!S507,libinst,0)),IF(Tätigkeit!S507&lt;&gt;"",Tätigkeit!S507,"")),"")</f>
        <v/>
      </c>
      <c r="M497" s="26" t="str">
        <f>IF(A497&lt;&gt;"",IF(Tätigkeit!T507&lt;&gt;"",Tätigkeit!T507,""),"")</f>
        <v/>
      </c>
      <c r="N497" s="26" t="str">
        <f>IF(A497&lt;&gt;"",IF(Tätigkeit!U507&lt;&gt;"",Tätigkeit!U507,""),"")</f>
        <v/>
      </c>
      <c r="O497" s="26" t="str">
        <f>IF(OR(A497="",ISBLANK(Tätigkeit!V507)),"",IF(NOT(ISNA(Tätigkeit!V507)),INDEX(codeschartkla,MATCH(Tätigkeit!V507,libschartkla,0)),Tätigkeit!V507))</f>
        <v/>
      </c>
      <c r="P497" s="26" t="str">
        <f>IF(OR(A497="",ISBLANK(Tätigkeit!W507)),"",Tätigkeit!W507)</f>
        <v/>
      </c>
    </row>
    <row r="498" spans="1:16" x14ac:dyDescent="0.2">
      <c r="A498" s="26" t="str">
        <f>IF(Tätigkeit!$A508&lt;&gt;"",IF(Tätigkeit!C508&lt;&gt;"",IF(Tätigkeit!C508="LOC.ID",CONCATENATE("LOC.",Tätigkeit!AM$12),Tätigkeit!C508),""),"")</f>
        <v/>
      </c>
      <c r="B498" s="65" t="str">
        <f>IF(A498&lt;&gt;"",Tätigkeit!J508,"")</f>
        <v/>
      </c>
      <c r="C498" s="26" t="str">
        <f>IF(A498&lt;&gt;"",IF(Tätigkeit!E508=TRUE,INDEX(codesex,MATCH(Tätigkeit!D508,libsex,0)),Tätigkeit!D508),"")</f>
        <v/>
      </c>
      <c r="D498" s="131" t="str">
        <f>IF(A498&lt;&gt;"",Tätigkeit!F508,"")</f>
        <v/>
      </c>
      <c r="E498" s="26" t="str">
        <f>IF(A498&lt;&gt;"",IF(Tätigkeit!H508=TRUE,INDEX(codenat,MATCH(Tätigkeit!G508,libnat,0)),Tätigkeit!G508),"")</f>
        <v/>
      </c>
      <c r="F498" s="26" t="str">
        <f>IF(A498&lt;&gt;"",Tätigkeit!I508,"")</f>
        <v/>
      </c>
      <c r="G498" s="26" t="str">
        <f>IF(A498&lt;&gt;"",IF(Tätigkeit!O508&lt;&gt;"",Tätigkeit!O508,""),"")</f>
        <v/>
      </c>
      <c r="H498" s="26" t="str">
        <f>IF(A498&lt;&gt;"",IF(Tätigkeit!Z508=TRUE,INDEX(codeperskat,MATCH(Tätigkeit!P508,libperskat,0)),IF(Tätigkeit!P508&lt;&gt;"",Tätigkeit!P508,"")),"")</f>
        <v/>
      </c>
      <c r="I498" s="26" t="str">
        <f>IF(A498&lt;&gt;"",IF(Tätigkeit!AA508=TRUE,INDEX(codeaav,MATCH(Tätigkeit!Q508,libaav,0)),IF(Tätigkeit!Q508&lt;&gt;"",Tätigkeit!Q508,"")),"")</f>
        <v/>
      </c>
      <c r="J498" s="26" t="str">
        <f>IF(A498&lt;&gt;"",IF(Tätigkeit!AB508=TRUE,INDEX(codedipqual,MATCH(Tätigkeit!R508,libdipqual,0)),IF(Tätigkeit!R508&lt;&gt;"",Tätigkeit!R508,"")),"")</f>
        <v/>
      </c>
      <c r="K498" s="26" t="str">
        <f>IF(A498&lt;&gt;"",IF(Tätigkeit!AC508=TRUE,INDEX(libcatidinst,MATCH(Tätigkeit!S508,libinst,0)),""),"")</f>
        <v/>
      </c>
      <c r="L498" s="26" t="str">
        <f>IF(A498&lt;&gt;"",IF(Tätigkeit!AC508=TRUE,INDEX(codeinst,MATCH(Tätigkeit!S508,libinst,0)),IF(Tätigkeit!S508&lt;&gt;"",Tätigkeit!S508,"")),"")</f>
        <v/>
      </c>
      <c r="M498" s="26" t="str">
        <f>IF(A498&lt;&gt;"",IF(Tätigkeit!T508&lt;&gt;"",Tätigkeit!T508,""),"")</f>
        <v/>
      </c>
      <c r="N498" s="26" t="str">
        <f>IF(A498&lt;&gt;"",IF(Tätigkeit!U508&lt;&gt;"",Tätigkeit!U508,""),"")</f>
        <v/>
      </c>
      <c r="O498" s="26" t="str">
        <f>IF(OR(A498="",ISBLANK(Tätigkeit!V508)),"",IF(NOT(ISNA(Tätigkeit!V508)),INDEX(codeschartkla,MATCH(Tätigkeit!V508,libschartkla,0)),Tätigkeit!V508))</f>
        <v/>
      </c>
      <c r="P498" s="26" t="str">
        <f>IF(OR(A498="",ISBLANK(Tätigkeit!W508)),"",Tätigkeit!W508)</f>
        <v/>
      </c>
    </row>
    <row r="499" spans="1:16" x14ac:dyDescent="0.2">
      <c r="A499" s="26" t="str">
        <f>IF(Tätigkeit!$A509&lt;&gt;"",IF(Tätigkeit!C509&lt;&gt;"",IF(Tätigkeit!C509="LOC.ID",CONCATENATE("LOC.",Tätigkeit!AM$12),Tätigkeit!C509),""),"")</f>
        <v/>
      </c>
      <c r="B499" s="65" t="str">
        <f>IF(A499&lt;&gt;"",Tätigkeit!J509,"")</f>
        <v/>
      </c>
      <c r="C499" s="26" t="str">
        <f>IF(A499&lt;&gt;"",IF(Tätigkeit!E509=TRUE,INDEX(codesex,MATCH(Tätigkeit!D509,libsex,0)),Tätigkeit!D509),"")</f>
        <v/>
      </c>
      <c r="D499" s="131" t="str">
        <f>IF(A499&lt;&gt;"",Tätigkeit!F509,"")</f>
        <v/>
      </c>
      <c r="E499" s="26" t="str">
        <f>IF(A499&lt;&gt;"",IF(Tätigkeit!H509=TRUE,INDEX(codenat,MATCH(Tätigkeit!G509,libnat,0)),Tätigkeit!G509),"")</f>
        <v/>
      </c>
      <c r="F499" s="26" t="str">
        <f>IF(A499&lt;&gt;"",Tätigkeit!I509,"")</f>
        <v/>
      </c>
      <c r="G499" s="26" t="str">
        <f>IF(A499&lt;&gt;"",IF(Tätigkeit!O509&lt;&gt;"",Tätigkeit!O509,""),"")</f>
        <v/>
      </c>
      <c r="H499" s="26" t="str">
        <f>IF(A499&lt;&gt;"",IF(Tätigkeit!Z509=TRUE,INDEX(codeperskat,MATCH(Tätigkeit!P509,libperskat,0)),IF(Tätigkeit!P509&lt;&gt;"",Tätigkeit!P509,"")),"")</f>
        <v/>
      </c>
      <c r="I499" s="26" t="str">
        <f>IF(A499&lt;&gt;"",IF(Tätigkeit!AA509=TRUE,INDEX(codeaav,MATCH(Tätigkeit!Q509,libaav,0)),IF(Tätigkeit!Q509&lt;&gt;"",Tätigkeit!Q509,"")),"")</f>
        <v/>
      </c>
      <c r="J499" s="26" t="str">
        <f>IF(A499&lt;&gt;"",IF(Tätigkeit!AB509=TRUE,INDEX(codedipqual,MATCH(Tätigkeit!R509,libdipqual,0)),IF(Tätigkeit!R509&lt;&gt;"",Tätigkeit!R509,"")),"")</f>
        <v/>
      </c>
      <c r="K499" s="26" t="str">
        <f>IF(A499&lt;&gt;"",IF(Tätigkeit!AC509=TRUE,INDEX(libcatidinst,MATCH(Tätigkeit!S509,libinst,0)),""),"")</f>
        <v/>
      </c>
      <c r="L499" s="26" t="str">
        <f>IF(A499&lt;&gt;"",IF(Tätigkeit!AC509=TRUE,INDEX(codeinst,MATCH(Tätigkeit!S509,libinst,0)),IF(Tätigkeit!S509&lt;&gt;"",Tätigkeit!S509,"")),"")</f>
        <v/>
      </c>
      <c r="M499" s="26" t="str">
        <f>IF(A499&lt;&gt;"",IF(Tätigkeit!T509&lt;&gt;"",Tätigkeit!T509,""),"")</f>
        <v/>
      </c>
      <c r="N499" s="26" t="str">
        <f>IF(A499&lt;&gt;"",IF(Tätigkeit!U509&lt;&gt;"",Tätigkeit!U509,""),"")</f>
        <v/>
      </c>
      <c r="O499" s="26" t="str">
        <f>IF(OR(A499="",ISBLANK(Tätigkeit!V509)),"",IF(NOT(ISNA(Tätigkeit!V509)),INDEX(codeschartkla,MATCH(Tätigkeit!V509,libschartkla,0)),Tätigkeit!V509))</f>
        <v/>
      </c>
      <c r="P499" s="26" t="str">
        <f>IF(OR(A499="",ISBLANK(Tätigkeit!W509)),"",Tätigkeit!W509)</f>
        <v/>
      </c>
    </row>
    <row r="500" spans="1:16" x14ac:dyDescent="0.2">
      <c r="A500" s="26" t="str">
        <f>IF(Tätigkeit!$A510&lt;&gt;"",IF(Tätigkeit!C510&lt;&gt;"",IF(Tätigkeit!C510="LOC.ID",CONCATENATE("LOC.",Tätigkeit!AM$12),Tätigkeit!C510),""),"")</f>
        <v/>
      </c>
      <c r="B500" s="65" t="str">
        <f>IF(A500&lt;&gt;"",Tätigkeit!J510,"")</f>
        <v/>
      </c>
      <c r="C500" s="26" t="str">
        <f>IF(A500&lt;&gt;"",IF(Tätigkeit!E510=TRUE,INDEX(codesex,MATCH(Tätigkeit!D510,libsex,0)),Tätigkeit!D510),"")</f>
        <v/>
      </c>
      <c r="D500" s="131" t="str">
        <f>IF(A500&lt;&gt;"",Tätigkeit!F510,"")</f>
        <v/>
      </c>
      <c r="E500" s="26" t="str">
        <f>IF(A500&lt;&gt;"",IF(Tätigkeit!H510=TRUE,INDEX(codenat,MATCH(Tätigkeit!G510,libnat,0)),Tätigkeit!G510),"")</f>
        <v/>
      </c>
      <c r="F500" s="26" t="str">
        <f>IF(A500&lt;&gt;"",Tätigkeit!I510,"")</f>
        <v/>
      </c>
      <c r="G500" s="26" t="str">
        <f>IF(A500&lt;&gt;"",IF(Tätigkeit!O510&lt;&gt;"",Tätigkeit!O510,""),"")</f>
        <v/>
      </c>
      <c r="H500" s="26" t="str">
        <f>IF(A500&lt;&gt;"",IF(Tätigkeit!Z510=TRUE,INDEX(codeperskat,MATCH(Tätigkeit!P510,libperskat,0)),IF(Tätigkeit!P510&lt;&gt;"",Tätigkeit!P510,"")),"")</f>
        <v/>
      </c>
      <c r="I500" s="26" t="str">
        <f>IF(A500&lt;&gt;"",IF(Tätigkeit!AA510=TRUE,INDEX(codeaav,MATCH(Tätigkeit!Q510,libaav,0)),IF(Tätigkeit!Q510&lt;&gt;"",Tätigkeit!Q510,"")),"")</f>
        <v/>
      </c>
      <c r="J500" s="26" t="str">
        <f>IF(A500&lt;&gt;"",IF(Tätigkeit!AB510=TRUE,INDEX(codedipqual,MATCH(Tätigkeit!R510,libdipqual,0)),IF(Tätigkeit!R510&lt;&gt;"",Tätigkeit!R510,"")),"")</f>
        <v/>
      </c>
      <c r="K500" s="26" t="str">
        <f>IF(A500&lt;&gt;"",IF(Tätigkeit!AC510=TRUE,INDEX(libcatidinst,MATCH(Tätigkeit!S510,libinst,0)),""),"")</f>
        <v/>
      </c>
      <c r="L500" s="26" t="str">
        <f>IF(A500&lt;&gt;"",IF(Tätigkeit!AC510=TRUE,INDEX(codeinst,MATCH(Tätigkeit!S510,libinst,0)),IF(Tätigkeit!S510&lt;&gt;"",Tätigkeit!S510,"")),"")</f>
        <v/>
      </c>
      <c r="M500" s="26" t="str">
        <f>IF(A500&lt;&gt;"",IF(Tätigkeit!T510&lt;&gt;"",Tätigkeit!T510,""),"")</f>
        <v/>
      </c>
      <c r="N500" s="26" t="str">
        <f>IF(A500&lt;&gt;"",IF(Tätigkeit!U510&lt;&gt;"",Tätigkeit!U510,""),"")</f>
        <v/>
      </c>
      <c r="O500" s="26" t="str">
        <f>IF(OR(A500="",ISBLANK(Tätigkeit!V510)),"",IF(NOT(ISNA(Tätigkeit!V510)),INDEX(codeschartkla,MATCH(Tätigkeit!V510,libschartkla,0)),Tätigkeit!V510))</f>
        <v/>
      </c>
      <c r="P500" s="26" t="str">
        <f>IF(OR(A500="",ISBLANK(Tätigkeit!W510)),"",Tätigkeit!W510)</f>
        <v/>
      </c>
    </row>
    <row r="501" spans="1:16" x14ac:dyDescent="0.2">
      <c r="A501" s="26" t="str">
        <f>IF(Tätigkeit!$A511&lt;&gt;"",IF(Tätigkeit!C511&lt;&gt;"",IF(Tätigkeit!C511="LOC.ID",CONCATENATE("LOC.",Tätigkeit!AM$12),Tätigkeit!C511),""),"")</f>
        <v/>
      </c>
      <c r="B501" s="65" t="str">
        <f>IF(A501&lt;&gt;"",Tätigkeit!J511,"")</f>
        <v/>
      </c>
      <c r="C501" s="26" t="str">
        <f>IF(A501&lt;&gt;"",IF(Tätigkeit!E511=TRUE,INDEX(codesex,MATCH(Tätigkeit!D511,libsex,0)),Tätigkeit!D511),"")</f>
        <v/>
      </c>
      <c r="D501" s="131" t="str">
        <f>IF(A501&lt;&gt;"",Tätigkeit!F511,"")</f>
        <v/>
      </c>
      <c r="E501" s="26" t="str">
        <f>IF(A501&lt;&gt;"",IF(Tätigkeit!H511=TRUE,INDEX(codenat,MATCH(Tätigkeit!G511,libnat,0)),Tätigkeit!G511),"")</f>
        <v/>
      </c>
      <c r="F501" s="26" t="str">
        <f>IF(A501&lt;&gt;"",Tätigkeit!I511,"")</f>
        <v/>
      </c>
      <c r="G501" s="26" t="str">
        <f>IF(A501&lt;&gt;"",IF(Tätigkeit!O511&lt;&gt;"",Tätigkeit!O511,""),"")</f>
        <v/>
      </c>
      <c r="H501" s="26" t="str">
        <f>IF(A501&lt;&gt;"",IF(Tätigkeit!Z511=TRUE,INDEX(codeperskat,MATCH(Tätigkeit!P511,libperskat,0)),IF(Tätigkeit!P511&lt;&gt;"",Tätigkeit!P511,"")),"")</f>
        <v/>
      </c>
      <c r="I501" s="26" t="str">
        <f>IF(A501&lt;&gt;"",IF(Tätigkeit!AA511=TRUE,INDEX(codeaav,MATCH(Tätigkeit!Q511,libaav,0)),IF(Tätigkeit!Q511&lt;&gt;"",Tätigkeit!Q511,"")),"")</f>
        <v/>
      </c>
      <c r="J501" s="26" t="str">
        <f>IF(A501&lt;&gt;"",IF(Tätigkeit!AB511=TRUE,INDEX(codedipqual,MATCH(Tätigkeit!R511,libdipqual,0)),IF(Tätigkeit!R511&lt;&gt;"",Tätigkeit!R511,"")),"")</f>
        <v/>
      </c>
      <c r="K501" s="26" t="str">
        <f>IF(A501&lt;&gt;"",IF(Tätigkeit!AC511=TRUE,INDEX(libcatidinst,MATCH(Tätigkeit!S511,libinst,0)),""),"")</f>
        <v/>
      </c>
      <c r="L501" s="26" t="str">
        <f>IF(A501&lt;&gt;"",IF(Tätigkeit!AC511=TRUE,INDEX(codeinst,MATCH(Tätigkeit!S511,libinst,0)),IF(Tätigkeit!S511&lt;&gt;"",Tätigkeit!S511,"")),"")</f>
        <v/>
      </c>
      <c r="M501" s="26" t="str">
        <f>IF(A501&lt;&gt;"",IF(Tätigkeit!T511&lt;&gt;"",Tätigkeit!T511,""),"")</f>
        <v/>
      </c>
      <c r="N501" s="26" t="str">
        <f>IF(A501&lt;&gt;"",IF(Tätigkeit!U511&lt;&gt;"",Tätigkeit!U511,""),"")</f>
        <v/>
      </c>
      <c r="O501" s="26" t="str">
        <f>IF(OR(A501="",ISBLANK(Tätigkeit!V511)),"",IF(NOT(ISNA(Tätigkeit!V511)),INDEX(codeschartkla,MATCH(Tätigkeit!V511,libschartkla,0)),Tätigkeit!V511))</f>
        <v/>
      </c>
      <c r="P501" s="26" t="str">
        <f>IF(OR(A501="",ISBLANK(Tätigkeit!W511)),"",Tätigkeit!W511)</f>
        <v/>
      </c>
    </row>
    <row r="502" spans="1:16" x14ac:dyDescent="0.2">
      <c r="A502" s="26" t="str">
        <f>IF(Tätigkeit!$A512&lt;&gt;"",IF(Tätigkeit!C512&lt;&gt;"",IF(Tätigkeit!C512="LOC.ID",CONCATENATE("LOC.",Tätigkeit!AM$12),Tätigkeit!C512),""),"")</f>
        <v/>
      </c>
      <c r="B502" s="65" t="str">
        <f>IF(A502&lt;&gt;"",Tätigkeit!J512,"")</f>
        <v/>
      </c>
      <c r="C502" s="26" t="str">
        <f>IF(A502&lt;&gt;"",IF(Tätigkeit!E512=TRUE,INDEX(codesex,MATCH(Tätigkeit!D512,libsex,0)),Tätigkeit!D512),"")</f>
        <v/>
      </c>
      <c r="D502" s="131" t="str">
        <f>IF(A502&lt;&gt;"",Tätigkeit!F512,"")</f>
        <v/>
      </c>
      <c r="E502" s="26" t="str">
        <f>IF(A502&lt;&gt;"",IF(Tätigkeit!H512=TRUE,INDEX(codenat,MATCH(Tätigkeit!G512,libnat,0)),Tätigkeit!G512),"")</f>
        <v/>
      </c>
      <c r="F502" s="26" t="str">
        <f>IF(A502&lt;&gt;"",Tätigkeit!I512,"")</f>
        <v/>
      </c>
      <c r="G502" s="26" t="str">
        <f>IF(A502&lt;&gt;"",IF(Tätigkeit!O512&lt;&gt;"",Tätigkeit!O512,""),"")</f>
        <v/>
      </c>
      <c r="H502" s="26" t="str">
        <f>IF(A502&lt;&gt;"",IF(Tätigkeit!Z512=TRUE,INDEX(codeperskat,MATCH(Tätigkeit!P512,libperskat,0)),IF(Tätigkeit!P512&lt;&gt;"",Tätigkeit!P512,"")),"")</f>
        <v/>
      </c>
      <c r="I502" s="26" t="str">
        <f>IF(A502&lt;&gt;"",IF(Tätigkeit!AA512=TRUE,INDEX(codeaav,MATCH(Tätigkeit!Q512,libaav,0)),IF(Tätigkeit!Q512&lt;&gt;"",Tätigkeit!Q512,"")),"")</f>
        <v/>
      </c>
      <c r="J502" s="26" t="str">
        <f>IF(A502&lt;&gt;"",IF(Tätigkeit!AB512=TRUE,INDEX(codedipqual,MATCH(Tätigkeit!R512,libdipqual,0)),IF(Tätigkeit!R512&lt;&gt;"",Tätigkeit!R512,"")),"")</f>
        <v/>
      </c>
      <c r="K502" s="26" t="str">
        <f>IF(A502&lt;&gt;"",IF(Tätigkeit!AC512=TRUE,INDEX(libcatidinst,MATCH(Tätigkeit!S512,libinst,0)),""),"")</f>
        <v/>
      </c>
      <c r="L502" s="26" t="str">
        <f>IF(A502&lt;&gt;"",IF(Tätigkeit!AC512=TRUE,INDEX(codeinst,MATCH(Tätigkeit!S512,libinst,0)),IF(Tätigkeit!S512&lt;&gt;"",Tätigkeit!S512,"")),"")</f>
        <v/>
      </c>
      <c r="M502" s="26" t="str">
        <f>IF(A502&lt;&gt;"",IF(Tätigkeit!T512&lt;&gt;"",Tätigkeit!T512,""),"")</f>
        <v/>
      </c>
      <c r="N502" s="26" t="str">
        <f>IF(A502&lt;&gt;"",IF(Tätigkeit!U512&lt;&gt;"",Tätigkeit!U512,""),"")</f>
        <v/>
      </c>
      <c r="O502" s="26" t="str">
        <f>IF(OR(A502="",ISBLANK(Tätigkeit!V512)),"",IF(NOT(ISNA(Tätigkeit!V512)),INDEX(codeschartkla,MATCH(Tätigkeit!V512,libschartkla,0)),Tätigkeit!V512))</f>
        <v/>
      </c>
      <c r="P502" s="26" t="str">
        <f>IF(OR(A502="",ISBLANK(Tätigkeit!W512)),"",Tätigkeit!W512)</f>
        <v/>
      </c>
    </row>
    <row r="503" spans="1:16" x14ac:dyDescent="0.2">
      <c r="A503" s="26" t="str">
        <f>IF(Tätigkeit!$A513&lt;&gt;"",IF(Tätigkeit!C513&lt;&gt;"",IF(Tätigkeit!C513="LOC.ID",CONCATENATE("LOC.",Tätigkeit!AM$12),Tätigkeit!C513),""),"")</f>
        <v/>
      </c>
      <c r="B503" s="65" t="str">
        <f>IF(A503&lt;&gt;"",Tätigkeit!J513,"")</f>
        <v/>
      </c>
      <c r="C503" s="26" t="str">
        <f>IF(A503&lt;&gt;"",IF(Tätigkeit!E513=TRUE,INDEX(codesex,MATCH(Tätigkeit!D513,libsex,0)),Tätigkeit!D513),"")</f>
        <v/>
      </c>
      <c r="D503" s="131" t="str">
        <f>IF(A503&lt;&gt;"",Tätigkeit!F513,"")</f>
        <v/>
      </c>
      <c r="E503" s="26" t="str">
        <f>IF(A503&lt;&gt;"",IF(Tätigkeit!H513=TRUE,INDEX(codenat,MATCH(Tätigkeit!G513,libnat,0)),Tätigkeit!G513),"")</f>
        <v/>
      </c>
      <c r="F503" s="26" t="str">
        <f>IF(A503&lt;&gt;"",Tätigkeit!I513,"")</f>
        <v/>
      </c>
      <c r="G503" s="26" t="str">
        <f>IF(A503&lt;&gt;"",IF(Tätigkeit!O513&lt;&gt;"",Tätigkeit!O513,""),"")</f>
        <v/>
      </c>
      <c r="H503" s="26" t="str">
        <f>IF(A503&lt;&gt;"",IF(Tätigkeit!Z513=TRUE,INDEX(codeperskat,MATCH(Tätigkeit!P513,libperskat,0)),IF(Tätigkeit!P513&lt;&gt;"",Tätigkeit!P513,"")),"")</f>
        <v/>
      </c>
      <c r="I503" s="26" t="str">
        <f>IF(A503&lt;&gt;"",IF(Tätigkeit!AA513=TRUE,INDEX(codeaav,MATCH(Tätigkeit!Q513,libaav,0)),IF(Tätigkeit!Q513&lt;&gt;"",Tätigkeit!Q513,"")),"")</f>
        <v/>
      </c>
      <c r="J503" s="26" t="str">
        <f>IF(A503&lt;&gt;"",IF(Tätigkeit!AB513=TRUE,INDEX(codedipqual,MATCH(Tätigkeit!R513,libdipqual,0)),IF(Tätigkeit!R513&lt;&gt;"",Tätigkeit!R513,"")),"")</f>
        <v/>
      </c>
      <c r="K503" s="26" t="str">
        <f>IF(A503&lt;&gt;"",IF(Tätigkeit!AC513=TRUE,INDEX(libcatidinst,MATCH(Tätigkeit!S513,libinst,0)),""),"")</f>
        <v/>
      </c>
      <c r="L503" s="26" t="str">
        <f>IF(A503&lt;&gt;"",IF(Tätigkeit!AC513=TRUE,INDEX(codeinst,MATCH(Tätigkeit!S513,libinst,0)),IF(Tätigkeit!S513&lt;&gt;"",Tätigkeit!S513,"")),"")</f>
        <v/>
      </c>
      <c r="M503" s="26" t="str">
        <f>IF(A503&lt;&gt;"",IF(Tätigkeit!T513&lt;&gt;"",Tätigkeit!T513,""),"")</f>
        <v/>
      </c>
      <c r="N503" s="26" t="str">
        <f>IF(A503&lt;&gt;"",IF(Tätigkeit!U513&lt;&gt;"",Tätigkeit!U513,""),"")</f>
        <v/>
      </c>
      <c r="O503" s="26" t="str">
        <f>IF(OR(A503="",ISBLANK(Tätigkeit!V513)),"",IF(NOT(ISNA(Tätigkeit!V513)),INDEX(codeschartkla,MATCH(Tätigkeit!V513,libschartkla,0)),Tätigkeit!V513))</f>
        <v/>
      </c>
      <c r="P503" s="26" t="str">
        <f>IF(OR(A503="",ISBLANK(Tätigkeit!W513)),"",Tätigkeit!W513)</f>
        <v/>
      </c>
    </row>
    <row r="504" spans="1:16" x14ac:dyDescent="0.2">
      <c r="A504" s="26" t="str">
        <f>IF(Tätigkeit!$A514&lt;&gt;"",IF(Tätigkeit!C514&lt;&gt;"",IF(Tätigkeit!C514="LOC.ID",CONCATENATE("LOC.",Tätigkeit!AM$12),Tätigkeit!C514),""),"")</f>
        <v/>
      </c>
      <c r="B504" s="65" t="str">
        <f>IF(A504&lt;&gt;"",Tätigkeit!J514,"")</f>
        <v/>
      </c>
      <c r="C504" s="26" t="str">
        <f>IF(A504&lt;&gt;"",IF(Tätigkeit!E514=TRUE,INDEX(codesex,MATCH(Tätigkeit!D514,libsex,0)),Tätigkeit!D514),"")</f>
        <v/>
      </c>
      <c r="D504" s="131" t="str">
        <f>IF(A504&lt;&gt;"",Tätigkeit!F514,"")</f>
        <v/>
      </c>
      <c r="E504" s="26" t="str">
        <f>IF(A504&lt;&gt;"",IF(Tätigkeit!H514=TRUE,INDEX(codenat,MATCH(Tätigkeit!G514,libnat,0)),Tätigkeit!G514),"")</f>
        <v/>
      </c>
      <c r="F504" s="26" t="str">
        <f>IF(A504&lt;&gt;"",Tätigkeit!I514,"")</f>
        <v/>
      </c>
      <c r="G504" s="26" t="str">
        <f>IF(A504&lt;&gt;"",IF(Tätigkeit!O514&lt;&gt;"",Tätigkeit!O514,""),"")</f>
        <v/>
      </c>
      <c r="H504" s="26" t="str">
        <f>IF(A504&lt;&gt;"",IF(Tätigkeit!Z514=TRUE,INDEX(codeperskat,MATCH(Tätigkeit!P514,libperskat,0)),IF(Tätigkeit!P514&lt;&gt;"",Tätigkeit!P514,"")),"")</f>
        <v/>
      </c>
      <c r="I504" s="26" t="str">
        <f>IF(A504&lt;&gt;"",IF(Tätigkeit!AA514=TRUE,INDEX(codeaav,MATCH(Tätigkeit!Q514,libaav,0)),IF(Tätigkeit!Q514&lt;&gt;"",Tätigkeit!Q514,"")),"")</f>
        <v/>
      </c>
      <c r="J504" s="26" t="str">
        <f>IF(A504&lt;&gt;"",IF(Tätigkeit!AB514=TRUE,INDEX(codedipqual,MATCH(Tätigkeit!R514,libdipqual,0)),IF(Tätigkeit!R514&lt;&gt;"",Tätigkeit!R514,"")),"")</f>
        <v/>
      </c>
      <c r="K504" s="26" t="str">
        <f>IF(A504&lt;&gt;"",IF(Tätigkeit!AC514=TRUE,INDEX(libcatidinst,MATCH(Tätigkeit!S514,libinst,0)),""),"")</f>
        <v/>
      </c>
      <c r="L504" s="26" t="str">
        <f>IF(A504&lt;&gt;"",IF(Tätigkeit!AC514=TRUE,INDEX(codeinst,MATCH(Tätigkeit!S514,libinst,0)),IF(Tätigkeit!S514&lt;&gt;"",Tätigkeit!S514,"")),"")</f>
        <v/>
      </c>
      <c r="M504" s="26" t="str">
        <f>IF(A504&lt;&gt;"",IF(Tätigkeit!T514&lt;&gt;"",Tätigkeit!T514,""),"")</f>
        <v/>
      </c>
      <c r="N504" s="26" t="str">
        <f>IF(A504&lt;&gt;"",IF(Tätigkeit!U514&lt;&gt;"",Tätigkeit!U514,""),"")</f>
        <v/>
      </c>
      <c r="O504" s="26" t="str">
        <f>IF(OR(A504="",ISBLANK(Tätigkeit!V514)),"",IF(NOT(ISNA(Tätigkeit!V514)),INDEX(codeschartkla,MATCH(Tätigkeit!V514,libschartkla,0)),Tätigkeit!V514))</f>
        <v/>
      </c>
      <c r="P504" s="26" t="str">
        <f>IF(OR(A504="",ISBLANK(Tätigkeit!W514)),"",Tätigkeit!W514)</f>
        <v/>
      </c>
    </row>
    <row r="505" spans="1:16" x14ac:dyDescent="0.2">
      <c r="A505" s="26" t="str">
        <f>IF(Tätigkeit!$A515&lt;&gt;"",IF(Tätigkeit!C515&lt;&gt;"",IF(Tätigkeit!C515="LOC.ID",CONCATENATE("LOC.",Tätigkeit!AM$12),Tätigkeit!C515),""),"")</f>
        <v/>
      </c>
      <c r="B505" s="65" t="str">
        <f>IF(A505&lt;&gt;"",Tätigkeit!J515,"")</f>
        <v/>
      </c>
      <c r="C505" s="26" t="str">
        <f>IF(A505&lt;&gt;"",IF(Tätigkeit!E515=TRUE,INDEX(codesex,MATCH(Tätigkeit!D515,libsex,0)),Tätigkeit!D515),"")</f>
        <v/>
      </c>
      <c r="D505" s="131" t="str">
        <f>IF(A505&lt;&gt;"",Tätigkeit!F515,"")</f>
        <v/>
      </c>
      <c r="E505" s="26" t="str">
        <f>IF(A505&lt;&gt;"",IF(Tätigkeit!H515=TRUE,INDEX(codenat,MATCH(Tätigkeit!G515,libnat,0)),Tätigkeit!G515),"")</f>
        <v/>
      </c>
      <c r="F505" s="26" t="str">
        <f>IF(A505&lt;&gt;"",Tätigkeit!I515,"")</f>
        <v/>
      </c>
      <c r="G505" s="26" t="str">
        <f>IF(A505&lt;&gt;"",IF(Tätigkeit!O515&lt;&gt;"",Tätigkeit!O515,""),"")</f>
        <v/>
      </c>
      <c r="H505" s="26" t="str">
        <f>IF(A505&lt;&gt;"",IF(Tätigkeit!Z515=TRUE,INDEX(codeperskat,MATCH(Tätigkeit!P515,libperskat,0)),IF(Tätigkeit!P515&lt;&gt;"",Tätigkeit!P515,"")),"")</f>
        <v/>
      </c>
      <c r="I505" s="26" t="str">
        <f>IF(A505&lt;&gt;"",IF(Tätigkeit!AA515=TRUE,INDEX(codeaav,MATCH(Tätigkeit!Q515,libaav,0)),IF(Tätigkeit!Q515&lt;&gt;"",Tätigkeit!Q515,"")),"")</f>
        <v/>
      </c>
      <c r="J505" s="26" t="str">
        <f>IF(A505&lt;&gt;"",IF(Tätigkeit!AB515=TRUE,INDEX(codedipqual,MATCH(Tätigkeit!R515,libdipqual,0)),IF(Tätigkeit!R515&lt;&gt;"",Tätigkeit!R515,"")),"")</f>
        <v/>
      </c>
      <c r="K505" s="26" t="str">
        <f>IF(A505&lt;&gt;"",IF(Tätigkeit!AC515=TRUE,INDEX(libcatidinst,MATCH(Tätigkeit!S515,libinst,0)),""),"")</f>
        <v/>
      </c>
      <c r="L505" s="26" t="str">
        <f>IF(A505&lt;&gt;"",IF(Tätigkeit!AC515=TRUE,INDEX(codeinst,MATCH(Tätigkeit!S515,libinst,0)),IF(Tätigkeit!S515&lt;&gt;"",Tätigkeit!S515,"")),"")</f>
        <v/>
      </c>
      <c r="M505" s="26" t="str">
        <f>IF(A505&lt;&gt;"",IF(Tätigkeit!T515&lt;&gt;"",Tätigkeit!T515,""),"")</f>
        <v/>
      </c>
      <c r="N505" s="26" t="str">
        <f>IF(A505&lt;&gt;"",IF(Tätigkeit!U515&lt;&gt;"",Tätigkeit!U515,""),"")</f>
        <v/>
      </c>
      <c r="O505" s="26" t="str">
        <f>IF(OR(A505="",ISBLANK(Tätigkeit!V515)),"",IF(NOT(ISNA(Tätigkeit!V515)),INDEX(codeschartkla,MATCH(Tätigkeit!V515,libschartkla,0)),Tätigkeit!V515))</f>
        <v/>
      </c>
      <c r="P505" s="26" t="str">
        <f>IF(OR(A505="",ISBLANK(Tätigkeit!W515)),"",Tätigkeit!W515)</f>
        <v/>
      </c>
    </row>
    <row r="506" spans="1:16" x14ac:dyDescent="0.2">
      <c r="A506" s="26" t="str">
        <f>IF(Tätigkeit!$A516&lt;&gt;"",IF(Tätigkeit!C516&lt;&gt;"",IF(Tätigkeit!C516="LOC.ID",CONCATENATE("LOC.",Tätigkeit!AM$12),Tätigkeit!C516),""),"")</f>
        <v/>
      </c>
      <c r="B506" s="65" t="str">
        <f>IF(A506&lt;&gt;"",Tätigkeit!J516,"")</f>
        <v/>
      </c>
      <c r="C506" s="26" t="str">
        <f>IF(A506&lt;&gt;"",IF(Tätigkeit!E516=TRUE,INDEX(codesex,MATCH(Tätigkeit!D516,libsex,0)),Tätigkeit!D516),"")</f>
        <v/>
      </c>
      <c r="D506" s="131" t="str">
        <f>IF(A506&lt;&gt;"",Tätigkeit!F516,"")</f>
        <v/>
      </c>
      <c r="E506" s="26" t="str">
        <f>IF(A506&lt;&gt;"",IF(Tätigkeit!H516=TRUE,INDEX(codenat,MATCH(Tätigkeit!G516,libnat,0)),Tätigkeit!G516),"")</f>
        <v/>
      </c>
      <c r="F506" s="26" t="str">
        <f>IF(A506&lt;&gt;"",Tätigkeit!I516,"")</f>
        <v/>
      </c>
      <c r="G506" s="26" t="str">
        <f>IF(A506&lt;&gt;"",IF(Tätigkeit!O516&lt;&gt;"",Tätigkeit!O516,""),"")</f>
        <v/>
      </c>
      <c r="H506" s="26" t="str">
        <f>IF(A506&lt;&gt;"",IF(Tätigkeit!Z516=TRUE,INDEX(codeperskat,MATCH(Tätigkeit!P516,libperskat,0)),IF(Tätigkeit!P516&lt;&gt;"",Tätigkeit!P516,"")),"")</f>
        <v/>
      </c>
      <c r="I506" s="26" t="str">
        <f>IF(A506&lt;&gt;"",IF(Tätigkeit!AA516=TRUE,INDEX(codeaav,MATCH(Tätigkeit!Q516,libaav,0)),IF(Tätigkeit!Q516&lt;&gt;"",Tätigkeit!Q516,"")),"")</f>
        <v/>
      </c>
      <c r="J506" s="26" t="str">
        <f>IF(A506&lt;&gt;"",IF(Tätigkeit!AB516=TRUE,INDEX(codedipqual,MATCH(Tätigkeit!R516,libdipqual,0)),IF(Tätigkeit!R516&lt;&gt;"",Tätigkeit!R516,"")),"")</f>
        <v/>
      </c>
      <c r="K506" s="26" t="str">
        <f>IF(A506&lt;&gt;"",IF(Tätigkeit!AC516=TRUE,INDEX(libcatidinst,MATCH(Tätigkeit!S516,libinst,0)),""),"")</f>
        <v/>
      </c>
      <c r="L506" s="26" t="str">
        <f>IF(A506&lt;&gt;"",IF(Tätigkeit!AC516=TRUE,INDEX(codeinst,MATCH(Tätigkeit!S516,libinst,0)),IF(Tätigkeit!S516&lt;&gt;"",Tätigkeit!S516,"")),"")</f>
        <v/>
      </c>
      <c r="M506" s="26" t="str">
        <f>IF(A506&lt;&gt;"",IF(Tätigkeit!T516&lt;&gt;"",Tätigkeit!T516,""),"")</f>
        <v/>
      </c>
      <c r="N506" s="26" t="str">
        <f>IF(A506&lt;&gt;"",IF(Tätigkeit!U516&lt;&gt;"",Tätigkeit!U516,""),"")</f>
        <v/>
      </c>
      <c r="O506" s="26" t="str">
        <f>IF(OR(A506="",ISBLANK(Tätigkeit!V516)),"",IF(NOT(ISNA(Tätigkeit!V516)),INDEX(codeschartkla,MATCH(Tätigkeit!V516,libschartkla,0)),Tätigkeit!V516))</f>
        <v/>
      </c>
      <c r="P506" s="26" t="str">
        <f>IF(OR(A506="",ISBLANK(Tätigkeit!W516)),"",Tätigkeit!W516)</f>
        <v/>
      </c>
    </row>
    <row r="507" spans="1:16" x14ac:dyDescent="0.2">
      <c r="A507" s="26" t="str">
        <f>IF(Tätigkeit!$A517&lt;&gt;"",IF(Tätigkeit!C517&lt;&gt;"",IF(Tätigkeit!C517="LOC.ID",CONCATENATE("LOC.",Tätigkeit!AM$12),Tätigkeit!C517),""),"")</f>
        <v/>
      </c>
      <c r="B507" s="65" t="str">
        <f>IF(A507&lt;&gt;"",Tätigkeit!J517,"")</f>
        <v/>
      </c>
      <c r="C507" s="26" t="str">
        <f>IF(A507&lt;&gt;"",IF(Tätigkeit!E517=TRUE,INDEX(codesex,MATCH(Tätigkeit!D517,libsex,0)),Tätigkeit!D517),"")</f>
        <v/>
      </c>
      <c r="D507" s="131" t="str">
        <f>IF(A507&lt;&gt;"",Tätigkeit!F517,"")</f>
        <v/>
      </c>
      <c r="E507" s="26" t="str">
        <f>IF(A507&lt;&gt;"",IF(Tätigkeit!H517=TRUE,INDEX(codenat,MATCH(Tätigkeit!G517,libnat,0)),Tätigkeit!G517),"")</f>
        <v/>
      </c>
      <c r="F507" s="26" t="str">
        <f>IF(A507&lt;&gt;"",Tätigkeit!I517,"")</f>
        <v/>
      </c>
      <c r="G507" s="26" t="str">
        <f>IF(A507&lt;&gt;"",IF(Tätigkeit!O517&lt;&gt;"",Tätigkeit!O517,""),"")</f>
        <v/>
      </c>
      <c r="H507" s="26" t="str">
        <f>IF(A507&lt;&gt;"",IF(Tätigkeit!Z517=TRUE,INDEX(codeperskat,MATCH(Tätigkeit!P517,libperskat,0)),IF(Tätigkeit!P517&lt;&gt;"",Tätigkeit!P517,"")),"")</f>
        <v/>
      </c>
      <c r="I507" s="26" t="str">
        <f>IF(A507&lt;&gt;"",IF(Tätigkeit!AA517=TRUE,INDEX(codeaav,MATCH(Tätigkeit!Q517,libaav,0)),IF(Tätigkeit!Q517&lt;&gt;"",Tätigkeit!Q517,"")),"")</f>
        <v/>
      </c>
      <c r="J507" s="26" t="str">
        <f>IF(A507&lt;&gt;"",IF(Tätigkeit!AB517=TRUE,INDEX(codedipqual,MATCH(Tätigkeit!R517,libdipqual,0)),IF(Tätigkeit!R517&lt;&gt;"",Tätigkeit!R517,"")),"")</f>
        <v/>
      </c>
      <c r="K507" s="26" t="str">
        <f>IF(A507&lt;&gt;"",IF(Tätigkeit!AC517=TRUE,INDEX(libcatidinst,MATCH(Tätigkeit!S517,libinst,0)),""),"")</f>
        <v/>
      </c>
      <c r="L507" s="26" t="str">
        <f>IF(A507&lt;&gt;"",IF(Tätigkeit!AC517=TRUE,INDEX(codeinst,MATCH(Tätigkeit!S517,libinst,0)),IF(Tätigkeit!S517&lt;&gt;"",Tätigkeit!S517,"")),"")</f>
        <v/>
      </c>
      <c r="M507" s="26" t="str">
        <f>IF(A507&lt;&gt;"",IF(Tätigkeit!T517&lt;&gt;"",Tätigkeit!T517,""),"")</f>
        <v/>
      </c>
      <c r="N507" s="26" t="str">
        <f>IF(A507&lt;&gt;"",IF(Tätigkeit!U517&lt;&gt;"",Tätigkeit!U517,""),"")</f>
        <v/>
      </c>
      <c r="O507" s="26" t="str">
        <f>IF(OR(A507="",ISBLANK(Tätigkeit!V517)),"",IF(NOT(ISNA(Tätigkeit!V517)),INDEX(codeschartkla,MATCH(Tätigkeit!V517,libschartkla,0)),Tätigkeit!V517))</f>
        <v/>
      </c>
      <c r="P507" s="26" t="str">
        <f>IF(OR(A507="",ISBLANK(Tätigkeit!W517)),"",Tätigkeit!W517)</f>
        <v/>
      </c>
    </row>
    <row r="508" spans="1:16" x14ac:dyDescent="0.2">
      <c r="A508" s="26" t="str">
        <f>IF(Tätigkeit!$A518&lt;&gt;"",IF(Tätigkeit!C518&lt;&gt;"",IF(Tätigkeit!C518="LOC.ID",CONCATENATE("LOC.",Tätigkeit!AM$12),Tätigkeit!C518),""),"")</f>
        <v/>
      </c>
      <c r="B508" s="65" t="str">
        <f>IF(A508&lt;&gt;"",Tätigkeit!J518,"")</f>
        <v/>
      </c>
      <c r="C508" s="26" t="str">
        <f>IF(A508&lt;&gt;"",IF(Tätigkeit!E518=TRUE,INDEX(codesex,MATCH(Tätigkeit!D518,libsex,0)),Tätigkeit!D518),"")</f>
        <v/>
      </c>
      <c r="D508" s="131" t="str">
        <f>IF(A508&lt;&gt;"",Tätigkeit!F518,"")</f>
        <v/>
      </c>
      <c r="E508" s="26" t="str">
        <f>IF(A508&lt;&gt;"",IF(Tätigkeit!H518=TRUE,INDEX(codenat,MATCH(Tätigkeit!G518,libnat,0)),Tätigkeit!G518),"")</f>
        <v/>
      </c>
      <c r="F508" s="26" t="str">
        <f>IF(A508&lt;&gt;"",Tätigkeit!I518,"")</f>
        <v/>
      </c>
      <c r="G508" s="26" t="str">
        <f>IF(A508&lt;&gt;"",IF(Tätigkeit!O518&lt;&gt;"",Tätigkeit!O518,""),"")</f>
        <v/>
      </c>
      <c r="H508" s="26" t="str">
        <f>IF(A508&lt;&gt;"",IF(Tätigkeit!Z518=TRUE,INDEX(codeperskat,MATCH(Tätigkeit!P518,libperskat,0)),IF(Tätigkeit!P518&lt;&gt;"",Tätigkeit!P518,"")),"")</f>
        <v/>
      </c>
      <c r="I508" s="26" t="str">
        <f>IF(A508&lt;&gt;"",IF(Tätigkeit!AA518=TRUE,INDEX(codeaav,MATCH(Tätigkeit!Q518,libaav,0)),IF(Tätigkeit!Q518&lt;&gt;"",Tätigkeit!Q518,"")),"")</f>
        <v/>
      </c>
      <c r="J508" s="26" t="str">
        <f>IF(A508&lt;&gt;"",IF(Tätigkeit!AB518=TRUE,INDEX(codedipqual,MATCH(Tätigkeit!R518,libdipqual,0)),IF(Tätigkeit!R518&lt;&gt;"",Tätigkeit!R518,"")),"")</f>
        <v/>
      </c>
      <c r="K508" s="26" t="str">
        <f>IF(A508&lt;&gt;"",IF(Tätigkeit!AC518=TRUE,INDEX(libcatidinst,MATCH(Tätigkeit!S518,libinst,0)),""),"")</f>
        <v/>
      </c>
      <c r="L508" s="26" t="str">
        <f>IF(A508&lt;&gt;"",IF(Tätigkeit!AC518=TRUE,INDEX(codeinst,MATCH(Tätigkeit!S518,libinst,0)),IF(Tätigkeit!S518&lt;&gt;"",Tätigkeit!S518,"")),"")</f>
        <v/>
      </c>
      <c r="M508" s="26" t="str">
        <f>IF(A508&lt;&gt;"",IF(Tätigkeit!T518&lt;&gt;"",Tätigkeit!T518,""),"")</f>
        <v/>
      </c>
      <c r="N508" s="26" t="str">
        <f>IF(A508&lt;&gt;"",IF(Tätigkeit!U518&lt;&gt;"",Tätigkeit!U518,""),"")</f>
        <v/>
      </c>
      <c r="O508" s="26" t="str">
        <f>IF(OR(A508="",ISBLANK(Tätigkeit!V518)),"",IF(NOT(ISNA(Tätigkeit!V518)),INDEX(codeschartkla,MATCH(Tätigkeit!V518,libschartkla,0)),Tätigkeit!V518))</f>
        <v/>
      </c>
      <c r="P508" s="26" t="str">
        <f>IF(OR(A508="",ISBLANK(Tätigkeit!W518)),"",Tätigkeit!W518)</f>
        <v/>
      </c>
    </row>
    <row r="509" spans="1:16" x14ac:dyDescent="0.2">
      <c r="A509" s="26" t="str">
        <f>IF(Tätigkeit!$A519&lt;&gt;"",IF(Tätigkeit!C519&lt;&gt;"",IF(Tätigkeit!C519="LOC.ID",CONCATENATE("LOC.",Tätigkeit!AM$12),Tätigkeit!C519),""),"")</f>
        <v/>
      </c>
      <c r="B509" s="65" t="str">
        <f>IF(A509&lt;&gt;"",Tätigkeit!J519,"")</f>
        <v/>
      </c>
      <c r="C509" s="26" t="str">
        <f>IF(A509&lt;&gt;"",IF(Tätigkeit!E519=TRUE,INDEX(codesex,MATCH(Tätigkeit!D519,libsex,0)),Tätigkeit!D519),"")</f>
        <v/>
      </c>
      <c r="D509" s="131" t="str">
        <f>IF(A509&lt;&gt;"",Tätigkeit!F519,"")</f>
        <v/>
      </c>
      <c r="E509" s="26" t="str">
        <f>IF(A509&lt;&gt;"",IF(Tätigkeit!H519=TRUE,INDEX(codenat,MATCH(Tätigkeit!G519,libnat,0)),Tätigkeit!G519),"")</f>
        <v/>
      </c>
      <c r="F509" s="26" t="str">
        <f>IF(A509&lt;&gt;"",Tätigkeit!I519,"")</f>
        <v/>
      </c>
      <c r="G509" s="26" t="str">
        <f>IF(A509&lt;&gt;"",IF(Tätigkeit!O519&lt;&gt;"",Tätigkeit!O519,""),"")</f>
        <v/>
      </c>
      <c r="H509" s="26" t="str">
        <f>IF(A509&lt;&gt;"",IF(Tätigkeit!Z519=TRUE,INDEX(codeperskat,MATCH(Tätigkeit!P519,libperskat,0)),IF(Tätigkeit!P519&lt;&gt;"",Tätigkeit!P519,"")),"")</f>
        <v/>
      </c>
      <c r="I509" s="26" t="str">
        <f>IF(A509&lt;&gt;"",IF(Tätigkeit!AA519=TRUE,INDEX(codeaav,MATCH(Tätigkeit!Q519,libaav,0)),IF(Tätigkeit!Q519&lt;&gt;"",Tätigkeit!Q519,"")),"")</f>
        <v/>
      </c>
      <c r="J509" s="26" t="str">
        <f>IF(A509&lt;&gt;"",IF(Tätigkeit!AB519=TRUE,INDEX(codedipqual,MATCH(Tätigkeit!R519,libdipqual,0)),IF(Tätigkeit!R519&lt;&gt;"",Tätigkeit!R519,"")),"")</f>
        <v/>
      </c>
      <c r="K509" s="26" t="str">
        <f>IF(A509&lt;&gt;"",IF(Tätigkeit!AC519=TRUE,INDEX(libcatidinst,MATCH(Tätigkeit!S519,libinst,0)),""),"")</f>
        <v/>
      </c>
      <c r="L509" s="26" t="str">
        <f>IF(A509&lt;&gt;"",IF(Tätigkeit!AC519=TRUE,INDEX(codeinst,MATCH(Tätigkeit!S519,libinst,0)),IF(Tätigkeit!S519&lt;&gt;"",Tätigkeit!S519,"")),"")</f>
        <v/>
      </c>
      <c r="M509" s="26" t="str">
        <f>IF(A509&lt;&gt;"",IF(Tätigkeit!T519&lt;&gt;"",Tätigkeit!T519,""),"")</f>
        <v/>
      </c>
      <c r="N509" s="26" t="str">
        <f>IF(A509&lt;&gt;"",IF(Tätigkeit!U519&lt;&gt;"",Tätigkeit!U519,""),"")</f>
        <v/>
      </c>
      <c r="O509" s="26" t="str">
        <f>IF(OR(A509="",ISBLANK(Tätigkeit!V519)),"",IF(NOT(ISNA(Tätigkeit!V519)),INDEX(codeschartkla,MATCH(Tätigkeit!V519,libschartkla,0)),Tätigkeit!V519))</f>
        <v/>
      </c>
      <c r="P509" s="26" t="str">
        <f>IF(OR(A509="",ISBLANK(Tätigkeit!W519)),"",Tätigkeit!W519)</f>
        <v/>
      </c>
    </row>
    <row r="510" spans="1:16" x14ac:dyDescent="0.2">
      <c r="A510" s="26" t="str">
        <f>IF(Tätigkeit!$A520&lt;&gt;"",IF(Tätigkeit!C520&lt;&gt;"",IF(Tätigkeit!C520="LOC.ID",CONCATENATE("LOC.",Tätigkeit!AM$12),Tätigkeit!C520),""),"")</f>
        <v/>
      </c>
      <c r="B510" s="65" t="str">
        <f>IF(A510&lt;&gt;"",Tätigkeit!J520,"")</f>
        <v/>
      </c>
      <c r="C510" s="26" t="str">
        <f>IF(A510&lt;&gt;"",IF(Tätigkeit!E520=TRUE,INDEX(codesex,MATCH(Tätigkeit!D520,libsex,0)),Tätigkeit!D520),"")</f>
        <v/>
      </c>
      <c r="D510" s="131" t="str">
        <f>IF(A510&lt;&gt;"",Tätigkeit!F520,"")</f>
        <v/>
      </c>
      <c r="E510" s="26" t="str">
        <f>IF(A510&lt;&gt;"",IF(Tätigkeit!H520=TRUE,INDEX(codenat,MATCH(Tätigkeit!G520,libnat,0)),Tätigkeit!G520),"")</f>
        <v/>
      </c>
      <c r="F510" s="26" t="str">
        <f>IF(A510&lt;&gt;"",Tätigkeit!I520,"")</f>
        <v/>
      </c>
      <c r="G510" s="26" t="str">
        <f>IF(A510&lt;&gt;"",IF(Tätigkeit!O520&lt;&gt;"",Tätigkeit!O520,""),"")</f>
        <v/>
      </c>
      <c r="H510" s="26" t="str">
        <f>IF(A510&lt;&gt;"",IF(Tätigkeit!Z520=TRUE,INDEX(codeperskat,MATCH(Tätigkeit!P520,libperskat,0)),IF(Tätigkeit!P520&lt;&gt;"",Tätigkeit!P520,"")),"")</f>
        <v/>
      </c>
      <c r="I510" s="26" t="str">
        <f>IF(A510&lt;&gt;"",IF(Tätigkeit!AA520=TRUE,INDEX(codeaav,MATCH(Tätigkeit!Q520,libaav,0)),IF(Tätigkeit!Q520&lt;&gt;"",Tätigkeit!Q520,"")),"")</f>
        <v/>
      </c>
      <c r="J510" s="26" t="str">
        <f>IF(A510&lt;&gt;"",IF(Tätigkeit!AB520=TRUE,INDEX(codedipqual,MATCH(Tätigkeit!R520,libdipqual,0)),IF(Tätigkeit!R520&lt;&gt;"",Tätigkeit!R520,"")),"")</f>
        <v/>
      </c>
      <c r="K510" s="26" t="str">
        <f>IF(A510&lt;&gt;"",IF(Tätigkeit!AC520=TRUE,INDEX(libcatidinst,MATCH(Tätigkeit!S520,libinst,0)),""),"")</f>
        <v/>
      </c>
      <c r="L510" s="26" t="str">
        <f>IF(A510&lt;&gt;"",IF(Tätigkeit!AC520=TRUE,INDEX(codeinst,MATCH(Tätigkeit!S520,libinst,0)),IF(Tätigkeit!S520&lt;&gt;"",Tätigkeit!S520,"")),"")</f>
        <v/>
      </c>
      <c r="M510" s="26" t="str">
        <f>IF(A510&lt;&gt;"",IF(Tätigkeit!T520&lt;&gt;"",Tätigkeit!T520,""),"")</f>
        <v/>
      </c>
      <c r="N510" s="26" t="str">
        <f>IF(A510&lt;&gt;"",IF(Tätigkeit!U520&lt;&gt;"",Tätigkeit!U520,""),"")</f>
        <v/>
      </c>
      <c r="O510" s="26" t="str">
        <f>IF(OR(A510="",ISBLANK(Tätigkeit!V520)),"",IF(NOT(ISNA(Tätigkeit!V520)),INDEX(codeschartkla,MATCH(Tätigkeit!V520,libschartkla,0)),Tätigkeit!V520))</f>
        <v/>
      </c>
      <c r="P510" s="26" t="str">
        <f>IF(OR(A510="",ISBLANK(Tätigkeit!W520)),"",Tätigkeit!W520)</f>
        <v/>
      </c>
    </row>
    <row r="511" spans="1:16" x14ac:dyDescent="0.2">
      <c r="A511" s="26" t="str">
        <f>IF(Tätigkeit!$A521&lt;&gt;"",IF(Tätigkeit!C521&lt;&gt;"",IF(Tätigkeit!C521="LOC.ID",CONCATENATE("LOC.",Tätigkeit!AM$12),Tätigkeit!C521),""),"")</f>
        <v/>
      </c>
      <c r="B511" s="65" t="str">
        <f>IF(A511&lt;&gt;"",Tätigkeit!J521,"")</f>
        <v/>
      </c>
      <c r="C511" s="26" t="str">
        <f>IF(A511&lt;&gt;"",IF(Tätigkeit!E521=TRUE,INDEX(codesex,MATCH(Tätigkeit!D521,libsex,0)),Tätigkeit!D521),"")</f>
        <v/>
      </c>
      <c r="D511" s="131" t="str">
        <f>IF(A511&lt;&gt;"",Tätigkeit!F521,"")</f>
        <v/>
      </c>
      <c r="E511" s="26" t="str">
        <f>IF(A511&lt;&gt;"",IF(Tätigkeit!H521=TRUE,INDEX(codenat,MATCH(Tätigkeit!G521,libnat,0)),Tätigkeit!G521),"")</f>
        <v/>
      </c>
      <c r="F511" s="26" t="str">
        <f>IF(A511&lt;&gt;"",Tätigkeit!I521,"")</f>
        <v/>
      </c>
      <c r="G511" s="26" t="str">
        <f>IF(A511&lt;&gt;"",IF(Tätigkeit!O521&lt;&gt;"",Tätigkeit!O521,""),"")</f>
        <v/>
      </c>
      <c r="H511" s="26" t="str">
        <f>IF(A511&lt;&gt;"",IF(Tätigkeit!Z521=TRUE,INDEX(codeperskat,MATCH(Tätigkeit!P521,libperskat,0)),IF(Tätigkeit!P521&lt;&gt;"",Tätigkeit!P521,"")),"")</f>
        <v/>
      </c>
      <c r="I511" s="26" t="str">
        <f>IF(A511&lt;&gt;"",IF(Tätigkeit!AA521=TRUE,INDEX(codeaav,MATCH(Tätigkeit!Q521,libaav,0)),IF(Tätigkeit!Q521&lt;&gt;"",Tätigkeit!Q521,"")),"")</f>
        <v/>
      </c>
      <c r="J511" s="26" t="str">
        <f>IF(A511&lt;&gt;"",IF(Tätigkeit!AB521=TRUE,INDEX(codedipqual,MATCH(Tätigkeit!R521,libdipqual,0)),IF(Tätigkeit!R521&lt;&gt;"",Tätigkeit!R521,"")),"")</f>
        <v/>
      </c>
      <c r="K511" s="26" t="str">
        <f>IF(A511&lt;&gt;"",IF(Tätigkeit!AC521=TRUE,INDEX(libcatidinst,MATCH(Tätigkeit!S521,libinst,0)),""),"")</f>
        <v/>
      </c>
      <c r="L511" s="26" t="str">
        <f>IF(A511&lt;&gt;"",IF(Tätigkeit!AC521=TRUE,INDEX(codeinst,MATCH(Tätigkeit!S521,libinst,0)),IF(Tätigkeit!S521&lt;&gt;"",Tätigkeit!S521,"")),"")</f>
        <v/>
      </c>
      <c r="M511" s="26" t="str">
        <f>IF(A511&lt;&gt;"",IF(Tätigkeit!T521&lt;&gt;"",Tätigkeit!T521,""),"")</f>
        <v/>
      </c>
      <c r="N511" s="26" t="str">
        <f>IF(A511&lt;&gt;"",IF(Tätigkeit!U521&lt;&gt;"",Tätigkeit!U521,""),"")</f>
        <v/>
      </c>
      <c r="O511" s="26" t="str">
        <f>IF(OR(A511="",ISBLANK(Tätigkeit!V521)),"",IF(NOT(ISNA(Tätigkeit!V521)),INDEX(codeschartkla,MATCH(Tätigkeit!V521,libschartkla,0)),Tätigkeit!V521))</f>
        <v/>
      </c>
      <c r="P511" s="26" t="str">
        <f>IF(OR(A511="",ISBLANK(Tätigkeit!W521)),"",Tätigkeit!W521)</f>
        <v/>
      </c>
    </row>
    <row r="512" spans="1:16" x14ac:dyDescent="0.2">
      <c r="A512" s="26" t="str">
        <f>IF(Tätigkeit!$A522&lt;&gt;"",IF(Tätigkeit!C522&lt;&gt;"",IF(Tätigkeit!C522="LOC.ID",CONCATENATE("LOC.",Tätigkeit!AM$12),Tätigkeit!C522),""),"")</f>
        <v/>
      </c>
      <c r="B512" s="65" t="str">
        <f>IF(A512&lt;&gt;"",Tätigkeit!J522,"")</f>
        <v/>
      </c>
      <c r="C512" s="26" t="str">
        <f>IF(A512&lt;&gt;"",IF(Tätigkeit!E522=TRUE,INDEX(codesex,MATCH(Tätigkeit!D522,libsex,0)),Tätigkeit!D522),"")</f>
        <v/>
      </c>
      <c r="D512" s="131" t="str">
        <f>IF(A512&lt;&gt;"",Tätigkeit!F522,"")</f>
        <v/>
      </c>
      <c r="E512" s="26" t="str">
        <f>IF(A512&lt;&gt;"",IF(Tätigkeit!H522=TRUE,INDEX(codenat,MATCH(Tätigkeit!G522,libnat,0)),Tätigkeit!G522),"")</f>
        <v/>
      </c>
      <c r="F512" s="26" t="str">
        <f>IF(A512&lt;&gt;"",Tätigkeit!I522,"")</f>
        <v/>
      </c>
      <c r="G512" s="26" t="str">
        <f>IF(A512&lt;&gt;"",IF(Tätigkeit!O522&lt;&gt;"",Tätigkeit!O522,""),"")</f>
        <v/>
      </c>
      <c r="H512" s="26" t="str">
        <f>IF(A512&lt;&gt;"",IF(Tätigkeit!Z522=TRUE,INDEX(codeperskat,MATCH(Tätigkeit!P522,libperskat,0)),IF(Tätigkeit!P522&lt;&gt;"",Tätigkeit!P522,"")),"")</f>
        <v/>
      </c>
      <c r="I512" s="26" t="str">
        <f>IF(A512&lt;&gt;"",IF(Tätigkeit!AA522=TRUE,INDEX(codeaav,MATCH(Tätigkeit!Q522,libaav,0)),IF(Tätigkeit!Q522&lt;&gt;"",Tätigkeit!Q522,"")),"")</f>
        <v/>
      </c>
      <c r="J512" s="26" t="str">
        <f>IF(A512&lt;&gt;"",IF(Tätigkeit!AB522=TRUE,INDEX(codedipqual,MATCH(Tätigkeit!R522,libdipqual,0)),IF(Tätigkeit!R522&lt;&gt;"",Tätigkeit!R522,"")),"")</f>
        <v/>
      </c>
      <c r="K512" s="26" t="str">
        <f>IF(A512&lt;&gt;"",IF(Tätigkeit!AC522=TRUE,INDEX(libcatidinst,MATCH(Tätigkeit!S522,libinst,0)),""),"")</f>
        <v/>
      </c>
      <c r="L512" s="26" t="str">
        <f>IF(A512&lt;&gt;"",IF(Tätigkeit!AC522=TRUE,INDEX(codeinst,MATCH(Tätigkeit!S522,libinst,0)),IF(Tätigkeit!S522&lt;&gt;"",Tätigkeit!S522,"")),"")</f>
        <v/>
      </c>
      <c r="M512" s="26" t="str">
        <f>IF(A512&lt;&gt;"",IF(Tätigkeit!T522&lt;&gt;"",Tätigkeit!T522,""),"")</f>
        <v/>
      </c>
      <c r="N512" s="26" t="str">
        <f>IF(A512&lt;&gt;"",IF(Tätigkeit!U522&lt;&gt;"",Tätigkeit!U522,""),"")</f>
        <v/>
      </c>
      <c r="O512" s="26" t="str">
        <f>IF(OR(A512="",ISBLANK(Tätigkeit!V522)),"",IF(NOT(ISNA(Tätigkeit!V522)),INDEX(codeschartkla,MATCH(Tätigkeit!V522,libschartkla,0)),Tätigkeit!V522))</f>
        <v/>
      </c>
      <c r="P512" s="26" t="str">
        <f>IF(OR(A512="",ISBLANK(Tätigkeit!W522)),"",Tätigkeit!W522)</f>
        <v/>
      </c>
    </row>
    <row r="513" spans="1:16" x14ac:dyDescent="0.2">
      <c r="A513" s="26" t="str">
        <f>IF(Tätigkeit!$A523&lt;&gt;"",IF(Tätigkeit!C523&lt;&gt;"",IF(Tätigkeit!C523="LOC.ID",CONCATENATE("LOC.",Tätigkeit!AM$12),Tätigkeit!C523),""),"")</f>
        <v/>
      </c>
      <c r="B513" s="65" t="str">
        <f>IF(A513&lt;&gt;"",Tätigkeit!J523,"")</f>
        <v/>
      </c>
      <c r="C513" s="26" t="str">
        <f>IF(A513&lt;&gt;"",IF(Tätigkeit!E523=TRUE,INDEX(codesex,MATCH(Tätigkeit!D523,libsex,0)),Tätigkeit!D523),"")</f>
        <v/>
      </c>
      <c r="D513" s="131" t="str">
        <f>IF(A513&lt;&gt;"",Tätigkeit!F523,"")</f>
        <v/>
      </c>
      <c r="E513" s="26" t="str">
        <f>IF(A513&lt;&gt;"",IF(Tätigkeit!H523=TRUE,INDEX(codenat,MATCH(Tätigkeit!G523,libnat,0)),Tätigkeit!G523),"")</f>
        <v/>
      </c>
      <c r="F513" s="26" t="str">
        <f>IF(A513&lt;&gt;"",Tätigkeit!I523,"")</f>
        <v/>
      </c>
      <c r="G513" s="26" t="str">
        <f>IF(A513&lt;&gt;"",IF(Tätigkeit!O523&lt;&gt;"",Tätigkeit!O523,""),"")</f>
        <v/>
      </c>
      <c r="H513" s="26" t="str">
        <f>IF(A513&lt;&gt;"",IF(Tätigkeit!Z523=TRUE,INDEX(codeperskat,MATCH(Tätigkeit!P523,libperskat,0)),IF(Tätigkeit!P523&lt;&gt;"",Tätigkeit!P523,"")),"")</f>
        <v/>
      </c>
      <c r="I513" s="26" t="str">
        <f>IF(A513&lt;&gt;"",IF(Tätigkeit!AA523=TRUE,INDEX(codeaav,MATCH(Tätigkeit!Q523,libaav,0)),IF(Tätigkeit!Q523&lt;&gt;"",Tätigkeit!Q523,"")),"")</f>
        <v/>
      </c>
      <c r="J513" s="26" t="str">
        <f>IF(A513&lt;&gt;"",IF(Tätigkeit!AB523=TRUE,INDEX(codedipqual,MATCH(Tätigkeit!R523,libdipqual,0)),IF(Tätigkeit!R523&lt;&gt;"",Tätigkeit!R523,"")),"")</f>
        <v/>
      </c>
      <c r="K513" s="26" t="str">
        <f>IF(A513&lt;&gt;"",IF(Tätigkeit!AC523=TRUE,INDEX(libcatidinst,MATCH(Tätigkeit!S523,libinst,0)),""),"")</f>
        <v/>
      </c>
      <c r="L513" s="26" t="str">
        <f>IF(A513&lt;&gt;"",IF(Tätigkeit!AC523=TRUE,INDEX(codeinst,MATCH(Tätigkeit!S523,libinst,0)),IF(Tätigkeit!S523&lt;&gt;"",Tätigkeit!S523,"")),"")</f>
        <v/>
      </c>
      <c r="M513" s="26" t="str">
        <f>IF(A513&lt;&gt;"",IF(Tätigkeit!T523&lt;&gt;"",Tätigkeit!T523,""),"")</f>
        <v/>
      </c>
      <c r="N513" s="26" t="str">
        <f>IF(A513&lt;&gt;"",IF(Tätigkeit!U523&lt;&gt;"",Tätigkeit!U523,""),"")</f>
        <v/>
      </c>
      <c r="O513" s="26" t="str">
        <f>IF(OR(A513="",ISBLANK(Tätigkeit!V523)),"",IF(NOT(ISNA(Tätigkeit!V523)),INDEX(codeschartkla,MATCH(Tätigkeit!V523,libschartkla,0)),Tätigkeit!V523))</f>
        <v/>
      </c>
      <c r="P513" s="26" t="str">
        <f>IF(OR(A513="",ISBLANK(Tätigkeit!W523)),"",Tätigkeit!W523)</f>
        <v/>
      </c>
    </row>
    <row r="514" spans="1:16" x14ac:dyDescent="0.2">
      <c r="A514" s="26" t="str">
        <f>IF(Tätigkeit!$A524&lt;&gt;"",IF(Tätigkeit!C524&lt;&gt;"",IF(Tätigkeit!C524="LOC.ID",CONCATENATE("LOC.",Tätigkeit!AM$12),Tätigkeit!C524),""),"")</f>
        <v/>
      </c>
      <c r="B514" s="65" t="str">
        <f>IF(A514&lt;&gt;"",Tätigkeit!J524,"")</f>
        <v/>
      </c>
      <c r="C514" s="26" t="str">
        <f>IF(A514&lt;&gt;"",IF(Tätigkeit!E524=TRUE,INDEX(codesex,MATCH(Tätigkeit!D524,libsex,0)),Tätigkeit!D524),"")</f>
        <v/>
      </c>
      <c r="D514" s="131" t="str">
        <f>IF(A514&lt;&gt;"",Tätigkeit!F524,"")</f>
        <v/>
      </c>
      <c r="E514" s="26" t="str">
        <f>IF(A514&lt;&gt;"",IF(Tätigkeit!H524=TRUE,INDEX(codenat,MATCH(Tätigkeit!G524,libnat,0)),Tätigkeit!G524),"")</f>
        <v/>
      </c>
      <c r="F514" s="26" t="str">
        <f>IF(A514&lt;&gt;"",Tätigkeit!I524,"")</f>
        <v/>
      </c>
      <c r="G514" s="26" t="str">
        <f>IF(A514&lt;&gt;"",IF(Tätigkeit!O524&lt;&gt;"",Tätigkeit!O524,""),"")</f>
        <v/>
      </c>
      <c r="H514" s="26" t="str">
        <f>IF(A514&lt;&gt;"",IF(Tätigkeit!Z524=TRUE,INDEX(codeperskat,MATCH(Tätigkeit!P524,libperskat,0)),IF(Tätigkeit!P524&lt;&gt;"",Tätigkeit!P524,"")),"")</f>
        <v/>
      </c>
      <c r="I514" s="26" t="str">
        <f>IF(A514&lt;&gt;"",IF(Tätigkeit!AA524=TRUE,INDEX(codeaav,MATCH(Tätigkeit!Q524,libaav,0)),IF(Tätigkeit!Q524&lt;&gt;"",Tätigkeit!Q524,"")),"")</f>
        <v/>
      </c>
      <c r="J514" s="26" t="str">
        <f>IF(A514&lt;&gt;"",IF(Tätigkeit!AB524=TRUE,INDEX(codedipqual,MATCH(Tätigkeit!R524,libdipqual,0)),IF(Tätigkeit!R524&lt;&gt;"",Tätigkeit!R524,"")),"")</f>
        <v/>
      </c>
      <c r="K514" s="26" t="str">
        <f>IF(A514&lt;&gt;"",IF(Tätigkeit!AC524=TRUE,INDEX(libcatidinst,MATCH(Tätigkeit!S524,libinst,0)),""),"")</f>
        <v/>
      </c>
      <c r="L514" s="26" t="str">
        <f>IF(A514&lt;&gt;"",IF(Tätigkeit!AC524=TRUE,INDEX(codeinst,MATCH(Tätigkeit!S524,libinst,0)),IF(Tätigkeit!S524&lt;&gt;"",Tätigkeit!S524,"")),"")</f>
        <v/>
      </c>
      <c r="M514" s="26" t="str">
        <f>IF(A514&lt;&gt;"",IF(Tätigkeit!T524&lt;&gt;"",Tätigkeit!T524,""),"")</f>
        <v/>
      </c>
      <c r="N514" s="26" t="str">
        <f>IF(A514&lt;&gt;"",IF(Tätigkeit!U524&lt;&gt;"",Tätigkeit!U524,""),"")</f>
        <v/>
      </c>
      <c r="O514" s="26" t="str">
        <f>IF(OR(A514="",ISBLANK(Tätigkeit!V524)),"",IF(NOT(ISNA(Tätigkeit!V524)),INDEX(codeschartkla,MATCH(Tätigkeit!V524,libschartkla,0)),Tätigkeit!V524))</f>
        <v/>
      </c>
      <c r="P514" s="26" t="str">
        <f>IF(OR(A514="",ISBLANK(Tätigkeit!W524)),"",Tätigkeit!W524)</f>
        <v/>
      </c>
    </row>
    <row r="515" spans="1:16" x14ac:dyDescent="0.2">
      <c r="A515" s="26" t="str">
        <f>IF(Tätigkeit!$A525&lt;&gt;"",IF(Tätigkeit!C525&lt;&gt;"",IF(Tätigkeit!C525="LOC.ID",CONCATENATE("LOC.",Tätigkeit!AM$12),Tätigkeit!C525),""),"")</f>
        <v/>
      </c>
      <c r="B515" s="65" t="str">
        <f>IF(A515&lt;&gt;"",Tätigkeit!J525,"")</f>
        <v/>
      </c>
      <c r="C515" s="26" t="str">
        <f>IF(A515&lt;&gt;"",IF(Tätigkeit!E525=TRUE,INDEX(codesex,MATCH(Tätigkeit!D525,libsex,0)),Tätigkeit!D525),"")</f>
        <v/>
      </c>
      <c r="D515" s="131" t="str">
        <f>IF(A515&lt;&gt;"",Tätigkeit!F525,"")</f>
        <v/>
      </c>
      <c r="E515" s="26" t="str">
        <f>IF(A515&lt;&gt;"",IF(Tätigkeit!H525=TRUE,INDEX(codenat,MATCH(Tätigkeit!G525,libnat,0)),Tätigkeit!G525),"")</f>
        <v/>
      </c>
      <c r="F515" s="26" t="str">
        <f>IF(A515&lt;&gt;"",Tätigkeit!I525,"")</f>
        <v/>
      </c>
      <c r="G515" s="26" t="str">
        <f>IF(A515&lt;&gt;"",IF(Tätigkeit!O525&lt;&gt;"",Tätigkeit!O525,""),"")</f>
        <v/>
      </c>
      <c r="H515" s="26" t="str">
        <f>IF(A515&lt;&gt;"",IF(Tätigkeit!Z525=TRUE,INDEX(codeperskat,MATCH(Tätigkeit!P525,libperskat,0)),IF(Tätigkeit!P525&lt;&gt;"",Tätigkeit!P525,"")),"")</f>
        <v/>
      </c>
      <c r="I515" s="26" t="str">
        <f>IF(A515&lt;&gt;"",IF(Tätigkeit!AA525=TRUE,INDEX(codeaav,MATCH(Tätigkeit!Q525,libaav,0)),IF(Tätigkeit!Q525&lt;&gt;"",Tätigkeit!Q525,"")),"")</f>
        <v/>
      </c>
      <c r="J515" s="26" t="str">
        <f>IF(A515&lt;&gt;"",IF(Tätigkeit!AB525=TRUE,INDEX(codedipqual,MATCH(Tätigkeit!R525,libdipqual,0)),IF(Tätigkeit!R525&lt;&gt;"",Tätigkeit!R525,"")),"")</f>
        <v/>
      </c>
      <c r="K515" s="26" t="str">
        <f>IF(A515&lt;&gt;"",IF(Tätigkeit!AC525=TRUE,INDEX(libcatidinst,MATCH(Tätigkeit!S525,libinst,0)),""),"")</f>
        <v/>
      </c>
      <c r="L515" s="26" t="str">
        <f>IF(A515&lt;&gt;"",IF(Tätigkeit!AC525=TRUE,INDEX(codeinst,MATCH(Tätigkeit!S525,libinst,0)),IF(Tätigkeit!S525&lt;&gt;"",Tätigkeit!S525,"")),"")</f>
        <v/>
      </c>
      <c r="M515" s="26" t="str">
        <f>IF(A515&lt;&gt;"",IF(Tätigkeit!T525&lt;&gt;"",Tätigkeit!T525,""),"")</f>
        <v/>
      </c>
      <c r="N515" s="26" t="str">
        <f>IF(A515&lt;&gt;"",IF(Tätigkeit!U525&lt;&gt;"",Tätigkeit!U525,""),"")</f>
        <v/>
      </c>
      <c r="O515" s="26" t="str">
        <f>IF(OR(A515="",ISBLANK(Tätigkeit!V525)),"",IF(NOT(ISNA(Tätigkeit!V525)),INDEX(codeschartkla,MATCH(Tätigkeit!V525,libschartkla,0)),Tätigkeit!V525))</f>
        <v/>
      </c>
      <c r="P515" s="26" t="str">
        <f>IF(OR(A515="",ISBLANK(Tätigkeit!W525)),"",Tätigkeit!W525)</f>
        <v/>
      </c>
    </row>
    <row r="516" spans="1:16" x14ac:dyDescent="0.2">
      <c r="A516" s="26" t="str">
        <f>IF(Tätigkeit!$A526&lt;&gt;"",IF(Tätigkeit!C526&lt;&gt;"",IF(Tätigkeit!C526="LOC.ID",CONCATENATE("LOC.",Tätigkeit!AM$12),Tätigkeit!C526),""),"")</f>
        <v/>
      </c>
      <c r="B516" s="65" t="str">
        <f>IF(A516&lt;&gt;"",Tätigkeit!J526,"")</f>
        <v/>
      </c>
      <c r="C516" s="26" t="str">
        <f>IF(A516&lt;&gt;"",IF(Tätigkeit!E526=TRUE,INDEX(codesex,MATCH(Tätigkeit!D526,libsex,0)),Tätigkeit!D526),"")</f>
        <v/>
      </c>
      <c r="D516" s="131" t="str">
        <f>IF(A516&lt;&gt;"",Tätigkeit!F526,"")</f>
        <v/>
      </c>
      <c r="E516" s="26" t="str">
        <f>IF(A516&lt;&gt;"",IF(Tätigkeit!H526=TRUE,INDEX(codenat,MATCH(Tätigkeit!G526,libnat,0)),Tätigkeit!G526),"")</f>
        <v/>
      </c>
      <c r="F516" s="26" t="str">
        <f>IF(A516&lt;&gt;"",Tätigkeit!I526,"")</f>
        <v/>
      </c>
      <c r="G516" s="26" t="str">
        <f>IF(A516&lt;&gt;"",IF(Tätigkeit!O526&lt;&gt;"",Tätigkeit!O526,""),"")</f>
        <v/>
      </c>
      <c r="H516" s="26" t="str">
        <f>IF(A516&lt;&gt;"",IF(Tätigkeit!Z526=TRUE,INDEX(codeperskat,MATCH(Tätigkeit!P526,libperskat,0)),IF(Tätigkeit!P526&lt;&gt;"",Tätigkeit!P526,"")),"")</f>
        <v/>
      </c>
      <c r="I516" s="26" t="str">
        <f>IF(A516&lt;&gt;"",IF(Tätigkeit!AA526=TRUE,INDEX(codeaav,MATCH(Tätigkeit!Q526,libaav,0)),IF(Tätigkeit!Q526&lt;&gt;"",Tätigkeit!Q526,"")),"")</f>
        <v/>
      </c>
      <c r="J516" s="26" t="str">
        <f>IF(A516&lt;&gt;"",IF(Tätigkeit!AB526=TRUE,INDEX(codedipqual,MATCH(Tätigkeit!R526,libdipqual,0)),IF(Tätigkeit!R526&lt;&gt;"",Tätigkeit!R526,"")),"")</f>
        <v/>
      </c>
      <c r="K516" s="26" t="str">
        <f>IF(A516&lt;&gt;"",IF(Tätigkeit!AC526=TRUE,INDEX(libcatidinst,MATCH(Tätigkeit!S526,libinst,0)),""),"")</f>
        <v/>
      </c>
      <c r="L516" s="26" t="str">
        <f>IF(A516&lt;&gt;"",IF(Tätigkeit!AC526=TRUE,INDEX(codeinst,MATCH(Tätigkeit!S526,libinst,0)),IF(Tätigkeit!S526&lt;&gt;"",Tätigkeit!S526,"")),"")</f>
        <v/>
      </c>
      <c r="M516" s="26" t="str">
        <f>IF(A516&lt;&gt;"",IF(Tätigkeit!T526&lt;&gt;"",Tätigkeit!T526,""),"")</f>
        <v/>
      </c>
      <c r="N516" s="26" t="str">
        <f>IF(A516&lt;&gt;"",IF(Tätigkeit!U526&lt;&gt;"",Tätigkeit!U526,""),"")</f>
        <v/>
      </c>
      <c r="O516" s="26" t="str">
        <f>IF(OR(A516="",ISBLANK(Tätigkeit!V526)),"",IF(NOT(ISNA(Tätigkeit!V526)),INDEX(codeschartkla,MATCH(Tätigkeit!V526,libschartkla,0)),Tätigkeit!V526))</f>
        <v/>
      </c>
      <c r="P516" s="26" t="str">
        <f>IF(OR(A516="",ISBLANK(Tätigkeit!W526)),"",Tätigkeit!W526)</f>
        <v/>
      </c>
    </row>
    <row r="517" spans="1:16" x14ac:dyDescent="0.2">
      <c r="A517" s="26" t="str">
        <f>IF(Tätigkeit!$A527&lt;&gt;"",IF(Tätigkeit!C527&lt;&gt;"",IF(Tätigkeit!C527="LOC.ID",CONCATENATE("LOC.",Tätigkeit!AM$12),Tätigkeit!C527),""),"")</f>
        <v/>
      </c>
      <c r="B517" s="65" t="str">
        <f>IF(A517&lt;&gt;"",Tätigkeit!J527,"")</f>
        <v/>
      </c>
      <c r="C517" s="26" t="str">
        <f>IF(A517&lt;&gt;"",IF(Tätigkeit!E527=TRUE,INDEX(codesex,MATCH(Tätigkeit!D527,libsex,0)),Tätigkeit!D527),"")</f>
        <v/>
      </c>
      <c r="D517" s="131" t="str">
        <f>IF(A517&lt;&gt;"",Tätigkeit!F527,"")</f>
        <v/>
      </c>
      <c r="E517" s="26" t="str">
        <f>IF(A517&lt;&gt;"",IF(Tätigkeit!H527=TRUE,INDEX(codenat,MATCH(Tätigkeit!G527,libnat,0)),Tätigkeit!G527),"")</f>
        <v/>
      </c>
      <c r="F517" s="26" t="str">
        <f>IF(A517&lt;&gt;"",Tätigkeit!I527,"")</f>
        <v/>
      </c>
      <c r="G517" s="26" t="str">
        <f>IF(A517&lt;&gt;"",IF(Tätigkeit!O527&lt;&gt;"",Tätigkeit!O527,""),"")</f>
        <v/>
      </c>
      <c r="H517" s="26" t="str">
        <f>IF(A517&lt;&gt;"",IF(Tätigkeit!Z527=TRUE,INDEX(codeperskat,MATCH(Tätigkeit!P527,libperskat,0)),IF(Tätigkeit!P527&lt;&gt;"",Tätigkeit!P527,"")),"")</f>
        <v/>
      </c>
      <c r="I517" s="26" t="str">
        <f>IF(A517&lt;&gt;"",IF(Tätigkeit!AA527=TRUE,INDEX(codeaav,MATCH(Tätigkeit!Q527,libaav,0)),IF(Tätigkeit!Q527&lt;&gt;"",Tätigkeit!Q527,"")),"")</f>
        <v/>
      </c>
      <c r="J517" s="26" t="str">
        <f>IF(A517&lt;&gt;"",IF(Tätigkeit!AB527=TRUE,INDEX(codedipqual,MATCH(Tätigkeit!R527,libdipqual,0)),IF(Tätigkeit!R527&lt;&gt;"",Tätigkeit!R527,"")),"")</f>
        <v/>
      </c>
      <c r="K517" s="26" t="str">
        <f>IF(A517&lt;&gt;"",IF(Tätigkeit!AC527=TRUE,INDEX(libcatidinst,MATCH(Tätigkeit!S527,libinst,0)),""),"")</f>
        <v/>
      </c>
      <c r="L517" s="26" t="str">
        <f>IF(A517&lt;&gt;"",IF(Tätigkeit!AC527=TRUE,INDEX(codeinst,MATCH(Tätigkeit!S527,libinst,0)),IF(Tätigkeit!S527&lt;&gt;"",Tätigkeit!S527,"")),"")</f>
        <v/>
      </c>
      <c r="M517" s="26" t="str">
        <f>IF(A517&lt;&gt;"",IF(Tätigkeit!T527&lt;&gt;"",Tätigkeit!T527,""),"")</f>
        <v/>
      </c>
      <c r="N517" s="26" t="str">
        <f>IF(A517&lt;&gt;"",IF(Tätigkeit!U527&lt;&gt;"",Tätigkeit!U527,""),"")</f>
        <v/>
      </c>
      <c r="O517" s="26" t="str">
        <f>IF(OR(A517="",ISBLANK(Tätigkeit!V527)),"",IF(NOT(ISNA(Tätigkeit!V527)),INDEX(codeschartkla,MATCH(Tätigkeit!V527,libschartkla,0)),Tätigkeit!V527))</f>
        <v/>
      </c>
      <c r="P517" s="26" t="str">
        <f>IF(OR(A517="",ISBLANK(Tätigkeit!W527)),"",Tätigkeit!W527)</f>
        <v/>
      </c>
    </row>
    <row r="518" spans="1:16" x14ac:dyDescent="0.2">
      <c r="A518" s="26" t="str">
        <f>IF(Tätigkeit!$A528&lt;&gt;"",IF(Tätigkeit!C528&lt;&gt;"",IF(Tätigkeit!C528="LOC.ID",CONCATENATE("LOC.",Tätigkeit!AM$12),Tätigkeit!C528),""),"")</f>
        <v/>
      </c>
      <c r="B518" s="65" t="str">
        <f>IF(A518&lt;&gt;"",Tätigkeit!J528,"")</f>
        <v/>
      </c>
      <c r="C518" s="26" t="str">
        <f>IF(A518&lt;&gt;"",IF(Tätigkeit!E528=TRUE,INDEX(codesex,MATCH(Tätigkeit!D528,libsex,0)),Tätigkeit!D528),"")</f>
        <v/>
      </c>
      <c r="D518" s="131" t="str">
        <f>IF(A518&lt;&gt;"",Tätigkeit!F528,"")</f>
        <v/>
      </c>
      <c r="E518" s="26" t="str">
        <f>IF(A518&lt;&gt;"",IF(Tätigkeit!H528=TRUE,INDEX(codenat,MATCH(Tätigkeit!G528,libnat,0)),Tätigkeit!G528),"")</f>
        <v/>
      </c>
      <c r="F518" s="26" t="str">
        <f>IF(A518&lt;&gt;"",Tätigkeit!I528,"")</f>
        <v/>
      </c>
      <c r="G518" s="26" t="str">
        <f>IF(A518&lt;&gt;"",IF(Tätigkeit!O528&lt;&gt;"",Tätigkeit!O528,""),"")</f>
        <v/>
      </c>
      <c r="H518" s="26" t="str">
        <f>IF(A518&lt;&gt;"",IF(Tätigkeit!Z528=TRUE,INDEX(codeperskat,MATCH(Tätigkeit!P528,libperskat,0)),IF(Tätigkeit!P528&lt;&gt;"",Tätigkeit!P528,"")),"")</f>
        <v/>
      </c>
      <c r="I518" s="26" t="str">
        <f>IF(A518&lt;&gt;"",IF(Tätigkeit!AA528=TRUE,INDEX(codeaav,MATCH(Tätigkeit!Q528,libaav,0)),IF(Tätigkeit!Q528&lt;&gt;"",Tätigkeit!Q528,"")),"")</f>
        <v/>
      </c>
      <c r="J518" s="26" t="str">
        <f>IF(A518&lt;&gt;"",IF(Tätigkeit!AB528=TRUE,INDEX(codedipqual,MATCH(Tätigkeit!R528,libdipqual,0)),IF(Tätigkeit!R528&lt;&gt;"",Tätigkeit!R528,"")),"")</f>
        <v/>
      </c>
      <c r="K518" s="26" t="str">
        <f>IF(A518&lt;&gt;"",IF(Tätigkeit!AC528=TRUE,INDEX(libcatidinst,MATCH(Tätigkeit!S528,libinst,0)),""),"")</f>
        <v/>
      </c>
      <c r="L518" s="26" t="str">
        <f>IF(A518&lt;&gt;"",IF(Tätigkeit!AC528=TRUE,INDEX(codeinst,MATCH(Tätigkeit!S528,libinst,0)),IF(Tätigkeit!S528&lt;&gt;"",Tätigkeit!S528,"")),"")</f>
        <v/>
      </c>
      <c r="M518" s="26" t="str">
        <f>IF(A518&lt;&gt;"",IF(Tätigkeit!T528&lt;&gt;"",Tätigkeit!T528,""),"")</f>
        <v/>
      </c>
      <c r="N518" s="26" t="str">
        <f>IF(A518&lt;&gt;"",IF(Tätigkeit!U528&lt;&gt;"",Tätigkeit!U528,""),"")</f>
        <v/>
      </c>
      <c r="O518" s="26" t="str">
        <f>IF(OR(A518="",ISBLANK(Tätigkeit!V528)),"",IF(NOT(ISNA(Tätigkeit!V528)),INDEX(codeschartkla,MATCH(Tätigkeit!V528,libschartkla,0)),Tätigkeit!V528))</f>
        <v/>
      </c>
      <c r="P518" s="26" t="str">
        <f>IF(OR(A518="",ISBLANK(Tätigkeit!W528)),"",Tätigkeit!W528)</f>
        <v/>
      </c>
    </row>
    <row r="519" spans="1:16" x14ac:dyDescent="0.2">
      <c r="A519" s="26" t="str">
        <f>IF(Tätigkeit!$A529&lt;&gt;"",IF(Tätigkeit!C529&lt;&gt;"",IF(Tätigkeit!C529="LOC.ID",CONCATENATE("LOC.",Tätigkeit!AM$12),Tätigkeit!C529),""),"")</f>
        <v/>
      </c>
      <c r="B519" s="65" t="str">
        <f>IF(A519&lt;&gt;"",Tätigkeit!J529,"")</f>
        <v/>
      </c>
      <c r="C519" s="26" t="str">
        <f>IF(A519&lt;&gt;"",IF(Tätigkeit!E529=TRUE,INDEX(codesex,MATCH(Tätigkeit!D529,libsex,0)),Tätigkeit!D529),"")</f>
        <v/>
      </c>
      <c r="D519" s="131" t="str">
        <f>IF(A519&lt;&gt;"",Tätigkeit!F529,"")</f>
        <v/>
      </c>
      <c r="E519" s="26" t="str">
        <f>IF(A519&lt;&gt;"",IF(Tätigkeit!H529=TRUE,INDEX(codenat,MATCH(Tätigkeit!G529,libnat,0)),Tätigkeit!G529),"")</f>
        <v/>
      </c>
      <c r="F519" s="26" t="str">
        <f>IF(A519&lt;&gt;"",Tätigkeit!I529,"")</f>
        <v/>
      </c>
      <c r="G519" s="26" t="str">
        <f>IF(A519&lt;&gt;"",IF(Tätigkeit!O529&lt;&gt;"",Tätigkeit!O529,""),"")</f>
        <v/>
      </c>
      <c r="H519" s="26" t="str">
        <f>IF(A519&lt;&gt;"",IF(Tätigkeit!Z529=TRUE,INDEX(codeperskat,MATCH(Tätigkeit!P529,libperskat,0)),IF(Tätigkeit!P529&lt;&gt;"",Tätigkeit!P529,"")),"")</f>
        <v/>
      </c>
      <c r="I519" s="26" t="str">
        <f>IF(A519&lt;&gt;"",IF(Tätigkeit!AA529=TRUE,INDEX(codeaav,MATCH(Tätigkeit!Q529,libaav,0)),IF(Tätigkeit!Q529&lt;&gt;"",Tätigkeit!Q529,"")),"")</f>
        <v/>
      </c>
      <c r="J519" s="26" t="str">
        <f>IF(A519&lt;&gt;"",IF(Tätigkeit!AB529=TRUE,INDEX(codedipqual,MATCH(Tätigkeit!R529,libdipqual,0)),IF(Tätigkeit!R529&lt;&gt;"",Tätigkeit!R529,"")),"")</f>
        <v/>
      </c>
      <c r="K519" s="26" t="str">
        <f>IF(A519&lt;&gt;"",IF(Tätigkeit!AC529=TRUE,INDEX(libcatidinst,MATCH(Tätigkeit!S529,libinst,0)),""),"")</f>
        <v/>
      </c>
      <c r="L519" s="26" t="str">
        <f>IF(A519&lt;&gt;"",IF(Tätigkeit!AC529=TRUE,INDEX(codeinst,MATCH(Tätigkeit!S529,libinst,0)),IF(Tätigkeit!S529&lt;&gt;"",Tätigkeit!S529,"")),"")</f>
        <v/>
      </c>
      <c r="M519" s="26" t="str">
        <f>IF(A519&lt;&gt;"",IF(Tätigkeit!T529&lt;&gt;"",Tätigkeit!T529,""),"")</f>
        <v/>
      </c>
      <c r="N519" s="26" t="str">
        <f>IF(A519&lt;&gt;"",IF(Tätigkeit!U529&lt;&gt;"",Tätigkeit!U529,""),"")</f>
        <v/>
      </c>
      <c r="O519" s="26" t="str">
        <f>IF(OR(A519="",ISBLANK(Tätigkeit!V529)),"",IF(NOT(ISNA(Tätigkeit!V529)),INDEX(codeschartkla,MATCH(Tätigkeit!V529,libschartkla,0)),Tätigkeit!V529))</f>
        <v/>
      </c>
      <c r="P519" s="26" t="str">
        <f>IF(OR(A519="",ISBLANK(Tätigkeit!W529)),"",Tätigkeit!W529)</f>
        <v/>
      </c>
    </row>
    <row r="520" spans="1:16" x14ac:dyDescent="0.2">
      <c r="A520" s="26" t="str">
        <f>IF(Tätigkeit!$A530&lt;&gt;"",IF(Tätigkeit!C530&lt;&gt;"",IF(Tätigkeit!C530="LOC.ID",CONCATENATE("LOC.",Tätigkeit!AM$12),Tätigkeit!C530),""),"")</f>
        <v/>
      </c>
      <c r="B520" s="65" t="str">
        <f>IF(A520&lt;&gt;"",Tätigkeit!J530,"")</f>
        <v/>
      </c>
      <c r="C520" s="26" t="str">
        <f>IF(A520&lt;&gt;"",IF(Tätigkeit!E530=TRUE,INDEX(codesex,MATCH(Tätigkeit!D530,libsex,0)),Tätigkeit!D530),"")</f>
        <v/>
      </c>
      <c r="D520" s="131" t="str">
        <f>IF(A520&lt;&gt;"",Tätigkeit!F530,"")</f>
        <v/>
      </c>
      <c r="E520" s="26" t="str">
        <f>IF(A520&lt;&gt;"",IF(Tätigkeit!H530=TRUE,INDEX(codenat,MATCH(Tätigkeit!G530,libnat,0)),Tätigkeit!G530),"")</f>
        <v/>
      </c>
      <c r="F520" s="26" t="str">
        <f>IF(A520&lt;&gt;"",Tätigkeit!I530,"")</f>
        <v/>
      </c>
      <c r="G520" s="26" t="str">
        <f>IF(A520&lt;&gt;"",IF(Tätigkeit!O530&lt;&gt;"",Tätigkeit!O530,""),"")</f>
        <v/>
      </c>
      <c r="H520" s="26" t="str">
        <f>IF(A520&lt;&gt;"",IF(Tätigkeit!Z530=TRUE,INDEX(codeperskat,MATCH(Tätigkeit!P530,libperskat,0)),IF(Tätigkeit!P530&lt;&gt;"",Tätigkeit!P530,"")),"")</f>
        <v/>
      </c>
      <c r="I520" s="26" t="str">
        <f>IF(A520&lt;&gt;"",IF(Tätigkeit!AA530=TRUE,INDEX(codeaav,MATCH(Tätigkeit!Q530,libaav,0)),IF(Tätigkeit!Q530&lt;&gt;"",Tätigkeit!Q530,"")),"")</f>
        <v/>
      </c>
      <c r="J520" s="26" t="str">
        <f>IF(A520&lt;&gt;"",IF(Tätigkeit!AB530=TRUE,INDEX(codedipqual,MATCH(Tätigkeit!R530,libdipqual,0)),IF(Tätigkeit!R530&lt;&gt;"",Tätigkeit!R530,"")),"")</f>
        <v/>
      </c>
      <c r="K520" s="26" t="str">
        <f>IF(A520&lt;&gt;"",IF(Tätigkeit!AC530=TRUE,INDEX(libcatidinst,MATCH(Tätigkeit!S530,libinst,0)),""),"")</f>
        <v/>
      </c>
      <c r="L520" s="26" t="str">
        <f>IF(A520&lt;&gt;"",IF(Tätigkeit!AC530=TRUE,INDEX(codeinst,MATCH(Tätigkeit!S530,libinst,0)),IF(Tätigkeit!S530&lt;&gt;"",Tätigkeit!S530,"")),"")</f>
        <v/>
      </c>
      <c r="M520" s="26" t="str">
        <f>IF(A520&lt;&gt;"",IF(Tätigkeit!T530&lt;&gt;"",Tätigkeit!T530,""),"")</f>
        <v/>
      </c>
      <c r="N520" s="26" t="str">
        <f>IF(A520&lt;&gt;"",IF(Tätigkeit!U530&lt;&gt;"",Tätigkeit!U530,""),"")</f>
        <v/>
      </c>
      <c r="O520" s="26" t="str">
        <f>IF(OR(A520="",ISBLANK(Tätigkeit!V530)),"",IF(NOT(ISNA(Tätigkeit!V530)),INDEX(codeschartkla,MATCH(Tätigkeit!V530,libschartkla,0)),Tätigkeit!V530))</f>
        <v/>
      </c>
      <c r="P520" s="26" t="str">
        <f>IF(OR(A520="",ISBLANK(Tätigkeit!W530)),"",Tätigkeit!W530)</f>
        <v/>
      </c>
    </row>
    <row r="521" spans="1:16" x14ac:dyDescent="0.2">
      <c r="A521" s="26" t="str">
        <f>IF(Tätigkeit!$A531&lt;&gt;"",IF(Tätigkeit!C531&lt;&gt;"",IF(Tätigkeit!C531="LOC.ID",CONCATENATE("LOC.",Tätigkeit!AM$12),Tätigkeit!C531),""),"")</f>
        <v/>
      </c>
      <c r="B521" s="65" t="str">
        <f>IF(A521&lt;&gt;"",Tätigkeit!J531,"")</f>
        <v/>
      </c>
      <c r="C521" s="26" t="str">
        <f>IF(A521&lt;&gt;"",IF(Tätigkeit!E531=TRUE,INDEX(codesex,MATCH(Tätigkeit!D531,libsex,0)),Tätigkeit!D531),"")</f>
        <v/>
      </c>
      <c r="D521" s="131" t="str">
        <f>IF(A521&lt;&gt;"",Tätigkeit!F531,"")</f>
        <v/>
      </c>
      <c r="E521" s="26" t="str">
        <f>IF(A521&lt;&gt;"",IF(Tätigkeit!H531=TRUE,INDEX(codenat,MATCH(Tätigkeit!G531,libnat,0)),Tätigkeit!G531),"")</f>
        <v/>
      </c>
      <c r="F521" s="26" t="str">
        <f>IF(A521&lt;&gt;"",Tätigkeit!I531,"")</f>
        <v/>
      </c>
      <c r="G521" s="26" t="str">
        <f>IF(A521&lt;&gt;"",IF(Tätigkeit!O531&lt;&gt;"",Tätigkeit!O531,""),"")</f>
        <v/>
      </c>
      <c r="H521" s="26" t="str">
        <f>IF(A521&lt;&gt;"",IF(Tätigkeit!Z531=TRUE,INDEX(codeperskat,MATCH(Tätigkeit!P531,libperskat,0)),IF(Tätigkeit!P531&lt;&gt;"",Tätigkeit!P531,"")),"")</f>
        <v/>
      </c>
      <c r="I521" s="26" t="str">
        <f>IF(A521&lt;&gt;"",IF(Tätigkeit!AA531=TRUE,INDEX(codeaav,MATCH(Tätigkeit!Q531,libaav,0)),IF(Tätigkeit!Q531&lt;&gt;"",Tätigkeit!Q531,"")),"")</f>
        <v/>
      </c>
      <c r="J521" s="26" t="str">
        <f>IF(A521&lt;&gt;"",IF(Tätigkeit!AB531=TRUE,INDEX(codedipqual,MATCH(Tätigkeit!R531,libdipqual,0)),IF(Tätigkeit!R531&lt;&gt;"",Tätigkeit!R531,"")),"")</f>
        <v/>
      </c>
      <c r="K521" s="26" t="str">
        <f>IF(A521&lt;&gt;"",IF(Tätigkeit!AC531=TRUE,INDEX(libcatidinst,MATCH(Tätigkeit!S531,libinst,0)),""),"")</f>
        <v/>
      </c>
      <c r="L521" s="26" t="str">
        <f>IF(A521&lt;&gt;"",IF(Tätigkeit!AC531=TRUE,INDEX(codeinst,MATCH(Tätigkeit!S531,libinst,0)),IF(Tätigkeit!S531&lt;&gt;"",Tätigkeit!S531,"")),"")</f>
        <v/>
      </c>
      <c r="M521" s="26" t="str">
        <f>IF(A521&lt;&gt;"",IF(Tätigkeit!T531&lt;&gt;"",Tätigkeit!T531,""),"")</f>
        <v/>
      </c>
      <c r="N521" s="26" t="str">
        <f>IF(A521&lt;&gt;"",IF(Tätigkeit!U531&lt;&gt;"",Tätigkeit!U531,""),"")</f>
        <v/>
      </c>
      <c r="O521" s="26" t="str">
        <f>IF(OR(A521="",ISBLANK(Tätigkeit!V531)),"",IF(NOT(ISNA(Tätigkeit!V531)),INDEX(codeschartkla,MATCH(Tätigkeit!V531,libschartkla,0)),Tätigkeit!V531))</f>
        <v/>
      </c>
      <c r="P521" s="26" t="str">
        <f>IF(OR(A521="",ISBLANK(Tätigkeit!W531)),"",Tätigkeit!W531)</f>
        <v/>
      </c>
    </row>
    <row r="522" spans="1:16" x14ac:dyDescent="0.2">
      <c r="A522" s="26" t="str">
        <f>IF(Tätigkeit!$A532&lt;&gt;"",IF(Tätigkeit!C532&lt;&gt;"",IF(Tätigkeit!C532="LOC.ID",CONCATENATE("LOC.",Tätigkeit!AM$12),Tätigkeit!C532),""),"")</f>
        <v/>
      </c>
      <c r="B522" s="65" t="str">
        <f>IF(A522&lt;&gt;"",Tätigkeit!J532,"")</f>
        <v/>
      </c>
      <c r="C522" s="26" t="str">
        <f>IF(A522&lt;&gt;"",IF(Tätigkeit!E532=TRUE,INDEX(codesex,MATCH(Tätigkeit!D532,libsex,0)),Tätigkeit!D532),"")</f>
        <v/>
      </c>
      <c r="D522" s="131" t="str">
        <f>IF(A522&lt;&gt;"",Tätigkeit!F532,"")</f>
        <v/>
      </c>
      <c r="E522" s="26" t="str">
        <f>IF(A522&lt;&gt;"",IF(Tätigkeit!H532=TRUE,INDEX(codenat,MATCH(Tätigkeit!G532,libnat,0)),Tätigkeit!G532),"")</f>
        <v/>
      </c>
      <c r="F522" s="26" t="str">
        <f>IF(A522&lt;&gt;"",Tätigkeit!I532,"")</f>
        <v/>
      </c>
      <c r="G522" s="26" t="str">
        <f>IF(A522&lt;&gt;"",IF(Tätigkeit!O532&lt;&gt;"",Tätigkeit!O532,""),"")</f>
        <v/>
      </c>
      <c r="H522" s="26" t="str">
        <f>IF(A522&lt;&gt;"",IF(Tätigkeit!Z532=TRUE,INDEX(codeperskat,MATCH(Tätigkeit!P532,libperskat,0)),IF(Tätigkeit!P532&lt;&gt;"",Tätigkeit!P532,"")),"")</f>
        <v/>
      </c>
      <c r="I522" s="26" t="str">
        <f>IF(A522&lt;&gt;"",IF(Tätigkeit!AA532=TRUE,INDEX(codeaav,MATCH(Tätigkeit!Q532,libaav,0)),IF(Tätigkeit!Q532&lt;&gt;"",Tätigkeit!Q532,"")),"")</f>
        <v/>
      </c>
      <c r="J522" s="26" t="str">
        <f>IF(A522&lt;&gt;"",IF(Tätigkeit!AB532=TRUE,INDEX(codedipqual,MATCH(Tätigkeit!R532,libdipqual,0)),IF(Tätigkeit!R532&lt;&gt;"",Tätigkeit!R532,"")),"")</f>
        <v/>
      </c>
      <c r="K522" s="26" t="str">
        <f>IF(A522&lt;&gt;"",IF(Tätigkeit!AC532=TRUE,INDEX(libcatidinst,MATCH(Tätigkeit!S532,libinst,0)),""),"")</f>
        <v/>
      </c>
      <c r="L522" s="26" t="str">
        <f>IF(A522&lt;&gt;"",IF(Tätigkeit!AC532=TRUE,INDEX(codeinst,MATCH(Tätigkeit!S532,libinst,0)),IF(Tätigkeit!S532&lt;&gt;"",Tätigkeit!S532,"")),"")</f>
        <v/>
      </c>
      <c r="M522" s="26" t="str">
        <f>IF(A522&lt;&gt;"",IF(Tätigkeit!T532&lt;&gt;"",Tätigkeit!T532,""),"")</f>
        <v/>
      </c>
      <c r="N522" s="26" t="str">
        <f>IF(A522&lt;&gt;"",IF(Tätigkeit!U532&lt;&gt;"",Tätigkeit!U532,""),"")</f>
        <v/>
      </c>
      <c r="O522" s="26" t="str">
        <f>IF(OR(A522="",ISBLANK(Tätigkeit!V532)),"",IF(NOT(ISNA(Tätigkeit!V532)),INDEX(codeschartkla,MATCH(Tätigkeit!V532,libschartkla,0)),Tätigkeit!V532))</f>
        <v/>
      </c>
      <c r="P522" s="26" t="str">
        <f>IF(OR(A522="",ISBLANK(Tätigkeit!W532)),"",Tätigkeit!W532)</f>
        <v/>
      </c>
    </row>
    <row r="523" spans="1:16" x14ac:dyDescent="0.2">
      <c r="A523" s="26" t="str">
        <f>IF(Tätigkeit!$A533&lt;&gt;"",IF(Tätigkeit!C533&lt;&gt;"",IF(Tätigkeit!C533="LOC.ID",CONCATENATE("LOC.",Tätigkeit!AM$12),Tätigkeit!C533),""),"")</f>
        <v/>
      </c>
      <c r="B523" s="65" t="str">
        <f>IF(A523&lt;&gt;"",Tätigkeit!J533,"")</f>
        <v/>
      </c>
      <c r="C523" s="26" t="str">
        <f>IF(A523&lt;&gt;"",IF(Tätigkeit!E533=TRUE,INDEX(codesex,MATCH(Tätigkeit!D533,libsex,0)),Tätigkeit!D533),"")</f>
        <v/>
      </c>
      <c r="D523" s="131" t="str">
        <f>IF(A523&lt;&gt;"",Tätigkeit!F533,"")</f>
        <v/>
      </c>
      <c r="E523" s="26" t="str">
        <f>IF(A523&lt;&gt;"",IF(Tätigkeit!H533=TRUE,INDEX(codenat,MATCH(Tätigkeit!G533,libnat,0)),Tätigkeit!G533),"")</f>
        <v/>
      </c>
      <c r="F523" s="26" t="str">
        <f>IF(A523&lt;&gt;"",Tätigkeit!I533,"")</f>
        <v/>
      </c>
      <c r="G523" s="26" t="str">
        <f>IF(A523&lt;&gt;"",IF(Tätigkeit!O533&lt;&gt;"",Tätigkeit!O533,""),"")</f>
        <v/>
      </c>
      <c r="H523" s="26" t="str">
        <f>IF(A523&lt;&gt;"",IF(Tätigkeit!Z533=TRUE,INDEX(codeperskat,MATCH(Tätigkeit!P533,libperskat,0)),IF(Tätigkeit!P533&lt;&gt;"",Tätigkeit!P533,"")),"")</f>
        <v/>
      </c>
      <c r="I523" s="26" t="str">
        <f>IF(A523&lt;&gt;"",IF(Tätigkeit!AA533=TRUE,INDEX(codeaav,MATCH(Tätigkeit!Q533,libaav,0)),IF(Tätigkeit!Q533&lt;&gt;"",Tätigkeit!Q533,"")),"")</f>
        <v/>
      </c>
      <c r="J523" s="26" t="str">
        <f>IF(A523&lt;&gt;"",IF(Tätigkeit!AB533=TRUE,INDEX(codedipqual,MATCH(Tätigkeit!R533,libdipqual,0)),IF(Tätigkeit!R533&lt;&gt;"",Tätigkeit!R533,"")),"")</f>
        <v/>
      </c>
      <c r="K523" s="26" t="str">
        <f>IF(A523&lt;&gt;"",IF(Tätigkeit!AC533=TRUE,INDEX(libcatidinst,MATCH(Tätigkeit!S533,libinst,0)),""),"")</f>
        <v/>
      </c>
      <c r="L523" s="26" t="str">
        <f>IF(A523&lt;&gt;"",IF(Tätigkeit!AC533=TRUE,INDEX(codeinst,MATCH(Tätigkeit!S533,libinst,0)),IF(Tätigkeit!S533&lt;&gt;"",Tätigkeit!S533,"")),"")</f>
        <v/>
      </c>
      <c r="M523" s="26" t="str">
        <f>IF(A523&lt;&gt;"",IF(Tätigkeit!T533&lt;&gt;"",Tätigkeit!T533,""),"")</f>
        <v/>
      </c>
      <c r="N523" s="26" t="str">
        <f>IF(A523&lt;&gt;"",IF(Tätigkeit!U533&lt;&gt;"",Tätigkeit!U533,""),"")</f>
        <v/>
      </c>
      <c r="O523" s="26" t="str">
        <f>IF(OR(A523="",ISBLANK(Tätigkeit!V533)),"",IF(NOT(ISNA(Tätigkeit!V533)),INDEX(codeschartkla,MATCH(Tätigkeit!V533,libschartkla,0)),Tätigkeit!V533))</f>
        <v/>
      </c>
      <c r="P523" s="26" t="str">
        <f>IF(OR(A523="",ISBLANK(Tätigkeit!W533)),"",Tätigkeit!W533)</f>
        <v/>
      </c>
    </row>
    <row r="524" spans="1:16" x14ac:dyDescent="0.2">
      <c r="A524" s="26" t="str">
        <f>IF(Tätigkeit!$A534&lt;&gt;"",IF(Tätigkeit!C534&lt;&gt;"",IF(Tätigkeit!C534="LOC.ID",CONCATENATE("LOC.",Tätigkeit!AM$12),Tätigkeit!C534),""),"")</f>
        <v/>
      </c>
      <c r="B524" s="65" t="str">
        <f>IF(A524&lt;&gt;"",Tätigkeit!J534,"")</f>
        <v/>
      </c>
      <c r="C524" s="26" t="str">
        <f>IF(A524&lt;&gt;"",IF(Tätigkeit!E534=TRUE,INDEX(codesex,MATCH(Tätigkeit!D534,libsex,0)),Tätigkeit!D534),"")</f>
        <v/>
      </c>
      <c r="D524" s="131" t="str">
        <f>IF(A524&lt;&gt;"",Tätigkeit!F534,"")</f>
        <v/>
      </c>
      <c r="E524" s="26" t="str">
        <f>IF(A524&lt;&gt;"",IF(Tätigkeit!H534=TRUE,INDEX(codenat,MATCH(Tätigkeit!G534,libnat,0)),Tätigkeit!G534),"")</f>
        <v/>
      </c>
      <c r="F524" s="26" t="str">
        <f>IF(A524&lt;&gt;"",Tätigkeit!I534,"")</f>
        <v/>
      </c>
      <c r="G524" s="26" t="str">
        <f>IF(A524&lt;&gt;"",IF(Tätigkeit!O534&lt;&gt;"",Tätigkeit!O534,""),"")</f>
        <v/>
      </c>
      <c r="H524" s="26" t="str">
        <f>IF(A524&lt;&gt;"",IF(Tätigkeit!Z534=TRUE,INDEX(codeperskat,MATCH(Tätigkeit!P534,libperskat,0)),IF(Tätigkeit!P534&lt;&gt;"",Tätigkeit!P534,"")),"")</f>
        <v/>
      </c>
      <c r="I524" s="26" t="str">
        <f>IF(A524&lt;&gt;"",IF(Tätigkeit!AA534=TRUE,INDEX(codeaav,MATCH(Tätigkeit!Q534,libaav,0)),IF(Tätigkeit!Q534&lt;&gt;"",Tätigkeit!Q534,"")),"")</f>
        <v/>
      </c>
      <c r="J524" s="26" t="str">
        <f>IF(A524&lt;&gt;"",IF(Tätigkeit!AB534=TRUE,INDEX(codedipqual,MATCH(Tätigkeit!R534,libdipqual,0)),IF(Tätigkeit!R534&lt;&gt;"",Tätigkeit!R534,"")),"")</f>
        <v/>
      </c>
      <c r="K524" s="26" t="str">
        <f>IF(A524&lt;&gt;"",IF(Tätigkeit!AC534=TRUE,INDEX(libcatidinst,MATCH(Tätigkeit!S534,libinst,0)),""),"")</f>
        <v/>
      </c>
      <c r="L524" s="26" t="str">
        <f>IF(A524&lt;&gt;"",IF(Tätigkeit!AC534=TRUE,INDEX(codeinst,MATCH(Tätigkeit!S534,libinst,0)),IF(Tätigkeit!S534&lt;&gt;"",Tätigkeit!S534,"")),"")</f>
        <v/>
      </c>
      <c r="M524" s="26" t="str">
        <f>IF(A524&lt;&gt;"",IF(Tätigkeit!T534&lt;&gt;"",Tätigkeit!T534,""),"")</f>
        <v/>
      </c>
      <c r="N524" s="26" t="str">
        <f>IF(A524&lt;&gt;"",IF(Tätigkeit!U534&lt;&gt;"",Tätigkeit!U534,""),"")</f>
        <v/>
      </c>
      <c r="O524" s="26" t="str">
        <f>IF(OR(A524="",ISBLANK(Tätigkeit!V534)),"",IF(NOT(ISNA(Tätigkeit!V534)),INDEX(codeschartkla,MATCH(Tätigkeit!V534,libschartkla,0)),Tätigkeit!V534))</f>
        <v/>
      </c>
      <c r="P524" s="26" t="str">
        <f>IF(OR(A524="",ISBLANK(Tätigkeit!W534)),"",Tätigkeit!W534)</f>
        <v/>
      </c>
    </row>
    <row r="525" spans="1:16" x14ac:dyDescent="0.2">
      <c r="A525" s="26" t="str">
        <f>IF(Tätigkeit!$A535&lt;&gt;"",IF(Tätigkeit!C535&lt;&gt;"",IF(Tätigkeit!C535="LOC.ID",CONCATENATE("LOC.",Tätigkeit!AM$12),Tätigkeit!C535),""),"")</f>
        <v/>
      </c>
      <c r="B525" s="65" t="str">
        <f>IF(A525&lt;&gt;"",Tätigkeit!J535,"")</f>
        <v/>
      </c>
      <c r="C525" s="26" t="str">
        <f>IF(A525&lt;&gt;"",IF(Tätigkeit!E535=TRUE,INDEX(codesex,MATCH(Tätigkeit!D535,libsex,0)),Tätigkeit!D535),"")</f>
        <v/>
      </c>
      <c r="D525" s="131" t="str">
        <f>IF(A525&lt;&gt;"",Tätigkeit!F535,"")</f>
        <v/>
      </c>
      <c r="E525" s="26" t="str">
        <f>IF(A525&lt;&gt;"",IF(Tätigkeit!H535=TRUE,INDEX(codenat,MATCH(Tätigkeit!G535,libnat,0)),Tätigkeit!G535),"")</f>
        <v/>
      </c>
      <c r="F525" s="26" t="str">
        <f>IF(A525&lt;&gt;"",Tätigkeit!I535,"")</f>
        <v/>
      </c>
      <c r="G525" s="26" t="str">
        <f>IF(A525&lt;&gt;"",IF(Tätigkeit!O535&lt;&gt;"",Tätigkeit!O535,""),"")</f>
        <v/>
      </c>
      <c r="H525" s="26" t="str">
        <f>IF(A525&lt;&gt;"",IF(Tätigkeit!Z535=TRUE,INDEX(codeperskat,MATCH(Tätigkeit!P535,libperskat,0)),IF(Tätigkeit!P535&lt;&gt;"",Tätigkeit!P535,"")),"")</f>
        <v/>
      </c>
      <c r="I525" s="26" t="str">
        <f>IF(A525&lt;&gt;"",IF(Tätigkeit!AA535=TRUE,INDEX(codeaav,MATCH(Tätigkeit!Q535,libaav,0)),IF(Tätigkeit!Q535&lt;&gt;"",Tätigkeit!Q535,"")),"")</f>
        <v/>
      </c>
      <c r="J525" s="26" t="str">
        <f>IF(A525&lt;&gt;"",IF(Tätigkeit!AB535=TRUE,INDEX(codedipqual,MATCH(Tätigkeit!R535,libdipqual,0)),IF(Tätigkeit!R535&lt;&gt;"",Tätigkeit!R535,"")),"")</f>
        <v/>
      </c>
      <c r="K525" s="26" t="str">
        <f>IF(A525&lt;&gt;"",IF(Tätigkeit!AC535=TRUE,INDEX(libcatidinst,MATCH(Tätigkeit!S535,libinst,0)),""),"")</f>
        <v/>
      </c>
      <c r="L525" s="26" t="str">
        <f>IF(A525&lt;&gt;"",IF(Tätigkeit!AC535=TRUE,INDEX(codeinst,MATCH(Tätigkeit!S535,libinst,0)),IF(Tätigkeit!S535&lt;&gt;"",Tätigkeit!S535,"")),"")</f>
        <v/>
      </c>
      <c r="M525" s="26" t="str">
        <f>IF(A525&lt;&gt;"",IF(Tätigkeit!T535&lt;&gt;"",Tätigkeit!T535,""),"")</f>
        <v/>
      </c>
      <c r="N525" s="26" t="str">
        <f>IF(A525&lt;&gt;"",IF(Tätigkeit!U535&lt;&gt;"",Tätigkeit!U535,""),"")</f>
        <v/>
      </c>
      <c r="O525" s="26" t="str">
        <f>IF(OR(A525="",ISBLANK(Tätigkeit!V535)),"",IF(NOT(ISNA(Tätigkeit!V535)),INDEX(codeschartkla,MATCH(Tätigkeit!V535,libschartkla,0)),Tätigkeit!V535))</f>
        <v/>
      </c>
      <c r="P525" s="26" t="str">
        <f>IF(OR(A525="",ISBLANK(Tätigkeit!W535)),"",Tätigkeit!W535)</f>
        <v/>
      </c>
    </row>
    <row r="526" spans="1:16" x14ac:dyDescent="0.2">
      <c r="A526" s="26" t="str">
        <f>IF(Tätigkeit!$A536&lt;&gt;"",IF(Tätigkeit!C536&lt;&gt;"",IF(Tätigkeit!C536="LOC.ID",CONCATENATE("LOC.",Tätigkeit!AM$12),Tätigkeit!C536),""),"")</f>
        <v/>
      </c>
      <c r="B526" s="65" t="str">
        <f>IF(A526&lt;&gt;"",Tätigkeit!J536,"")</f>
        <v/>
      </c>
      <c r="C526" s="26" t="str">
        <f>IF(A526&lt;&gt;"",IF(Tätigkeit!E536=TRUE,INDEX(codesex,MATCH(Tätigkeit!D536,libsex,0)),Tätigkeit!D536),"")</f>
        <v/>
      </c>
      <c r="D526" s="131" t="str">
        <f>IF(A526&lt;&gt;"",Tätigkeit!F536,"")</f>
        <v/>
      </c>
      <c r="E526" s="26" t="str">
        <f>IF(A526&lt;&gt;"",IF(Tätigkeit!H536=TRUE,INDEX(codenat,MATCH(Tätigkeit!G536,libnat,0)),Tätigkeit!G536),"")</f>
        <v/>
      </c>
      <c r="F526" s="26" t="str">
        <f>IF(A526&lt;&gt;"",Tätigkeit!I536,"")</f>
        <v/>
      </c>
      <c r="G526" s="26" t="str">
        <f>IF(A526&lt;&gt;"",IF(Tätigkeit!O536&lt;&gt;"",Tätigkeit!O536,""),"")</f>
        <v/>
      </c>
      <c r="H526" s="26" t="str">
        <f>IF(A526&lt;&gt;"",IF(Tätigkeit!Z536=TRUE,INDEX(codeperskat,MATCH(Tätigkeit!P536,libperskat,0)),IF(Tätigkeit!P536&lt;&gt;"",Tätigkeit!P536,"")),"")</f>
        <v/>
      </c>
      <c r="I526" s="26" t="str">
        <f>IF(A526&lt;&gt;"",IF(Tätigkeit!AA536=TRUE,INDEX(codeaav,MATCH(Tätigkeit!Q536,libaav,0)),IF(Tätigkeit!Q536&lt;&gt;"",Tätigkeit!Q536,"")),"")</f>
        <v/>
      </c>
      <c r="J526" s="26" t="str">
        <f>IF(A526&lt;&gt;"",IF(Tätigkeit!AB536=TRUE,INDEX(codedipqual,MATCH(Tätigkeit!R536,libdipqual,0)),IF(Tätigkeit!R536&lt;&gt;"",Tätigkeit!R536,"")),"")</f>
        <v/>
      </c>
      <c r="K526" s="26" t="str">
        <f>IF(A526&lt;&gt;"",IF(Tätigkeit!AC536=TRUE,INDEX(libcatidinst,MATCH(Tätigkeit!S536,libinst,0)),""),"")</f>
        <v/>
      </c>
      <c r="L526" s="26" t="str">
        <f>IF(A526&lt;&gt;"",IF(Tätigkeit!AC536=TRUE,INDEX(codeinst,MATCH(Tätigkeit!S536,libinst,0)),IF(Tätigkeit!S536&lt;&gt;"",Tätigkeit!S536,"")),"")</f>
        <v/>
      </c>
      <c r="M526" s="26" t="str">
        <f>IF(A526&lt;&gt;"",IF(Tätigkeit!T536&lt;&gt;"",Tätigkeit!T536,""),"")</f>
        <v/>
      </c>
      <c r="N526" s="26" t="str">
        <f>IF(A526&lt;&gt;"",IF(Tätigkeit!U536&lt;&gt;"",Tätigkeit!U536,""),"")</f>
        <v/>
      </c>
      <c r="O526" s="26" t="str">
        <f>IF(OR(A526="",ISBLANK(Tätigkeit!V536)),"",IF(NOT(ISNA(Tätigkeit!V536)),INDEX(codeschartkla,MATCH(Tätigkeit!V536,libschartkla,0)),Tätigkeit!V536))</f>
        <v/>
      </c>
      <c r="P526" s="26" t="str">
        <f>IF(OR(A526="",ISBLANK(Tätigkeit!W536)),"",Tätigkeit!W536)</f>
        <v/>
      </c>
    </row>
    <row r="527" spans="1:16" x14ac:dyDescent="0.2">
      <c r="A527" s="26" t="str">
        <f>IF(Tätigkeit!$A537&lt;&gt;"",IF(Tätigkeit!C537&lt;&gt;"",IF(Tätigkeit!C537="LOC.ID",CONCATENATE("LOC.",Tätigkeit!AM$12),Tätigkeit!C537),""),"")</f>
        <v/>
      </c>
      <c r="B527" s="65" t="str">
        <f>IF(A527&lt;&gt;"",Tätigkeit!J537,"")</f>
        <v/>
      </c>
      <c r="C527" s="26" t="str">
        <f>IF(A527&lt;&gt;"",IF(Tätigkeit!E537=TRUE,INDEX(codesex,MATCH(Tätigkeit!D537,libsex,0)),Tätigkeit!D537),"")</f>
        <v/>
      </c>
      <c r="D527" s="131" t="str">
        <f>IF(A527&lt;&gt;"",Tätigkeit!F537,"")</f>
        <v/>
      </c>
      <c r="E527" s="26" t="str">
        <f>IF(A527&lt;&gt;"",IF(Tätigkeit!H537=TRUE,INDEX(codenat,MATCH(Tätigkeit!G537,libnat,0)),Tätigkeit!G537),"")</f>
        <v/>
      </c>
      <c r="F527" s="26" t="str">
        <f>IF(A527&lt;&gt;"",Tätigkeit!I537,"")</f>
        <v/>
      </c>
      <c r="G527" s="26" t="str">
        <f>IF(A527&lt;&gt;"",IF(Tätigkeit!O537&lt;&gt;"",Tätigkeit!O537,""),"")</f>
        <v/>
      </c>
      <c r="H527" s="26" t="str">
        <f>IF(A527&lt;&gt;"",IF(Tätigkeit!Z537=TRUE,INDEX(codeperskat,MATCH(Tätigkeit!P537,libperskat,0)),IF(Tätigkeit!P537&lt;&gt;"",Tätigkeit!P537,"")),"")</f>
        <v/>
      </c>
      <c r="I527" s="26" t="str">
        <f>IF(A527&lt;&gt;"",IF(Tätigkeit!AA537=TRUE,INDEX(codeaav,MATCH(Tätigkeit!Q537,libaav,0)),IF(Tätigkeit!Q537&lt;&gt;"",Tätigkeit!Q537,"")),"")</f>
        <v/>
      </c>
      <c r="J527" s="26" t="str">
        <f>IF(A527&lt;&gt;"",IF(Tätigkeit!AB537=TRUE,INDEX(codedipqual,MATCH(Tätigkeit!R537,libdipqual,0)),IF(Tätigkeit!R537&lt;&gt;"",Tätigkeit!R537,"")),"")</f>
        <v/>
      </c>
      <c r="K527" s="26" t="str">
        <f>IF(A527&lt;&gt;"",IF(Tätigkeit!AC537=TRUE,INDEX(libcatidinst,MATCH(Tätigkeit!S537,libinst,0)),""),"")</f>
        <v/>
      </c>
      <c r="L527" s="26" t="str">
        <f>IF(A527&lt;&gt;"",IF(Tätigkeit!AC537=TRUE,INDEX(codeinst,MATCH(Tätigkeit!S537,libinst,0)),IF(Tätigkeit!S537&lt;&gt;"",Tätigkeit!S537,"")),"")</f>
        <v/>
      </c>
      <c r="M527" s="26" t="str">
        <f>IF(A527&lt;&gt;"",IF(Tätigkeit!T537&lt;&gt;"",Tätigkeit!T537,""),"")</f>
        <v/>
      </c>
      <c r="N527" s="26" t="str">
        <f>IF(A527&lt;&gt;"",IF(Tätigkeit!U537&lt;&gt;"",Tätigkeit!U537,""),"")</f>
        <v/>
      </c>
      <c r="O527" s="26" t="str">
        <f>IF(OR(A527="",ISBLANK(Tätigkeit!V537)),"",IF(NOT(ISNA(Tätigkeit!V537)),INDEX(codeschartkla,MATCH(Tätigkeit!V537,libschartkla,0)),Tätigkeit!V537))</f>
        <v/>
      </c>
      <c r="P527" s="26" t="str">
        <f>IF(OR(A527="",ISBLANK(Tätigkeit!W537)),"",Tätigkeit!W537)</f>
        <v/>
      </c>
    </row>
    <row r="528" spans="1:16" x14ac:dyDescent="0.2">
      <c r="A528" s="26" t="str">
        <f>IF(Tätigkeit!$A538&lt;&gt;"",IF(Tätigkeit!C538&lt;&gt;"",IF(Tätigkeit!C538="LOC.ID",CONCATENATE("LOC.",Tätigkeit!AM$12),Tätigkeit!C538),""),"")</f>
        <v/>
      </c>
      <c r="B528" s="65" t="str">
        <f>IF(A528&lt;&gt;"",Tätigkeit!J538,"")</f>
        <v/>
      </c>
      <c r="C528" s="26" t="str">
        <f>IF(A528&lt;&gt;"",IF(Tätigkeit!E538=TRUE,INDEX(codesex,MATCH(Tätigkeit!D538,libsex,0)),Tätigkeit!D538),"")</f>
        <v/>
      </c>
      <c r="D528" s="131" t="str">
        <f>IF(A528&lt;&gt;"",Tätigkeit!F538,"")</f>
        <v/>
      </c>
      <c r="E528" s="26" t="str">
        <f>IF(A528&lt;&gt;"",IF(Tätigkeit!H538=TRUE,INDEX(codenat,MATCH(Tätigkeit!G538,libnat,0)),Tätigkeit!G538),"")</f>
        <v/>
      </c>
      <c r="F528" s="26" t="str">
        <f>IF(A528&lt;&gt;"",Tätigkeit!I538,"")</f>
        <v/>
      </c>
      <c r="G528" s="26" t="str">
        <f>IF(A528&lt;&gt;"",IF(Tätigkeit!O538&lt;&gt;"",Tätigkeit!O538,""),"")</f>
        <v/>
      </c>
      <c r="H528" s="26" t="str">
        <f>IF(A528&lt;&gt;"",IF(Tätigkeit!Z538=TRUE,INDEX(codeperskat,MATCH(Tätigkeit!P538,libperskat,0)),IF(Tätigkeit!P538&lt;&gt;"",Tätigkeit!P538,"")),"")</f>
        <v/>
      </c>
      <c r="I528" s="26" t="str">
        <f>IF(A528&lt;&gt;"",IF(Tätigkeit!AA538=TRUE,INDEX(codeaav,MATCH(Tätigkeit!Q538,libaav,0)),IF(Tätigkeit!Q538&lt;&gt;"",Tätigkeit!Q538,"")),"")</f>
        <v/>
      </c>
      <c r="J528" s="26" t="str">
        <f>IF(A528&lt;&gt;"",IF(Tätigkeit!AB538=TRUE,INDEX(codedipqual,MATCH(Tätigkeit!R538,libdipqual,0)),IF(Tätigkeit!R538&lt;&gt;"",Tätigkeit!R538,"")),"")</f>
        <v/>
      </c>
      <c r="K528" s="26" t="str">
        <f>IF(A528&lt;&gt;"",IF(Tätigkeit!AC538=TRUE,INDEX(libcatidinst,MATCH(Tätigkeit!S538,libinst,0)),""),"")</f>
        <v/>
      </c>
      <c r="L528" s="26" t="str">
        <f>IF(A528&lt;&gt;"",IF(Tätigkeit!AC538=TRUE,INDEX(codeinst,MATCH(Tätigkeit!S538,libinst,0)),IF(Tätigkeit!S538&lt;&gt;"",Tätigkeit!S538,"")),"")</f>
        <v/>
      </c>
      <c r="M528" s="26" t="str">
        <f>IF(A528&lt;&gt;"",IF(Tätigkeit!T538&lt;&gt;"",Tätigkeit!T538,""),"")</f>
        <v/>
      </c>
      <c r="N528" s="26" t="str">
        <f>IF(A528&lt;&gt;"",IF(Tätigkeit!U538&lt;&gt;"",Tätigkeit!U538,""),"")</f>
        <v/>
      </c>
      <c r="O528" s="26" t="str">
        <f>IF(OR(A528="",ISBLANK(Tätigkeit!V538)),"",IF(NOT(ISNA(Tätigkeit!V538)),INDEX(codeschartkla,MATCH(Tätigkeit!V538,libschartkla,0)),Tätigkeit!V538))</f>
        <v/>
      </c>
      <c r="P528" s="26" t="str">
        <f>IF(OR(A528="",ISBLANK(Tätigkeit!W538)),"",Tätigkeit!W538)</f>
        <v/>
      </c>
    </row>
    <row r="529" spans="1:16" x14ac:dyDescent="0.2">
      <c r="A529" s="26" t="str">
        <f>IF(Tätigkeit!$A539&lt;&gt;"",IF(Tätigkeit!C539&lt;&gt;"",IF(Tätigkeit!C539="LOC.ID",CONCATENATE("LOC.",Tätigkeit!AM$12),Tätigkeit!C539),""),"")</f>
        <v/>
      </c>
      <c r="B529" s="65" t="str">
        <f>IF(A529&lt;&gt;"",Tätigkeit!J539,"")</f>
        <v/>
      </c>
      <c r="C529" s="26" t="str">
        <f>IF(A529&lt;&gt;"",IF(Tätigkeit!E539=TRUE,INDEX(codesex,MATCH(Tätigkeit!D539,libsex,0)),Tätigkeit!D539),"")</f>
        <v/>
      </c>
      <c r="D529" s="131" t="str">
        <f>IF(A529&lt;&gt;"",Tätigkeit!F539,"")</f>
        <v/>
      </c>
      <c r="E529" s="26" t="str">
        <f>IF(A529&lt;&gt;"",IF(Tätigkeit!H539=TRUE,INDEX(codenat,MATCH(Tätigkeit!G539,libnat,0)),Tätigkeit!G539),"")</f>
        <v/>
      </c>
      <c r="F529" s="26" t="str">
        <f>IF(A529&lt;&gt;"",Tätigkeit!I539,"")</f>
        <v/>
      </c>
      <c r="G529" s="26" t="str">
        <f>IF(A529&lt;&gt;"",IF(Tätigkeit!O539&lt;&gt;"",Tätigkeit!O539,""),"")</f>
        <v/>
      </c>
      <c r="H529" s="26" t="str">
        <f>IF(A529&lt;&gt;"",IF(Tätigkeit!Z539=TRUE,INDEX(codeperskat,MATCH(Tätigkeit!P539,libperskat,0)),IF(Tätigkeit!P539&lt;&gt;"",Tätigkeit!P539,"")),"")</f>
        <v/>
      </c>
      <c r="I529" s="26" t="str">
        <f>IF(A529&lt;&gt;"",IF(Tätigkeit!AA539=TRUE,INDEX(codeaav,MATCH(Tätigkeit!Q539,libaav,0)),IF(Tätigkeit!Q539&lt;&gt;"",Tätigkeit!Q539,"")),"")</f>
        <v/>
      </c>
      <c r="J529" s="26" t="str">
        <f>IF(A529&lt;&gt;"",IF(Tätigkeit!AB539=TRUE,INDEX(codedipqual,MATCH(Tätigkeit!R539,libdipqual,0)),IF(Tätigkeit!R539&lt;&gt;"",Tätigkeit!R539,"")),"")</f>
        <v/>
      </c>
      <c r="K529" s="26" t="str">
        <f>IF(A529&lt;&gt;"",IF(Tätigkeit!AC539=TRUE,INDEX(libcatidinst,MATCH(Tätigkeit!S539,libinst,0)),""),"")</f>
        <v/>
      </c>
      <c r="L529" s="26" t="str">
        <f>IF(A529&lt;&gt;"",IF(Tätigkeit!AC539=TRUE,INDEX(codeinst,MATCH(Tätigkeit!S539,libinst,0)),IF(Tätigkeit!S539&lt;&gt;"",Tätigkeit!S539,"")),"")</f>
        <v/>
      </c>
      <c r="M529" s="26" t="str">
        <f>IF(A529&lt;&gt;"",IF(Tätigkeit!T539&lt;&gt;"",Tätigkeit!T539,""),"")</f>
        <v/>
      </c>
      <c r="N529" s="26" t="str">
        <f>IF(A529&lt;&gt;"",IF(Tätigkeit!U539&lt;&gt;"",Tätigkeit!U539,""),"")</f>
        <v/>
      </c>
      <c r="O529" s="26" t="str">
        <f>IF(OR(A529="",ISBLANK(Tätigkeit!V539)),"",IF(NOT(ISNA(Tätigkeit!V539)),INDEX(codeschartkla,MATCH(Tätigkeit!V539,libschartkla,0)),Tätigkeit!V539))</f>
        <v/>
      </c>
      <c r="P529" s="26" t="str">
        <f>IF(OR(A529="",ISBLANK(Tätigkeit!W539)),"",Tätigkeit!W539)</f>
        <v/>
      </c>
    </row>
    <row r="530" spans="1:16" x14ac:dyDescent="0.2">
      <c r="A530" s="26" t="str">
        <f>IF(Tätigkeit!$A540&lt;&gt;"",IF(Tätigkeit!C540&lt;&gt;"",IF(Tätigkeit!C540="LOC.ID",CONCATENATE("LOC.",Tätigkeit!AM$12),Tätigkeit!C540),""),"")</f>
        <v/>
      </c>
      <c r="B530" s="65" t="str">
        <f>IF(A530&lt;&gt;"",Tätigkeit!J540,"")</f>
        <v/>
      </c>
      <c r="C530" s="26" t="str">
        <f>IF(A530&lt;&gt;"",IF(Tätigkeit!E540=TRUE,INDEX(codesex,MATCH(Tätigkeit!D540,libsex,0)),Tätigkeit!D540),"")</f>
        <v/>
      </c>
      <c r="D530" s="131" t="str">
        <f>IF(A530&lt;&gt;"",Tätigkeit!F540,"")</f>
        <v/>
      </c>
      <c r="E530" s="26" t="str">
        <f>IF(A530&lt;&gt;"",IF(Tätigkeit!H540=TRUE,INDEX(codenat,MATCH(Tätigkeit!G540,libnat,0)),Tätigkeit!G540),"")</f>
        <v/>
      </c>
      <c r="F530" s="26" t="str">
        <f>IF(A530&lt;&gt;"",Tätigkeit!I540,"")</f>
        <v/>
      </c>
      <c r="G530" s="26" t="str">
        <f>IF(A530&lt;&gt;"",IF(Tätigkeit!O540&lt;&gt;"",Tätigkeit!O540,""),"")</f>
        <v/>
      </c>
      <c r="H530" s="26" t="str">
        <f>IF(A530&lt;&gt;"",IF(Tätigkeit!Z540=TRUE,INDEX(codeperskat,MATCH(Tätigkeit!P540,libperskat,0)),IF(Tätigkeit!P540&lt;&gt;"",Tätigkeit!P540,"")),"")</f>
        <v/>
      </c>
      <c r="I530" s="26" t="str">
        <f>IF(A530&lt;&gt;"",IF(Tätigkeit!AA540=TRUE,INDEX(codeaav,MATCH(Tätigkeit!Q540,libaav,0)),IF(Tätigkeit!Q540&lt;&gt;"",Tätigkeit!Q540,"")),"")</f>
        <v/>
      </c>
      <c r="J530" s="26" t="str">
        <f>IF(A530&lt;&gt;"",IF(Tätigkeit!AB540=TRUE,INDEX(codedipqual,MATCH(Tätigkeit!R540,libdipqual,0)),IF(Tätigkeit!R540&lt;&gt;"",Tätigkeit!R540,"")),"")</f>
        <v/>
      </c>
      <c r="K530" s="26" t="str">
        <f>IF(A530&lt;&gt;"",IF(Tätigkeit!AC540=TRUE,INDEX(libcatidinst,MATCH(Tätigkeit!S540,libinst,0)),""),"")</f>
        <v/>
      </c>
      <c r="L530" s="26" t="str">
        <f>IF(A530&lt;&gt;"",IF(Tätigkeit!AC540=TRUE,INDEX(codeinst,MATCH(Tätigkeit!S540,libinst,0)),IF(Tätigkeit!S540&lt;&gt;"",Tätigkeit!S540,"")),"")</f>
        <v/>
      </c>
      <c r="M530" s="26" t="str">
        <f>IF(A530&lt;&gt;"",IF(Tätigkeit!T540&lt;&gt;"",Tätigkeit!T540,""),"")</f>
        <v/>
      </c>
      <c r="N530" s="26" t="str">
        <f>IF(A530&lt;&gt;"",IF(Tätigkeit!U540&lt;&gt;"",Tätigkeit!U540,""),"")</f>
        <v/>
      </c>
      <c r="O530" s="26" t="str">
        <f>IF(OR(A530="",ISBLANK(Tätigkeit!V540)),"",IF(NOT(ISNA(Tätigkeit!V540)),INDEX(codeschartkla,MATCH(Tätigkeit!V540,libschartkla,0)),Tätigkeit!V540))</f>
        <v/>
      </c>
      <c r="P530" s="26" t="str">
        <f>IF(OR(A530="",ISBLANK(Tätigkeit!W540)),"",Tätigkeit!W540)</f>
        <v/>
      </c>
    </row>
    <row r="531" spans="1:16" x14ac:dyDescent="0.2">
      <c r="A531" s="26" t="str">
        <f>IF(Tätigkeit!$A541&lt;&gt;"",IF(Tätigkeit!C541&lt;&gt;"",IF(Tätigkeit!C541="LOC.ID",CONCATENATE("LOC.",Tätigkeit!AM$12),Tätigkeit!C541),""),"")</f>
        <v/>
      </c>
      <c r="B531" s="65" t="str">
        <f>IF(A531&lt;&gt;"",Tätigkeit!J541,"")</f>
        <v/>
      </c>
      <c r="C531" s="26" t="str">
        <f>IF(A531&lt;&gt;"",IF(Tätigkeit!E541=TRUE,INDEX(codesex,MATCH(Tätigkeit!D541,libsex,0)),Tätigkeit!D541),"")</f>
        <v/>
      </c>
      <c r="D531" s="131" t="str">
        <f>IF(A531&lt;&gt;"",Tätigkeit!F541,"")</f>
        <v/>
      </c>
      <c r="E531" s="26" t="str">
        <f>IF(A531&lt;&gt;"",IF(Tätigkeit!H541=TRUE,INDEX(codenat,MATCH(Tätigkeit!G541,libnat,0)),Tätigkeit!G541),"")</f>
        <v/>
      </c>
      <c r="F531" s="26" t="str">
        <f>IF(A531&lt;&gt;"",Tätigkeit!I541,"")</f>
        <v/>
      </c>
      <c r="G531" s="26" t="str">
        <f>IF(A531&lt;&gt;"",IF(Tätigkeit!O541&lt;&gt;"",Tätigkeit!O541,""),"")</f>
        <v/>
      </c>
      <c r="H531" s="26" t="str">
        <f>IF(A531&lt;&gt;"",IF(Tätigkeit!Z541=TRUE,INDEX(codeperskat,MATCH(Tätigkeit!P541,libperskat,0)),IF(Tätigkeit!P541&lt;&gt;"",Tätigkeit!P541,"")),"")</f>
        <v/>
      </c>
      <c r="I531" s="26" t="str">
        <f>IF(A531&lt;&gt;"",IF(Tätigkeit!AA541=TRUE,INDEX(codeaav,MATCH(Tätigkeit!Q541,libaav,0)),IF(Tätigkeit!Q541&lt;&gt;"",Tätigkeit!Q541,"")),"")</f>
        <v/>
      </c>
      <c r="J531" s="26" t="str">
        <f>IF(A531&lt;&gt;"",IF(Tätigkeit!AB541=TRUE,INDEX(codedipqual,MATCH(Tätigkeit!R541,libdipqual,0)),IF(Tätigkeit!R541&lt;&gt;"",Tätigkeit!R541,"")),"")</f>
        <v/>
      </c>
      <c r="K531" s="26" t="str">
        <f>IF(A531&lt;&gt;"",IF(Tätigkeit!AC541=TRUE,INDEX(libcatidinst,MATCH(Tätigkeit!S541,libinst,0)),""),"")</f>
        <v/>
      </c>
      <c r="L531" s="26" t="str">
        <f>IF(A531&lt;&gt;"",IF(Tätigkeit!AC541=TRUE,INDEX(codeinst,MATCH(Tätigkeit!S541,libinst,0)),IF(Tätigkeit!S541&lt;&gt;"",Tätigkeit!S541,"")),"")</f>
        <v/>
      </c>
      <c r="M531" s="26" t="str">
        <f>IF(A531&lt;&gt;"",IF(Tätigkeit!T541&lt;&gt;"",Tätigkeit!T541,""),"")</f>
        <v/>
      </c>
      <c r="N531" s="26" t="str">
        <f>IF(A531&lt;&gt;"",IF(Tätigkeit!U541&lt;&gt;"",Tätigkeit!U541,""),"")</f>
        <v/>
      </c>
      <c r="O531" s="26" t="str">
        <f>IF(OR(A531="",ISBLANK(Tätigkeit!V541)),"",IF(NOT(ISNA(Tätigkeit!V541)),INDEX(codeschartkla,MATCH(Tätigkeit!V541,libschartkla,0)),Tätigkeit!V541))</f>
        <v/>
      </c>
      <c r="P531" s="26" t="str">
        <f>IF(OR(A531="",ISBLANK(Tätigkeit!W541)),"",Tätigkeit!W541)</f>
        <v/>
      </c>
    </row>
    <row r="532" spans="1:16" x14ac:dyDescent="0.2">
      <c r="A532" s="26" t="str">
        <f>IF(Tätigkeit!$A542&lt;&gt;"",IF(Tätigkeit!C542&lt;&gt;"",IF(Tätigkeit!C542="LOC.ID",CONCATENATE("LOC.",Tätigkeit!AM$12),Tätigkeit!C542),""),"")</f>
        <v/>
      </c>
      <c r="B532" s="65" t="str">
        <f>IF(A532&lt;&gt;"",Tätigkeit!J542,"")</f>
        <v/>
      </c>
      <c r="C532" s="26" t="str">
        <f>IF(A532&lt;&gt;"",IF(Tätigkeit!E542=TRUE,INDEX(codesex,MATCH(Tätigkeit!D542,libsex,0)),Tätigkeit!D542),"")</f>
        <v/>
      </c>
      <c r="D532" s="131" t="str">
        <f>IF(A532&lt;&gt;"",Tätigkeit!F542,"")</f>
        <v/>
      </c>
      <c r="E532" s="26" t="str">
        <f>IF(A532&lt;&gt;"",IF(Tätigkeit!H542=TRUE,INDEX(codenat,MATCH(Tätigkeit!G542,libnat,0)),Tätigkeit!G542),"")</f>
        <v/>
      </c>
      <c r="F532" s="26" t="str">
        <f>IF(A532&lt;&gt;"",Tätigkeit!I542,"")</f>
        <v/>
      </c>
      <c r="G532" s="26" t="str">
        <f>IF(A532&lt;&gt;"",IF(Tätigkeit!O542&lt;&gt;"",Tätigkeit!O542,""),"")</f>
        <v/>
      </c>
      <c r="H532" s="26" t="str">
        <f>IF(A532&lt;&gt;"",IF(Tätigkeit!Z542=TRUE,INDEX(codeperskat,MATCH(Tätigkeit!P542,libperskat,0)),IF(Tätigkeit!P542&lt;&gt;"",Tätigkeit!P542,"")),"")</f>
        <v/>
      </c>
      <c r="I532" s="26" t="str">
        <f>IF(A532&lt;&gt;"",IF(Tätigkeit!AA542=TRUE,INDEX(codeaav,MATCH(Tätigkeit!Q542,libaav,0)),IF(Tätigkeit!Q542&lt;&gt;"",Tätigkeit!Q542,"")),"")</f>
        <v/>
      </c>
      <c r="J532" s="26" t="str">
        <f>IF(A532&lt;&gt;"",IF(Tätigkeit!AB542=TRUE,INDEX(codedipqual,MATCH(Tätigkeit!R542,libdipqual,0)),IF(Tätigkeit!R542&lt;&gt;"",Tätigkeit!R542,"")),"")</f>
        <v/>
      </c>
      <c r="K532" s="26" t="str">
        <f>IF(A532&lt;&gt;"",IF(Tätigkeit!AC542=TRUE,INDEX(libcatidinst,MATCH(Tätigkeit!S542,libinst,0)),""),"")</f>
        <v/>
      </c>
      <c r="L532" s="26" t="str">
        <f>IF(A532&lt;&gt;"",IF(Tätigkeit!AC542=TRUE,INDEX(codeinst,MATCH(Tätigkeit!S542,libinst,0)),IF(Tätigkeit!S542&lt;&gt;"",Tätigkeit!S542,"")),"")</f>
        <v/>
      </c>
      <c r="M532" s="26" t="str">
        <f>IF(A532&lt;&gt;"",IF(Tätigkeit!T542&lt;&gt;"",Tätigkeit!T542,""),"")</f>
        <v/>
      </c>
      <c r="N532" s="26" t="str">
        <f>IF(A532&lt;&gt;"",IF(Tätigkeit!U542&lt;&gt;"",Tätigkeit!U542,""),"")</f>
        <v/>
      </c>
      <c r="O532" s="26" t="str">
        <f>IF(OR(A532="",ISBLANK(Tätigkeit!V542)),"",IF(NOT(ISNA(Tätigkeit!V542)),INDEX(codeschartkla,MATCH(Tätigkeit!V542,libschartkla,0)),Tätigkeit!V542))</f>
        <v/>
      </c>
      <c r="P532" s="26" t="str">
        <f>IF(OR(A532="",ISBLANK(Tätigkeit!W542)),"",Tätigkeit!W542)</f>
        <v/>
      </c>
    </row>
    <row r="533" spans="1:16" x14ac:dyDescent="0.2">
      <c r="A533" s="26" t="str">
        <f>IF(Tätigkeit!$A543&lt;&gt;"",IF(Tätigkeit!C543&lt;&gt;"",IF(Tätigkeit!C543="LOC.ID",CONCATENATE("LOC.",Tätigkeit!AM$12),Tätigkeit!C543),""),"")</f>
        <v/>
      </c>
      <c r="B533" s="65" t="str">
        <f>IF(A533&lt;&gt;"",Tätigkeit!J543,"")</f>
        <v/>
      </c>
      <c r="C533" s="26" t="str">
        <f>IF(A533&lt;&gt;"",IF(Tätigkeit!E543=TRUE,INDEX(codesex,MATCH(Tätigkeit!D543,libsex,0)),Tätigkeit!D543),"")</f>
        <v/>
      </c>
      <c r="D533" s="131" t="str">
        <f>IF(A533&lt;&gt;"",Tätigkeit!F543,"")</f>
        <v/>
      </c>
      <c r="E533" s="26" t="str">
        <f>IF(A533&lt;&gt;"",IF(Tätigkeit!H543=TRUE,INDEX(codenat,MATCH(Tätigkeit!G543,libnat,0)),Tätigkeit!G543),"")</f>
        <v/>
      </c>
      <c r="F533" s="26" t="str">
        <f>IF(A533&lt;&gt;"",Tätigkeit!I543,"")</f>
        <v/>
      </c>
      <c r="G533" s="26" t="str">
        <f>IF(A533&lt;&gt;"",IF(Tätigkeit!O543&lt;&gt;"",Tätigkeit!O543,""),"")</f>
        <v/>
      </c>
      <c r="H533" s="26" t="str">
        <f>IF(A533&lt;&gt;"",IF(Tätigkeit!Z543=TRUE,INDEX(codeperskat,MATCH(Tätigkeit!P543,libperskat,0)),IF(Tätigkeit!P543&lt;&gt;"",Tätigkeit!P543,"")),"")</f>
        <v/>
      </c>
      <c r="I533" s="26" t="str">
        <f>IF(A533&lt;&gt;"",IF(Tätigkeit!AA543=TRUE,INDEX(codeaav,MATCH(Tätigkeit!Q543,libaav,0)),IF(Tätigkeit!Q543&lt;&gt;"",Tätigkeit!Q543,"")),"")</f>
        <v/>
      </c>
      <c r="J533" s="26" t="str">
        <f>IF(A533&lt;&gt;"",IF(Tätigkeit!AB543=TRUE,INDEX(codedipqual,MATCH(Tätigkeit!R543,libdipqual,0)),IF(Tätigkeit!R543&lt;&gt;"",Tätigkeit!R543,"")),"")</f>
        <v/>
      </c>
      <c r="K533" s="26" t="str">
        <f>IF(A533&lt;&gt;"",IF(Tätigkeit!AC543=TRUE,INDEX(libcatidinst,MATCH(Tätigkeit!S543,libinst,0)),""),"")</f>
        <v/>
      </c>
      <c r="L533" s="26" t="str">
        <f>IF(A533&lt;&gt;"",IF(Tätigkeit!AC543=TRUE,INDEX(codeinst,MATCH(Tätigkeit!S543,libinst,0)),IF(Tätigkeit!S543&lt;&gt;"",Tätigkeit!S543,"")),"")</f>
        <v/>
      </c>
      <c r="M533" s="26" t="str">
        <f>IF(A533&lt;&gt;"",IF(Tätigkeit!T543&lt;&gt;"",Tätigkeit!T543,""),"")</f>
        <v/>
      </c>
      <c r="N533" s="26" t="str">
        <f>IF(A533&lt;&gt;"",IF(Tätigkeit!U543&lt;&gt;"",Tätigkeit!U543,""),"")</f>
        <v/>
      </c>
      <c r="O533" s="26" t="str">
        <f>IF(OR(A533="",ISBLANK(Tätigkeit!V543)),"",IF(NOT(ISNA(Tätigkeit!V543)),INDEX(codeschartkla,MATCH(Tätigkeit!V543,libschartkla,0)),Tätigkeit!V543))</f>
        <v/>
      </c>
      <c r="P533" s="26" t="str">
        <f>IF(OR(A533="",ISBLANK(Tätigkeit!W543)),"",Tätigkeit!W543)</f>
        <v/>
      </c>
    </row>
    <row r="534" spans="1:16" x14ac:dyDescent="0.2">
      <c r="A534" s="26" t="str">
        <f>IF(Tätigkeit!$A544&lt;&gt;"",IF(Tätigkeit!C544&lt;&gt;"",IF(Tätigkeit!C544="LOC.ID",CONCATENATE("LOC.",Tätigkeit!AM$12),Tätigkeit!C544),""),"")</f>
        <v/>
      </c>
      <c r="B534" s="65" t="str">
        <f>IF(A534&lt;&gt;"",Tätigkeit!J544,"")</f>
        <v/>
      </c>
      <c r="C534" s="26" t="str">
        <f>IF(A534&lt;&gt;"",IF(Tätigkeit!E544=TRUE,INDEX(codesex,MATCH(Tätigkeit!D544,libsex,0)),Tätigkeit!D544),"")</f>
        <v/>
      </c>
      <c r="D534" s="131" t="str">
        <f>IF(A534&lt;&gt;"",Tätigkeit!F544,"")</f>
        <v/>
      </c>
      <c r="E534" s="26" t="str">
        <f>IF(A534&lt;&gt;"",IF(Tätigkeit!H544=TRUE,INDEX(codenat,MATCH(Tätigkeit!G544,libnat,0)),Tätigkeit!G544),"")</f>
        <v/>
      </c>
      <c r="F534" s="26" t="str">
        <f>IF(A534&lt;&gt;"",Tätigkeit!I544,"")</f>
        <v/>
      </c>
      <c r="G534" s="26" t="str">
        <f>IF(A534&lt;&gt;"",IF(Tätigkeit!O544&lt;&gt;"",Tätigkeit!O544,""),"")</f>
        <v/>
      </c>
      <c r="H534" s="26" t="str">
        <f>IF(A534&lt;&gt;"",IF(Tätigkeit!Z544=TRUE,INDEX(codeperskat,MATCH(Tätigkeit!P544,libperskat,0)),IF(Tätigkeit!P544&lt;&gt;"",Tätigkeit!P544,"")),"")</f>
        <v/>
      </c>
      <c r="I534" s="26" t="str">
        <f>IF(A534&lt;&gt;"",IF(Tätigkeit!AA544=TRUE,INDEX(codeaav,MATCH(Tätigkeit!Q544,libaav,0)),IF(Tätigkeit!Q544&lt;&gt;"",Tätigkeit!Q544,"")),"")</f>
        <v/>
      </c>
      <c r="J534" s="26" t="str">
        <f>IF(A534&lt;&gt;"",IF(Tätigkeit!AB544=TRUE,INDEX(codedipqual,MATCH(Tätigkeit!R544,libdipqual,0)),IF(Tätigkeit!R544&lt;&gt;"",Tätigkeit!R544,"")),"")</f>
        <v/>
      </c>
      <c r="K534" s="26" t="str">
        <f>IF(A534&lt;&gt;"",IF(Tätigkeit!AC544=TRUE,INDEX(libcatidinst,MATCH(Tätigkeit!S544,libinst,0)),""),"")</f>
        <v/>
      </c>
      <c r="L534" s="26" t="str">
        <f>IF(A534&lt;&gt;"",IF(Tätigkeit!AC544=TRUE,INDEX(codeinst,MATCH(Tätigkeit!S544,libinst,0)),IF(Tätigkeit!S544&lt;&gt;"",Tätigkeit!S544,"")),"")</f>
        <v/>
      </c>
      <c r="M534" s="26" t="str">
        <f>IF(A534&lt;&gt;"",IF(Tätigkeit!T544&lt;&gt;"",Tätigkeit!T544,""),"")</f>
        <v/>
      </c>
      <c r="N534" s="26" t="str">
        <f>IF(A534&lt;&gt;"",IF(Tätigkeit!U544&lt;&gt;"",Tätigkeit!U544,""),"")</f>
        <v/>
      </c>
      <c r="O534" s="26" t="str">
        <f>IF(OR(A534="",ISBLANK(Tätigkeit!V544)),"",IF(NOT(ISNA(Tätigkeit!V544)),INDEX(codeschartkla,MATCH(Tätigkeit!V544,libschartkla,0)),Tätigkeit!V544))</f>
        <v/>
      </c>
      <c r="P534" s="26" t="str">
        <f>IF(OR(A534="",ISBLANK(Tätigkeit!W544)),"",Tätigkeit!W544)</f>
        <v/>
      </c>
    </row>
    <row r="535" spans="1:16" x14ac:dyDescent="0.2">
      <c r="A535" s="26" t="str">
        <f>IF(Tätigkeit!$A545&lt;&gt;"",IF(Tätigkeit!C545&lt;&gt;"",IF(Tätigkeit!C545="LOC.ID",CONCATENATE("LOC.",Tätigkeit!AM$12),Tätigkeit!C545),""),"")</f>
        <v/>
      </c>
      <c r="B535" s="65" t="str">
        <f>IF(A535&lt;&gt;"",Tätigkeit!J545,"")</f>
        <v/>
      </c>
      <c r="C535" s="26" t="str">
        <f>IF(A535&lt;&gt;"",IF(Tätigkeit!E545=TRUE,INDEX(codesex,MATCH(Tätigkeit!D545,libsex,0)),Tätigkeit!D545),"")</f>
        <v/>
      </c>
      <c r="D535" s="131" t="str">
        <f>IF(A535&lt;&gt;"",Tätigkeit!F545,"")</f>
        <v/>
      </c>
      <c r="E535" s="26" t="str">
        <f>IF(A535&lt;&gt;"",IF(Tätigkeit!H545=TRUE,INDEX(codenat,MATCH(Tätigkeit!G545,libnat,0)),Tätigkeit!G545),"")</f>
        <v/>
      </c>
      <c r="F535" s="26" t="str">
        <f>IF(A535&lt;&gt;"",Tätigkeit!I545,"")</f>
        <v/>
      </c>
      <c r="G535" s="26" t="str">
        <f>IF(A535&lt;&gt;"",IF(Tätigkeit!O545&lt;&gt;"",Tätigkeit!O545,""),"")</f>
        <v/>
      </c>
      <c r="H535" s="26" t="str">
        <f>IF(A535&lt;&gt;"",IF(Tätigkeit!Z545=TRUE,INDEX(codeperskat,MATCH(Tätigkeit!P545,libperskat,0)),IF(Tätigkeit!P545&lt;&gt;"",Tätigkeit!P545,"")),"")</f>
        <v/>
      </c>
      <c r="I535" s="26" t="str">
        <f>IF(A535&lt;&gt;"",IF(Tätigkeit!AA545=TRUE,INDEX(codeaav,MATCH(Tätigkeit!Q545,libaav,0)),IF(Tätigkeit!Q545&lt;&gt;"",Tätigkeit!Q545,"")),"")</f>
        <v/>
      </c>
      <c r="J535" s="26" t="str">
        <f>IF(A535&lt;&gt;"",IF(Tätigkeit!AB545=TRUE,INDEX(codedipqual,MATCH(Tätigkeit!R545,libdipqual,0)),IF(Tätigkeit!R545&lt;&gt;"",Tätigkeit!R545,"")),"")</f>
        <v/>
      </c>
      <c r="K535" s="26" t="str">
        <f>IF(A535&lt;&gt;"",IF(Tätigkeit!AC545=TRUE,INDEX(libcatidinst,MATCH(Tätigkeit!S545,libinst,0)),""),"")</f>
        <v/>
      </c>
      <c r="L535" s="26" t="str">
        <f>IF(A535&lt;&gt;"",IF(Tätigkeit!AC545=TRUE,INDEX(codeinst,MATCH(Tätigkeit!S545,libinst,0)),IF(Tätigkeit!S545&lt;&gt;"",Tätigkeit!S545,"")),"")</f>
        <v/>
      </c>
      <c r="M535" s="26" t="str">
        <f>IF(A535&lt;&gt;"",IF(Tätigkeit!T545&lt;&gt;"",Tätigkeit!T545,""),"")</f>
        <v/>
      </c>
      <c r="N535" s="26" t="str">
        <f>IF(A535&lt;&gt;"",IF(Tätigkeit!U545&lt;&gt;"",Tätigkeit!U545,""),"")</f>
        <v/>
      </c>
      <c r="O535" s="26" t="str">
        <f>IF(OR(A535="",ISBLANK(Tätigkeit!V545)),"",IF(NOT(ISNA(Tätigkeit!V545)),INDEX(codeschartkla,MATCH(Tätigkeit!V545,libschartkla,0)),Tätigkeit!V545))</f>
        <v/>
      </c>
      <c r="P535" s="26" t="str">
        <f>IF(OR(A535="",ISBLANK(Tätigkeit!W545)),"",Tätigkeit!W545)</f>
        <v/>
      </c>
    </row>
    <row r="536" spans="1:16" x14ac:dyDescent="0.2">
      <c r="A536" s="26" t="str">
        <f>IF(Tätigkeit!$A546&lt;&gt;"",IF(Tätigkeit!C546&lt;&gt;"",IF(Tätigkeit!C546="LOC.ID",CONCATENATE("LOC.",Tätigkeit!AM$12),Tätigkeit!C546),""),"")</f>
        <v/>
      </c>
      <c r="B536" s="65" t="str">
        <f>IF(A536&lt;&gt;"",Tätigkeit!J546,"")</f>
        <v/>
      </c>
      <c r="C536" s="26" t="str">
        <f>IF(A536&lt;&gt;"",IF(Tätigkeit!E546=TRUE,INDEX(codesex,MATCH(Tätigkeit!D546,libsex,0)),Tätigkeit!D546),"")</f>
        <v/>
      </c>
      <c r="D536" s="131" t="str">
        <f>IF(A536&lt;&gt;"",Tätigkeit!F546,"")</f>
        <v/>
      </c>
      <c r="E536" s="26" t="str">
        <f>IF(A536&lt;&gt;"",IF(Tätigkeit!H546=TRUE,INDEX(codenat,MATCH(Tätigkeit!G546,libnat,0)),Tätigkeit!G546),"")</f>
        <v/>
      </c>
      <c r="F536" s="26" t="str">
        <f>IF(A536&lt;&gt;"",Tätigkeit!I546,"")</f>
        <v/>
      </c>
      <c r="G536" s="26" t="str">
        <f>IF(A536&lt;&gt;"",IF(Tätigkeit!O546&lt;&gt;"",Tätigkeit!O546,""),"")</f>
        <v/>
      </c>
      <c r="H536" s="26" t="str">
        <f>IF(A536&lt;&gt;"",IF(Tätigkeit!Z546=TRUE,INDEX(codeperskat,MATCH(Tätigkeit!P546,libperskat,0)),IF(Tätigkeit!P546&lt;&gt;"",Tätigkeit!P546,"")),"")</f>
        <v/>
      </c>
      <c r="I536" s="26" t="str">
        <f>IF(A536&lt;&gt;"",IF(Tätigkeit!AA546=TRUE,INDEX(codeaav,MATCH(Tätigkeit!Q546,libaav,0)),IF(Tätigkeit!Q546&lt;&gt;"",Tätigkeit!Q546,"")),"")</f>
        <v/>
      </c>
      <c r="J536" s="26" t="str">
        <f>IF(A536&lt;&gt;"",IF(Tätigkeit!AB546=TRUE,INDEX(codedipqual,MATCH(Tätigkeit!R546,libdipqual,0)),IF(Tätigkeit!R546&lt;&gt;"",Tätigkeit!R546,"")),"")</f>
        <v/>
      </c>
      <c r="K536" s="26" t="str">
        <f>IF(A536&lt;&gt;"",IF(Tätigkeit!AC546=TRUE,INDEX(libcatidinst,MATCH(Tätigkeit!S546,libinst,0)),""),"")</f>
        <v/>
      </c>
      <c r="L536" s="26" t="str">
        <f>IF(A536&lt;&gt;"",IF(Tätigkeit!AC546=TRUE,INDEX(codeinst,MATCH(Tätigkeit!S546,libinst,0)),IF(Tätigkeit!S546&lt;&gt;"",Tätigkeit!S546,"")),"")</f>
        <v/>
      </c>
      <c r="M536" s="26" t="str">
        <f>IF(A536&lt;&gt;"",IF(Tätigkeit!T546&lt;&gt;"",Tätigkeit!T546,""),"")</f>
        <v/>
      </c>
      <c r="N536" s="26" t="str">
        <f>IF(A536&lt;&gt;"",IF(Tätigkeit!U546&lt;&gt;"",Tätigkeit!U546,""),"")</f>
        <v/>
      </c>
      <c r="O536" s="26" t="str">
        <f>IF(OR(A536="",ISBLANK(Tätigkeit!V546)),"",IF(NOT(ISNA(Tätigkeit!V546)),INDEX(codeschartkla,MATCH(Tätigkeit!V546,libschartkla,0)),Tätigkeit!V546))</f>
        <v/>
      </c>
      <c r="P536" s="26" t="str">
        <f>IF(OR(A536="",ISBLANK(Tätigkeit!W546)),"",Tätigkeit!W546)</f>
        <v/>
      </c>
    </row>
    <row r="537" spans="1:16" x14ac:dyDescent="0.2">
      <c r="A537" s="26" t="str">
        <f>IF(Tätigkeit!$A547&lt;&gt;"",IF(Tätigkeit!C547&lt;&gt;"",IF(Tätigkeit!C547="LOC.ID",CONCATENATE("LOC.",Tätigkeit!AM$12),Tätigkeit!C547),""),"")</f>
        <v/>
      </c>
      <c r="B537" s="65" t="str">
        <f>IF(A537&lt;&gt;"",Tätigkeit!J547,"")</f>
        <v/>
      </c>
      <c r="C537" s="26" t="str">
        <f>IF(A537&lt;&gt;"",IF(Tätigkeit!E547=TRUE,INDEX(codesex,MATCH(Tätigkeit!D547,libsex,0)),Tätigkeit!D547),"")</f>
        <v/>
      </c>
      <c r="D537" s="131" t="str">
        <f>IF(A537&lt;&gt;"",Tätigkeit!F547,"")</f>
        <v/>
      </c>
      <c r="E537" s="26" t="str">
        <f>IF(A537&lt;&gt;"",IF(Tätigkeit!H547=TRUE,INDEX(codenat,MATCH(Tätigkeit!G547,libnat,0)),Tätigkeit!G547),"")</f>
        <v/>
      </c>
      <c r="F537" s="26" t="str">
        <f>IF(A537&lt;&gt;"",Tätigkeit!I547,"")</f>
        <v/>
      </c>
      <c r="G537" s="26" t="str">
        <f>IF(A537&lt;&gt;"",IF(Tätigkeit!O547&lt;&gt;"",Tätigkeit!O547,""),"")</f>
        <v/>
      </c>
      <c r="H537" s="26" t="str">
        <f>IF(A537&lt;&gt;"",IF(Tätigkeit!Z547=TRUE,INDEX(codeperskat,MATCH(Tätigkeit!P547,libperskat,0)),IF(Tätigkeit!P547&lt;&gt;"",Tätigkeit!P547,"")),"")</f>
        <v/>
      </c>
      <c r="I537" s="26" t="str">
        <f>IF(A537&lt;&gt;"",IF(Tätigkeit!AA547=TRUE,INDEX(codeaav,MATCH(Tätigkeit!Q547,libaav,0)),IF(Tätigkeit!Q547&lt;&gt;"",Tätigkeit!Q547,"")),"")</f>
        <v/>
      </c>
      <c r="J537" s="26" t="str">
        <f>IF(A537&lt;&gt;"",IF(Tätigkeit!AB547=TRUE,INDEX(codedipqual,MATCH(Tätigkeit!R547,libdipqual,0)),IF(Tätigkeit!R547&lt;&gt;"",Tätigkeit!R547,"")),"")</f>
        <v/>
      </c>
      <c r="K537" s="26" t="str">
        <f>IF(A537&lt;&gt;"",IF(Tätigkeit!AC547=TRUE,INDEX(libcatidinst,MATCH(Tätigkeit!S547,libinst,0)),""),"")</f>
        <v/>
      </c>
      <c r="L537" s="26" t="str">
        <f>IF(A537&lt;&gt;"",IF(Tätigkeit!AC547=TRUE,INDEX(codeinst,MATCH(Tätigkeit!S547,libinst,0)),IF(Tätigkeit!S547&lt;&gt;"",Tätigkeit!S547,"")),"")</f>
        <v/>
      </c>
      <c r="M537" s="26" t="str">
        <f>IF(A537&lt;&gt;"",IF(Tätigkeit!T547&lt;&gt;"",Tätigkeit!T547,""),"")</f>
        <v/>
      </c>
      <c r="N537" s="26" t="str">
        <f>IF(A537&lt;&gt;"",IF(Tätigkeit!U547&lt;&gt;"",Tätigkeit!U547,""),"")</f>
        <v/>
      </c>
      <c r="O537" s="26" t="str">
        <f>IF(OR(A537="",ISBLANK(Tätigkeit!V547)),"",IF(NOT(ISNA(Tätigkeit!V547)),INDEX(codeschartkla,MATCH(Tätigkeit!V547,libschartkla,0)),Tätigkeit!V547))</f>
        <v/>
      </c>
      <c r="P537" s="26" t="str">
        <f>IF(OR(A537="",ISBLANK(Tätigkeit!W547)),"",Tätigkeit!W547)</f>
        <v/>
      </c>
    </row>
    <row r="538" spans="1:16" x14ac:dyDescent="0.2">
      <c r="A538" s="26" t="str">
        <f>IF(Tätigkeit!$A548&lt;&gt;"",IF(Tätigkeit!C548&lt;&gt;"",IF(Tätigkeit!C548="LOC.ID",CONCATENATE("LOC.",Tätigkeit!AM$12),Tätigkeit!C548),""),"")</f>
        <v/>
      </c>
      <c r="B538" s="65" t="str">
        <f>IF(A538&lt;&gt;"",Tätigkeit!J548,"")</f>
        <v/>
      </c>
      <c r="C538" s="26" t="str">
        <f>IF(A538&lt;&gt;"",IF(Tätigkeit!E548=TRUE,INDEX(codesex,MATCH(Tätigkeit!D548,libsex,0)),Tätigkeit!D548),"")</f>
        <v/>
      </c>
      <c r="D538" s="131" t="str">
        <f>IF(A538&lt;&gt;"",Tätigkeit!F548,"")</f>
        <v/>
      </c>
      <c r="E538" s="26" t="str">
        <f>IF(A538&lt;&gt;"",IF(Tätigkeit!H548=TRUE,INDEX(codenat,MATCH(Tätigkeit!G548,libnat,0)),Tätigkeit!G548),"")</f>
        <v/>
      </c>
      <c r="F538" s="26" t="str">
        <f>IF(A538&lt;&gt;"",Tätigkeit!I548,"")</f>
        <v/>
      </c>
      <c r="G538" s="26" t="str">
        <f>IF(A538&lt;&gt;"",IF(Tätigkeit!O548&lt;&gt;"",Tätigkeit!O548,""),"")</f>
        <v/>
      </c>
      <c r="H538" s="26" t="str">
        <f>IF(A538&lt;&gt;"",IF(Tätigkeit!Z548=TRUE,INDEX(codeperskat,MATCH(Tätigkeit!P548,libperskat,0)),IF(Tätigkeit!P548&lt;&gt;"",Tätigkeit!P548,"")),"")</f>
        <v/>
      </c>
      <c r="I538" s="26" t="str">
        <f>IF(A538&lt;&gt;"",IF(Tätigkeit!AA548=TRUE,INDEX(codeaav,MATCH(Tätigkeit!Q548,libaav,0)),IF(Tätigkeit!Q548&lt;&gt;"",Tätigkeit!Q548,"")),"")</f>
        <v/>
      </c>
      <c r="J538" s="26" t="str">
        <f>IF(A538&lt;&gt;"",IF(Tätigkeit!AB548=TRUE,INDEX(codedipqual,MATCH(Tätigkeit!R548,libdipqual,0)),IF(Tätigkeit!R548&lt;&gt;"",Tätigkeit!R548,"")),"")</f>
        <v/>
      </c>
      <c r="K538" s="26" t="str">
        <f>IF(A538&lt;&gt;"",IF(Tätigkeit!AC548=TRUE,INDEX(libcatidinst,MATCH(Tätigkeit!S548,libinst,0)),""),"")</f>
        <v/>
      </c>
      <c r="L538" s="26" t="str">
        <f>IF(A538&lt;&gt;"",IF(Tätigkeit!AC548=TRUE,INDEX(codeinst,MATCH(Tätigkeit!S548,libinst,0)),IF(Tätigkeit!S548&lt;&gt;"",Tätigkeit!S548,"")),"")</f>
        <v/>
      </c>
      <c r="M538" s="26" t="str">
        <f>IF(A538&lt;&gt;"",IF(Tätigkeit!T548&lt;&gt;"",Tätigkeit!T548,""),"")</f>
        <v/>
      </c>
      <c r="N538" s="26" t="str">
        <f>IF(A538&lt;&gt;"",IF(Tätigkeit!U548&lt;&gt;"",Tätigkeit!U548,""),"")</f>
        <v/>
      </c>
      <c r="O538" s="26" t="str">
        <f>IF(OR(A538="",ISBLANK(Tätigkeit!V548)),"",IF(NOT(ISNA(Tätigkeit!V548)),INDEX(codeschartkla,MATCH(Tätigkeit!V548,libschartkla,0)),Tätigkeit!V548))</f>
        <v/>
      </c>
      <c r="P538" s="26" t="str">
        <f>IF(OR(A538="",ISBLANK(Tätigkeit!W548)),"",Tätigkeit!W548)</f>
        <v/>
      </c>
    </row>
    <row r="539" spans="1:16" x14ac:dyDescent="0.2">
      <c r="A539" s="26" t="str">
        <f>IF(Tätigkeit!$A549&lt;&gt;"",IF(Tätigkeit!C549&lt;&gt;"",IF(Tätigkeit!C549="LOC.ID",CONCATENATE("LOC.",Tätigkeit!AM$12),Tätigkeit!C549),""),"")</f>
        <v/>
      </c>
      <c r="B539" s="65" t="str">
        <f>IF(A539&lt;&gt;"",Tätigkeit!J549,"")</f>
        <v/>
      </c>
      <c r="C539" s="26" t="str">
        <f>IF(A539&lt;&gt;"",IF(Tätigkeit!E549=TRUE,INDEX(codesex,MATCH(Tätigkeit!D549,libsex,0)),Tätigkeit!D549),"")</f>
        <v/>
      </c>
      <c r="D539" s="131" t="str">
        <f>IF(A539&lt;&gt;"",Tätigkeit!F549,"")</f>
        <v/>
      </c>
      <c r="E539" s="26" t="str">
        <f>IF(A539&lt;&gt;"",IF(Tätigkeit!H549=TRUE,INDEX(codenat,MATCH(Tätigkeit!G549,libnat,0)),Tätigkeit!G549),"")</f>
        <v/>
      </c>
      <c r="F539" s="26" t="str">
        <f>IF(A539&lt;&gt;"",Tätigkeit!I549,"")</f>
        <v/>
      </c>
      <c r="G539" s="26" t="str">
        <f>IF(A539&lt;&gt;"",IF(Tätigkeit!O549&lt;&gt;"",Tätigkeit!O549,""),"")</f>
        <v/>
      </c>
      <c r="H539" s="26" t="str">
        <f>IF(A539&lt;&gt;"",IF(Tätigkeit!Z549=TRUE,INDEX(codeperskat,MATCH(Tätigkeit!P549,libperskat,0)),IF(Tätigkeit!P549&lt;&gt;"",Tätigkeit!P549,"")),"")</f>
        <v/>
      </c>
      <c r="I539" s="26" t="str">
        <f>IF(A539&lt;&gt;"",IF(Tätigkeit!AA549=TRUE,INDEX(codeaav,MATCH(Tätigkeit!Q549,libaav,0)),IF(Tätigkeit!Q549&lt;&gt;"",Tätigkeit!Q549,"")),"")</f>
        <v/>
      </c>
      <c r="J539" s="26" t="str">
        <f>IF(A539&lt;&gt;"",IF(Tätigkeit!AB549=TRUE,INDEX(codedipqual,MATCH(Tätigkeit!R549,libdipqual,0)),IF(Tätigkeit!R549&lt;&gt;"",Tätigkeit!R549,"")),"")</f>
        <v/>
      </c>
      <c r="K539" s="26" t="str">
        <f>IF(A539&lt;&gt;"",IF(Tätigkeit!AC549=TRUE,INDEX(libcatidinst,MATCH(Tätigkeit!S549,libinst,0)),""),"")</f>
        <v/>
      </c>
      <c r="L539" s="26" t="str">
        <f>IF(A539&lt;&gt;"",IF(Tätigkeit!AC549=TRUE,INDEX(codeinst,MATCH(Tätigkeit!S549,libinst,0)),IF(Tätigkeit!S549&lt;&gt;"",Tätigkeit!S549,"")),"")</f>
        <v/>
      </c>
      <c r="M539" s="26" t="str">
        <f>IF(A539&lt;&gt;"",IF(Tätigkeit!T549&lt;&gt;"",Tätigkeit!T549,""),"")</f>
        <v/>
      </c>
      <c r="N539" s="26" t="str">
        <f>IF(A539&lt;&gt;"",IF(Tätigkeit!U549&lt;&gt;"",Tätigkeit!U549,""),"")</f>
        <v/>
      </c>
      <c r="O539" s="26" t="str">
        <f>IF(OR(A539="",ISBLANK(Tätigkeit!V549)),"",IF(NOT(ISNA(Tätigkeit!V549)),INDEX(codeschartkla,MATCH(Tätigkeit!V549,libschartkla,0)),Tätigkeit!V549))</f>
        <v/>
      </c>
      <c r="P539" s="26" t="str">
        <f>IF(OR(A539="",ISBLANK(Tätigkeit!W549)),"",Tätigkeit!W549)</f>
        <v/>
      </c>
    </row>
    <row r="540" spans="1:16" x14ac:dyDescent="0.2">
      <c r="A540" s="26" t="str">
        <f>IF(Tätigkeit!$A550&lt;&gt;"",IF(Tätigkeit!C550&lt;&gt;"",IF(Tätigkeit!C550="LOC.ID",CONCATENATE("LOC.",Tätigkeit!AM$12),Tätigkeit!C550),""),"")</f>
        <v/>
      </c>
      <c r="B540" s="65" t="str">
        <f>IF(A540&lt;&gt;"",Tätigkeit!J550,"")</f>
        <v/>
      </c>
      <c r="C540" s="26" t="str">
        <f>IF(A540&lt;&gt;"",IF(Tätigkeit!E550=TRUE,INDEX(codesex,MATCH(Tätigkeit!D550,libsex,0)),Tätigkeit!D550),"")</f>
        <v/>
      </c>
      <c r="D540" s="131" t="str">
        <f>IF(A540&lt;&gt;"",Tätigkeit!F550,"")</f>
        <v/>
      </c>
      <c r="E540" s="26" t="str">
        <f>IF(A540&lt;&gt;"",IF(Tätigkeit!H550=TRUE,INDEX(codenat,MATCH(Tätigkeit!G550,libnat,0)),Tätigkeit!G550),"")</f>
        <v/>
      </c>
      <c r="F540" s="26" t="str">
        <f>IF(A540&lt;&gt;"",Tätigkeit!I550,"")</f>
        <v/>
      </c>
      <c r="G540" s="26" t="str">
        <f>IF(A540&lt;&gt;"",IF(Tätigkeit!O550&lt;&gt;"",Tätigkeit!O550,""),"")</f>
        <v/>
      </c>
      <c r="H540" s="26" t="str">
        <f>IF(A540&lt;&gt;"",IF(Tätigkeit!Z550=TRUE,INDEX(codeperskat,MATCH(Tätigkeit!P550,libperskat,0)),IF(Tätigkeit!P550&lt;&gt;"",Tätigkeit!P550,"")),"")</f>
        <v/>
      </c>
      <c r="I540" s="26" t="str">
        <f>IF(A540&lt;&gt;"",IF(Tätigkeit!AA550=TRUE,INDEX(codeaav,MATCH(Tätigkeit!Q550,libaav,0)),IF(Tätigkeit!Q550&lt;&gt;"",Tätigkeit!Q550,"")),"")</f>
        <v/>
      </c>
      <c r="J540" s="26" t="str">
        <f>IF(A540&lt;&gt;"",IF(Tätigkeit!AB550=TRUE,INDEX(codedipqual,MATCH(Tätigkeit!R550,libdipqual,0)),IF(Tätigkeit!R550&lt;&gt;"",Tätigkeit!R550,"")),"")</f>
        <v/>
      </c>
      <c r="K540" s="26" t="str">
        <f>IF(A540&lt;&gt;"",IF(Tätigkeit!AC550=TRUE,INDEX(libcatidinst,MATCH(Tätigkeit!S550,libinst,0)),""),"")</f>
        <v/>
      </c>
      <c r="L540" s="26" t="str">
        <f>IF(A540&lt;&gt;"",IF(Tätigkeit!AC550=TRUE,INDEX(codeinst,MATCH(Tätigkeit!S550,libinst,0)),IF(Tätigkeit!S550&lt;&gt;"",Tätigkeit!S550,"")),"")</f>
        <v/>
      </c>
      <c r="M540" s="26" t="str">
        <f>IF(A540&lt;&gt;"",IF(Tätigkeit!T550&lt;&gt;"",Tätigkeit!T550,""),"")</f>
        <v/>
      </c>
      <c r="N540" s="26" t="str">
        <f>IF(A540&lt;&gt;"",IF(Tätigkeit!U550&lt;&gt;"",Tätigkeit!U550,""),"")</f>
        <v/>
      </c>
      <c r="O540" s="26" t="str">
        <f>IF(OR(A540="",ISBLANK(Tätigkeit!V550)),"",IF(NOT(ISNA(Tätigkeit!V550)),INDEX(codeschartkla,MATCH(Tätigkeit!V550,libschartkla,0)),Tätigkeit!V550))</f>
        <v/>
      </c>
      <c r="P540" s="26" t="str">
        <f>IF(OR(A540="",ISBLANK(Tätigkeit!W550)),"",Tätigkeit!W550)</f>
        <v/>
      </c>
    </row>
    <row r="541" spans="1:16" x14ac:dyDescent="0.2">
      <c r="A541" s="26" t="str">
        <f>IF(Tätigkeit!$A551&lt;&gt;"",IF(Tätigkeit!C551&lt;&gt;"",IF(Tätigkeit!C551="LOC.ID",CONCATENATE("LOC.",Tätigkeit!AM$12),Tätigkeit!C551),""),"")</f>
        <v/>
      </c>
      <c r="B541" s="65" t="str">
        <f>IF(A541&lt;&gt;"",Tätigkeit!J551,"")</f>
        <v/>
      </c>
      <c r="C541" s="26" t="str">
        <f>IF(A541&lt;&gt;"",IF(Tätigkeit!E551=TRUE,INDEX(codesex,MATCH(Tätigkeit!D551,libsex,0)),Tätigkeit!D551),"")</f>
        <v/>
      </c>
      <c r="D541" s="131" t="str">
        <f>IF(A541&lt;&gt;"",Tätigkeit!F551,"")</f>
        <v/>
      </c>
      <c r="E541" s="26" t="str">
        <f>IF(A541&lt;&gt;"",IF(Tätigkeit!H551=TRUE,INDEX(codenat,MATCH(Tätigkeit!G551,libnat,0)),Tätigkeit!G551),"")</f>
        <v/>
      </c>
      <c r="F541" s="26" t="str">
        <f>IF(A541&lt;&gt;"",Tätigkeit!I551,"")</f>
        <v/>
      </c>
      <c r="G541" s="26" t="str">
        <f>IF(A541&lt;&gt;"",IF(Tätigkeit!O551&lt;&gt;"",Tätigkeit!O551,""),"")</f>
        <v/>
      </c>
      <c r="H541" s="26" t="str">
        <f>IF(A541&lt;&gt;"",IF(Tätigkeit!Z551=TRUE,INDEX(codeperskat,MATCH(Tätigkeit!P551,libperskat,0)),IF(Tätigkeit!P551&lt;&gt;"",Tätigkeit!P551,"")),"")</f>
        <v/>
      </c>
      <c r="I541" s="26" t="str">
        <f>IF(A541&lt;&gt;"",IF(Tätigkeit!AA551=TRUE,INDEX(codeaav,MATCH(Tätigkeit!Q551,libaav,0)),IF(Tätigkeit!Q551&lt;&gt;"",Tätigkeit!Q551,"")),"")</f>
        <v/>
      </c>
      <c r="J541" s="26" t="str">
        <f>IF(A541&lt;&gt;"",IF(Tätigkeit!AB551=TRUE,INDEX(codedipqual,MATCH(Tätigkeit!R551,libdipqual,0)),IF(Tätigkeit!R551&lt;&gt;"",Tätigkeit!R551,"")),"")</f>
        <v/>
      </c>
      <c r="K541" s="26" t="str">
        <f>IF(A541&lt;&gt;"",IF(Tätigkeit!AC551=TRUE,INDEX(libcatidinst,MATCH(Tätigkeit!S551,libinst,0)),""),"")</f>
        <v/>
      </c>
      <c r="L541" s="26" t="str">
        <f>IF(A541&lt;&gt;"",IF(Tätigkeit!AC551=TRUE,INDEX(codeinst,MATCH(Tätigkeit!S551,libinst,0)),IF(Tätigkeit!S551&lt;&gt;"",Tätigkeit!S551,"")),"")</f>
        <v/>
      </c>
      <c r="M541" s="26" t="str">
        <f>IF(A541&lt;&gt;"",IF(Tätigkeit!T551&lt;&gt;"",Tätigkeit!T551,""),"")</f>
        <v/>
      </c>
      <c r="N541" s="26" t="str">
        <f>IF(A541&lt;&gt;"",IF(Tätigkeit!U551&lt;&gt;"",Tätigkeit!U551,""),"")</f>
        <v/>
      </c>
      <c r="O541" s="26" t="str">
        <f>IF(OR(A541="",ISBLANK(Tätigkeit!V551)),"",IF(NOT(ISNA(Tätigkeit!V551)),INDEX(codeschartkla,MATCH(Tätigkeit!V551,libschartkla,0)),Tätigkeit!V551))</f>
        <v/>
      </c>
      <c r="P541" s="26" t="str">
        <f>IF(OR(A541="",ISBLANK(Tätigkeit!W551)),"",Tätigkeit!W551)</f>
        <v/>
      </c>
    </row>
    <row r="542" spans="1:16" x14ac:dyDescent="0.2">
      <c r="A542" s="26" t="str">
        <f>IF(Tätigkeit!$A552&lt;&gt;"",IF(Tätigkeit!C552&lt;&gt;"",IF(Tätigkeit!C552="LOC.ID",CONCATENATE("LOC.",Tätigkeit!AM$12),Tätigkeit!C552),""),"")</f>
        <v/>
      </c>
      <c r="B542" s="65" t="str">
        <f>IF(A542&lt;&gt;"",Tätigkeit!J552,"")</f>
        <v/>
      </c>
      <c r="C542" s="26" t="str">
        <f>IF(A542&lt;&gt;"",IF(Tätigkeit!E552=TRUE,INDEX(codesex,MATCH(Tätigkeit!D552,libsex,0)),Tätigkeit!D552),"")</f>
        <v/>
      </c>
      <c r="D542" s="131" t="str">
        <f>IF(A542&lt;&gt;"",Tätigkeit!F552,"")</f>
        <v/>
      </c>
      <c r="E542" s="26" t="str">
        <f>IF(A542&lt;&gt;"",IF(Tätigkeit!H552=TRUE,INDEX(codenat,MATCH(Tätigkeit!G552,libnat,0)),Tätigkeit!G552),"")</f>
        <v/>
      </c>
      <c r="F542" s="26" t="str">
        <f>IF(A542&lt;&gt;"",Tätigkeit!I552,"")</f>
        <v/>
      </c>
      <c r="G542" s="26" t="str">
        <f>IF(A542&lt;&gt;"",IF(Tätigkeit!O552&lt;&gt;"",Tätigkeit!O552,""),"")</f>
        <v/>
      </c>
      <c r="H542" s="26" t="str">
        <f>IF(A542&lt;&gt;"",IF(Tätigkeit!Z552=TRUE,INDEX(codeperskat,MATCH(Tätigkeit!P552,libperskat,0)),IF(Tätigkeit!P552&lt;&gt;"",Tätigkeit!P552,"")),"")</f>
        <v/>
      </c>
      <c r="I542" s="26" t="str">
        <f>IF(A542&lt;&gt;"",IF(Tätigkeit!AA552=TRUE,INDEX(codeaav,MATCH(Tätigkeit!Q552,libaav,0)),IF(Tätigkeit!Q552&lt;&gt;"",Tätigkeit!Q552,"")),"")</f>
        <v/>
      </c>
      <c r="J542" s="26" t="str">
        <f>IF(A542&lt;&gt;"",IF(Tätigkeit!AB552=TRUE,INDEX(codedipqual,MATCH(Tätigkeit!R552,libdipqual,0)),IF(Tätigkeit!R552&lt;&gt;"",Tätigkeit!R552,"")),"")</f>
        <v/>
      </c>
      <c r="K542" s="26" t="str">
        <f>IF(A542&lt;&gt;"",IF(Tätigkeit!AC552=TRUE,INDEX(libcatidinst,MATCH(Tätigkeit!S552,libinst,0)),""),"")</f>
        <v/>
      </c>
      <c r="L542" s="26" t="str">
        <f>IF(A542&lt;&gt;"",IF(Tätigkeit!AC552=TRUE,INDEX(codeinst,MATCH(Tätigkeit!S552,libinst,0)),IF(Tätigkeit!S552&lt;&gt;"",Tätigkeit!S552,"")),"")</f>
        <v/>
      </c>
      <c r="M542" s="26" t="str">
        <f>IF(A542&lt;&gt;"",IF(Tätigkeit!T552&lt;&gt;"",Tätigkeit!T552,""),"")</f>
        <v/>
      </c>
      <c r="N542" s="26" t="str">
        <f>IF(A542&lt;&gt;"",IF(Tätigkeit!U552&lt;&gt;"",Tätigkeit!U552,""),"")</f>
        <v/>
      </c>
      <c r="O542" s="26" t="str">
        <f>IF(OR(A542="",ISBLANK(Tätigkeit!V552)),"",IF(NOT(ISNA(Tätigkeit!V552)),INDEX(codeschartkla,MATCH(Tätigkeit!V552,libschartkla,0)),Tätigkeit!V552))</f>
        <v/>
      </c>
      <c r="P542" s="26" t="str">
        <f>IF(OR(A542="",ISBLANK(Tätigkeit!W552)),"",Tätigkeit!W552)</f>
        <v/>
      </c>
    </row>
    <row r="543" spans="1:16" x14ac:dyDescent="0.2">
      <c r="A543" s="26" t="str">
        <f>IF(Tätigkeit!$A553&lt;&gt;"",IF(Tätigkeit!C553&lt;&gt;"",IF(Tätigkeit!C553="LOC.ID",CONCATENATE("LOC.",Tätigkeit!AM$12),Tätigkeit!C553),""),"")</f>
        <v/>
      </c>
      <c r="B543" s="65" t="str">
        <f>IF(A543&lt;&gt;"",Tätigkeit!J553,"")</f>
        <v/>
      </c>
      <c r="C543" s="26" t="str">
        <f>IF(A543&lt;&gt;"",IF(Tätigkeit!E553=TRUE,INDEX(codesex,MATCH(Tätigkeit!D553,libsex,0)),Tätigkeit!D553),"")</f>
        <v/>
      </c>
      <c r="D543" s="131" t="str">
        <f>IF(A543&lt;&gt;"",Tätigkeit!F553,"")</f>
        <v/>
      </c>
      <c r="E543" s="26" t="str">
        <f>IF(A543&lt;&gt;"",IF(Tätigkeit!H553=TRUE,INDEX(codenat,MATCH(Tätigkeit!G553,libnat,0)),Tätigkeit!G553),"")</f>
        <v/>
      </c>
      <c r="F543" s="26" t="str">
        <f>IF(A543&lt;&gt;"",Tätigkeit!I553,"")</f>
        <v/>
      </c>
      <c r="G543" s="26" t="str">
        <f>IF(A543&lt;&gt;"",IF(Tätigkeit!O553&lt;&gt;"",Tätigkeit!O553,""),"")</f>
        <v/>
      </c>
      <c r="H543" s="26" t="str">
        <f>IF(A543&lt;&gt;"",IF(Tätigkeit!Z553=TRUE,INDEX(codeperskat,MATCH(Tätigkeit!P553,libperskat,0)),IF(Tätigkeit!P553&lt;&gt;"",Tätigkeit!P553,"")),"")</f>
        <v/>
      </c>
      <c r="I543" s="26" t="str">
        <f>IF(A543&lt;&gt;"",IF(Tätigkeit!AA553=TRUE,INDEX(codeaav,MATCH(Tätigkeit!Q553,libaav,0)),IF(Tätigkeit!Q553&lt;&gt;"",Tätigkeit!Q553,"")),"")</f>
        <v/>
      </c>
      <c r="J543" s="26" t="str">
        <f>IF(A543&lt;&gt;"",IF(Tätigkeit!AB553=TRUE,INDEX(codedipqual,MATCH(Tätigkeit!R553,libdipqual,0)),IF(Tätigkeit!R553&lt;&gt;"",Tätigkeit!R553,"")),"")</f>
        <v/>
      </c>
      <c r="K543" s="26" t="str">
        <f>IF(A543&lt;&gt;"",IF(Tätigkeit!AC553=TRUE,INDEX(libcatidinst,MATCH(Tätigkeit!S553,libinst,0)),""),"")</f>
        <v/>
      </c>
      <c r="L543" s="26" t="str">
        <f>IF(A543&lt;&gt;"",IF(Tätigkeit!AC553=TRUE,INDEX(codeinst,MATCH(Tätigkeit!S553,libinst,0)),IF(Tätigkeit!S553&lt;&gt;"",Tätigkeit!S553,"")),"")</f>
        <v/>
      </c>
      <c r="M543" s="26" t="str">
        <f>IF(A543&lt;&gt;"",IF(Tätigkeit!T553&lt;&gt;"",Tätigkeit!T553,""),"")</f>
        <v/>
      </c>
      <c r="N543" s="26" t="str">
        <f>IF(A543&lt;&gt;"",IF(Tätigkeit!U553&lt;&gt;"",Tätigkeit!U553,""),"")</f>
        <v/>
      </c>
      <c r="O543" s="26" t="str">
        <f>IF(OR(A543="",ISBLANK(Tätigkeit!V553)),"",IF(NOT(ISNA(Tätigkeit!V553)),INDEX(codeschartkla,MATCH(Tätigkeit!V553,libschartkla,0)),Tätigkeit!V553))</f>
        <v/>
      </c>
      <c r="P543" s="26" t="str">
        <f>IF(OR(A543="",ISBLANK(Tätigkeit!W553)),"",Tätigkeit!W553)</f>
        <v/>
      </c>
    </row>
    <row r="544" spans="1:16" x14ac:dyDescent="0.2">
      <c r="A544" s="26" t="str">
        <f>IF(Tätigkeit!$A554&lt;&gt;"",IF(Tätigkeit!C554&lt;&gt;"",IF(Tätigkeit!C554="LOC.ID",CONCATENATE("LOC.",Tätigkeit!AM$12),Tätigkeit!C554),""),"")</f>
        <v/>
      </c>
      <c r="B544" s="65" t="str">
        <f>IF(A544&lt;&gt;"",Tätigkeit!J554,"")</f>
        <v/>
      </c>
      <c r="C544" s="26" t="str">
        <f>IF(A544&lt;&gt;"",IF(Tätigkeit!E554=TRUE,INDEX(codesex,MATCH(Tätigkeit!D554,libsex,0)),Tätigkeit!D554),"")</f>
        <v/>
      </c>
      <c r="D544" s="131" t="str">
        <f>IF(A544&lt;&gt;"",Tätigkeit!F554,"")</f>
        <v/>
      </c>
      <c r="E544" s="26" t="str">
        <f>IF(A544&lt;&gt;"",IF(Tätigkeit!H554=TRUE,INDEX(codenat,MATCH(Tätigkeit!G554,libnat,0)),Tätigkeit!G554),"")</f>
        <v/>
      </c>
      <c r="F544" s="26" t="str">
        <f>IF(A544&lt;&gt;"",Tätigkeit!I554,"")</f>
        <v/>
      </c>
      <c r="G544" s="26" t="str">
        <f>IF(A544&lt;&gt;"",IF(Tätigkeit!O554&lt;&gt;"",Tätigkeit!O554,""),"")</f>
        <v/>
      </c>
      <c r="H544" s="26" t="str">
        <f>IF(A544&lt;&gt;"",IF(Tätigkeit!Z554=TRUE,INDEX(codeperskat,MATCH(Tätigkeit!P554,libperskat,0)),IF(Tätigkeit!P554&lt;&gt;"",Tätigkeit!P554,"")),"")</f>
        <v/>
      </c>
      <c r="I544" s="26" t="str">
        <f>IF(A544&lt;&gt;"",IF(Tätigkeit!AA554=TRUE,INDEX(codeaav,MATCH(Tätigkeit!Q554,libaav,0)),IF(Tätigkeit!Q554&lt;&gt;"",Tätigkeit!Q554,"")),"")</f>
        <v/>
      </c>
      <c r="J544" s="26" t="str">
        <f>IF(A544&lt;&gt;"",IF(Tätigkeit!AB554=TRUE,INDEX(codedipqual,MATCH(Tätigkeit!R554,libdipqual,0)),IF(Tätigkeit!R554&lt;&gt;"",Tätigkeit!R554,"")),"")</f>
        <v/>
      </c>
      <c r="K544" s="26" t="str">
        <f>IF(A544&lt;&gt;"",IF(Tätigkeit!AC554=TRUE,INDEX(libcatidinst,MATCH(Tätigkeit!S554,libinst,0)),""),"")</f>
        <v/>
      </c>
      <c r="L544" s="26" t="str">
        <f>IF(A544&lt;&gt;"",IF(Tätigkeit!AC554=TRUE,INDEX(codeinst,MATCH(Tätigkeit!S554,libinst,0)),IF(Tätigkeit!S554&lt;&gt;"",Tätigkeit!S554,"")),"")</f>
        <v/>
      </c>
      <c r="M544" s="26" t="str">
        <f>IF(A544&lt;&gt;"",IF(Tätigkeit!T554&lt;&gt;"",Tätigkeit!T554,""),"")</f>
        <v/>
      </c>
      <c r="N544" s="26" t="str">
        <f>IF(A544&lt;&gt;"",IF(Tätigkeit!U554&lt;&gt;"",Tätigkeit!U554,""),"")</f>
        <v/>
      </c>
      <c r="O544" s="26" t="str">
        <f>IF(OR(A544="",ISBLANK(Tätigkeit!V554)),"",IF(NOT(ISNA(Tätigkeit!V554)),INDEX(codeschartkla,MATCH(Tätigkeit!V554,libschartkla,0)),Tätigkeit!V554))</f>
        <v/>
      </c>
      <c r="P544" s="26" t="str">
        <f>IF(OR(A544="",ISBLANK(Tätigkeit!W554)),"",Tätigkeit!W554)</f>
        <v/>
      </c>
    </row>
    <row r="545" spans="1:16" x14ac:dyDescent="0.2">
      <c r="A545" s="26" t="str">
        <f>IF(Tätigkeit!$A555&lt;&gt;"",IF(Tätigkeit!C555&lt;&gt;"",IF(Tätigkeit!C555="LOC.ID",CONCATENATE("LOC.",Tätigkeit!AM$12),Tätigkeit!C555),""),"")</f>
        <v/>
      </c>
      <c r="B545" s="65" t="str">
        <f>IF(A545&lt;&gt;"",Tätigkeit!J555,"")</f>
        <v/>
      </c>
      <c r="C545" s="26" t="str">
        <f>IF(A545&lt;&gt;"",IF(Tätigkeit!E555=TRUE,INDEX(codesex,MATCH(Tätigkeit!D555,libsex,0)),Tätigkeit!D555),"")</f>
        <v/>
      </c>
      <c r="D545" s="131" t="str">
        <f>IF(A545&lt;&gt;"",Tätigkeit!F555,"")</f>
        <v/>
      </c>
      <c r="E545" s="26" t="str">
        <f>IF(A545&lt;&gt;"",IF(Tätigkeit!H555=TRUE,INDEX(codenat,MATCH(Tätigkeit!G555,libnat,0)),Tätigkeit!G555),"")</f>
        <v/>
      </c>
      <c r="F545" s="26" t="str">
        <f>IF(A545&lt;&gt;"",Tätigkeit!I555,"")</f>
        <v/>
      </c>
      <c r="G545" s="26" t="str">
        <f>IF(A545&lt;&gt;"",IF(Tätigkeit!O555&lt;&gt;"",Tätigkeit!O555,""),"")</f>
        <v/>
      </c>
      <c r="H545" s="26" t="str">
        <f>IF(A545&lt;&gt;"",IF(Tätigkeit!Z555=TRUE,INDEX(codeperskat,MATCH(Tätigkeit!P555,libperskat,0)),IF(Tätigkeit!P555&lt;&gt;"",Tätigkeit!P555,"")),"")</f>
        <v/>
      </c>
      <c r="I545" s="26" t="str">
        <f>IF(A545&lt;&gt;"",IF(Tätigkeit!AA555=TRUE,INDEX(codeaav,MATCH(Tätigkeit!Q555,libaav,0)),IF(Tätigkeit!Q555&lt;&gt;"",Tätigkeit!Q555,"")),"")</f>
        <v/>
      </c>
      <c r="J545" s="26" t="str">
        <f>IF(A545&lt;&gt;"",IF(Tätigkeit!AB555=TRUE,INDEX(codedipqual,MATCH(Tätigkeit!R555,libdipqual,0)),IF(Tätigkeit!R555&lt;&gt;"",Tätigkeit!R555,"")),"")</f>
        <v/>
      </c>
      <c r="K545" s="26" t="str">
        <f>IF(A545&lt;&gt;"",IF(Tätigkeit!AC555=TRUE,INDEX(libcatidinst,MATCH(Tätigkeit!S555,libinst,0)),""),"")</f>
        <v/>
      </c>
      <c r="L545" s="26" t="str">
        <f>IF(A545&lt;&gt;"",IF(Tätigkeit!AC555=TRUE,INDEX(codeinst,MATCH(Tätigkeit!S555,libinst,0)),IF(Tätigkeit!S555&lt;&gt;"",Tätigkeit!S555,"")),"")</f>
        <v/>
      </c>
      <c r="M545" s="26" t="str">
        <f>IF(A545&lt;&gt;"",IF(Tätigkeit!T555&lt;&gt;"",Tätigkeit!T555,""),"")</f>
        <v/>
      </c>
      <c r="N545" s="26" t="str">
        <f>IF(A545&lt;&gt;"",IF(Tätigkeit!U555&lt;&gt;"",Tätigkeit!U555,""),"")</f>
        <v/>
      </c>
      <c r="O545" s="26" t="str">
        <f>IF(OR(A545="",ISBLANK(Tätigkeit!V555)),"",IF(NOT(ISNA(Tätigkeit!V555)),INDEX(codeschartkla,MATCH(Tätigkeit!V555,libschartkla,0)),Tätigkeit!V555))</f>
        <v/>
      </c>
      <c r="P545" s="26" t="str">
        <f>IF(OR(A545="",ISBLANK(Tätigkeit!W555)),"",Tätigkeit!W555)</f>
        <v/>
      </c>
    </row>
    <row r="546" spans="1:16" x14ac:dyDescent="0.2">
      <c r="A546" s="26" t="str">
        <f>IF(Tätigkeit!$A556&lt;&gt;"",IF(Tätigkeit!C556&lt;&gt;"",IF(Tätigkeit!C556="LOC.ID",CONCATENATE("LOC.",Tätigkeit!AM$12),Tätigkeit!C556),""),"")</f>
        <v/>
      </c>
      <c r="B546" s="65" t="str">
        <f>IF(A546&lt;&gt;"",Tätigkeit!J556,"")</f>
        <v/>
      </c>
      <c r="C546" s="26" t="str">
        <f>IF(A546&lt;&gt;"",IF(Tätigkeit!E556=TRUE,INDEX(codesex,MATCH(Tätigkeit!D556,libsex,0)),Tätigkeit!D556),"")</f>
        <v/>
      </c>
      <c r="D546" s="131" t="str">
        <f>IF(A546&lt;&gt;"",Tätigkeit!F556,"")</f>
        <v/>
      </c>
      <c r="E546" s="26" t="str">
        <f>IF(A546&lt;&gt;"",IF(Tätigkeit!H556=TRUE,INDEX(codenat,MATCH(Tätigkeit!G556,libnat,0)),Tätigkeit!G556),"")</f>
        <v/>
      </c>
      <c r="F546" s="26" t="str">
        <f>IF(A546&lt;&gt;"",Tätigkeit!I556,"")</f>
        <v/>
      </c>
      <c r="G546" s="26" t="str">
        <f>IF(A546&lt;&gt;"",IF(Tätigkeit!O556&lt;&gt;"",Tätigkeit!O556,""),"")</f>
        <v/>
      </c>
      <c r="H546" s="26" t="str">
        <f>IF(A546&lt;&gt;"",IF(Tätigkeit!Z556=TRUE,INDEX(codeperskat,MATCH(Tätigkeit!P556,libperskat,0)),IF(Tätigkeit!P556&lt;&gt;"",Tätigkeit!P556,"")),"")</f>
        <v/>
      </c>
      <c r="I546" s="26" t="str">
        <f>IF(A546&lt;&gt;"",IF(Tätigkeit!AA556=TRUE,INDEX(codeaav,MATCH(Tätigkeit!Q556,libaav,0)),IF(Tätigkeit!Q556&lt;&gt;"",Tätigkeit!Q556,"")),"")</f>
        <v/>
      </c>
      <c r="J546" s="26" t="str">
        <f>IF(A546&lt;&gt;"",IF(Tätigkeit!AB556=TRUE,INDEX(codedipqual,MATCH(Tätigkeit!R556,libdipqual,0)),IF(Tätigkeit!R556&lt;&gt;"",Tätigkeit!R556,"")),"")</f>
        <v/>
      </c>
      <c r="K546" s="26" t="str">
        <f>IF(A546&lt;&gt;"",IF(Tätigkeit!AC556=TRUE,INDEX(libcatidinst,MATCH(Tätigkeit!S556,libinst,0)),""),"")</f>
        <v/>
      </c>
      <c r="L546" s="26" t="str">
        <f>IF(A546&lt;&gt;"",IF(Tätigkeit!AC556=TRUE,INDEX(codeinst,MATCH(Tätigkeit!S556,libinst,0)),IF(Tätigkeit!S556&lt;&gt;"",Tätigkeit!S556,"")),"")</f>
        <v/>
      </c>
      <c r="M546" s="26" t="str">
        <f>IF(A546&lt;&gt;"",IF(Tätigkeit!T556&lt;&gt;"",Tätigkeit!T556,""),"")</f>
        <v/>
      </c>
      <c r="N546" s="26" t="str">
        <f>IF(A546&lt;&gt;"",IF(Tätigkeit!U556&lt;&gt;"",Tätigkeit!U556,""),"")</f>
        <v/>
      </c>
      <c r="O546" s="26" t="str">
        <f>IF(OR(A546="",ISBLANK(Tätigkeit!V556)),"",IF(NOT(ISNA(Tätigkeit!V556)),INDEX(codeschartkla,MATCH(Tätigkeit!V556,libschartkla,0)),Tätigkeit!V556))</f>
        <v/>
      </c>
      <c r="P546" s="26" t="str">
        <f>IF(OR(A546="",ISBLANK(Tätigkeit!W556)),"",Tätigkeit!W556)</f>
        <v/>
      </c>
    </row>
    <row r="547" spans="1:16" x14ac:dyDescent="0.2">
      <c r="A547" s="26" t="str">
        <f>IF(Tätigkeit!$A557&lt;&gt;"",IF(Tätigkeit!C557&lt;&gt;"",IF(Tätigkeit!C557="LOC.ID",CONCATENATE("LOC.",Tätigkeit!AM$12),Tätigkeit!C557),""),"")</f>
        <v/>
      </c>
      <c r="B547" s="65" t="str">
        <f>IF(A547&lt;&gt;"",Tätigkeit!J557,"")</f>
        <v/>
      </c>
      <c r="C547" s="26" t="str">
        <f>IF(A547&lt;&gt;"",IF(Tätigkeit!E557=TRUE,INDEX(codesex,MATCH(Tätigkeit!D557,libsex,0)),Tätigkeit!D557),"")</f>
        <v/>
      </c>
      <c r="D547" s="131" t="str">
        <f>IF(A547&lt;&gt;"",Tätigkeit!F557,"")</f>
        <v/>
      </c>
      <c r="E547" s="26" t="str">
        <f>IF(A547&lt;&gt;"",IF(Tätigkeit!H557=TRUE,INDEX(codenat,MATCH(Tätigkeit!G557,libnat,0)),Tätigkeit!G557),"")</f>
        <v/>
      </c>
      <c r="F547" s="26" t="str">
        <f>IF(A547&lt;&gt;"",Tätigkeit!I557,"")</f>
        <v/>
      </c>
      <c r="G547" s="26" t="str">
        <f>IF(A547&lt;&gt;"",IF(Tätigkeit!O557&lt;&gt;"",Tätigkeit!O557,""),"")</f>
        <v/>
      </c>
      <c r="H547" s="26" t="str">
        <f>IF(A547&lt;&gt;"",IF(Tätigkeit!Z557=TRUE,INDEX(codeperskat,MATCH(Tätigkeit!P557,libperskat,0)),IF(Tätigkeit!P557&lt;&gt;"",Tätigkeit!P557,"")),"")</f>
        <v/>
      </c>
      <c r="I547" s="26" t="str">
        <f>IF(A547&lt;&gt;"",IF(Tätigkeit!AA557=TRUE,INDEX(codeaav,MATCH(Tätigkeit!Q557,libaav,0)),IF(Tätigkeit!Q557&lt;&gt;"",Tätigkeit!Q557,"")),"")</f>
        <v/>
      </c>
      <c r="J547" s="26" t="str">
        <f>IF(A547&lt;&gt;"",IF(Tätigkeit!AB557=TRUE,INDEX(codedipqual,MATCH(Tätigkeit!R557,libdipqual,0)),IF(Tätigkeit!R557&lt;&gt;"",Tätigkeit!R557,"")),"")</f>
        <v/>
      </c>
      <c r="K547" s="26" t="str">
        <f>IF(A547&lt;&gt;"",IF(Tätigkeit!AC557=TRUE,INDEX(libcatidinst,MATCH(Tätigkeit!S557,libinst,0)),""),"")</f>
        <v/>
      </c>
      <c r="L547" s="26" t="str">
        <f>IF(A547&lt;&gt;"",IF(Tätigkeit!AC557=TRUE,INDEX(codeinst,MATCH(Tätigkeit!S557,libinst,0)),IF(Tätigkeit!S557&lt;&gt;"",Tätigkeit!S557,"")),"")</f>
        <v/>
      </c>
      <c r="M547" s="26" t="str">
        <f>IF(A547&lt;&gt;"",IF(Tätigkeit!T557&lt;&gt;"",Tätigkeit!T557,""),"")</f>
        <v/>
      </c>
      <c r="N547" s="26" t="str">
        <f>IF(A547&lt;&gt;"",IF(Tätigkeit!U557&lt;&gt;"",Tätigkeit!U557,""),"")</f>
        <v/>
      </c>
      <c r="O547" s="26" t="str">
        <f>IF(OR(A547="",ISBLANK(Tätigkeit!V557)),"",IF(NOT(ISNA(Tätigkeit!V557)),INDEX(codeschartkla,MATCH(Tätigkeit!V557,libschartkla,0)),Tätigkeit!V557))</f>
        <v/>
      </c>
      <c r="P547" s="26" t="str">
        <f>IF(OR(A547="",ISBLANK(Tätigkeit!W557)),"",Tätigkeit!W557)</f>
        <v/>
      </c>
    </row>
    <row r="548" spans="1:16" x14ac:dyDescent="0.2">
      <c r="A548" s="26" t="str">
        <f>IF(Tätigkeit!$A558&lt;&gt;"",IF(Tätigkeit!C558&lt;&gt;"",IF(Tätigkeit!C558="LOC.ID",CONCATENATE("LOC.",Tätigkeit!AM$12),Tätigkeit!C558),""),"")</f>
        <v/>
      </c>
      <c r="B548" s="65" t="str">
        <f>IF(A548&lt;&gt;"",Tätigkeit!J558,"")</f>
        <v/>
      </c>
      <c r="C548" s="26" t="str">
        <f>IF(A548&lt;&gt;"",IF(Tätigkeit!E558=TRUE,INDEX(codesex,MATCH(Tätigkeit!D558,libsex,0)),Tätigkeit!D558),"")</f>
        <v/>
      </c>
      <c r="D548" s="131" t="str">
        <f>IF(A548&lt;&gt;"",Tätigkeit!F558,"")</f>
        <v/>
      </c>
      <c r="E548" s="26" t="str">
        <f>IF(A548&lt;&gt;"",IF(Tätigkeit!H558=TRUE,INDEX(codenat,MATCH(Tätigkeit!G558,libnat,0)),Tätigkeit!G558),"")</f>
        <v/>
      </c>
      <c r="F548" s="26" t="str">
        <f>IF(A548&lt;&gt;"",Tätigkeit!I558,"")</f>
        <v/>
      </c>
      <c r="G548" s="26" t="str">
        <f>IF(A548&lt;&gt;"",IF(Tätigkeit!O558&lt;&gt;"",Tätigkeit!O558,""),"")</f>
        <v/>
      </c>
      <c r="H548" s="26" t="str">
        <f>IF(A548&lt;&gt;"",IF(Tätigkeit!Z558=TRUE,INDEX(codeperskat,MATCH(Tätigkeit!P558,libperskat,0)),IF(Tätigkeit!P558&lt;&gt;"",Tätigkeit!P558,"")),"")</f>
        <v/>
      </c>
      <c r="I548" s="26" t="str">
        <f>IF(A548&lt;&gt;"",IF(Tätigkeit!AA558=TRUE,INDEX(codeaav,MATCH(Tätigkeit!Q558,libaav,0)),IF(Tätigkeit!Q558&lt;&gt;"",Tätigkeit!Q558,"")),"")</f>
        <v/>
      </c>
      <c r="J548" s="26" t="str">
        <f>IF(A548&lt;&gt;"",IF(Tätigkeit!AB558=TRUE,INDEX(codedipqual,MATCH(Tätigkeit!R558,libdipqual,0)),IF(Tätigkeit!R558&lt;&gt;"",Tätigkeit!R558,"")),"")</f>
        <v/>
      </c>
      <c r="K548" s="26" t="str">
        <f>IF(A548&lt;&gt;"",IF(Tätigkeit!AC558=TRUE,INDEX(libcatidinst,MATCH(Tätigkeit!S558,libinst,0)),""),"")</f>
        <v/>
      </c>
      <c r="L548" s="26" t="str">
        <f>IF(A548&lt;&gt;"",IF(Tätigkeit!AC558=TRUE,INDEX(codeinst,MATCH(Tätigkeit!S558,libinst,0)),IF(Tätigkeit!S558&lt;&gt;"",Tätigkeit!S558,"")),"")</f>
        <v/>
      </c>
      <c r="M548" s="26" t="str">
        <f>IF(A548&lt;&gt;"",IF(Tätigkeit!T558&lt;&gt;"",Tätigkeit!T558,""),"")</f>
        <v/>
      </c>
      <c r="N548" s="26" t="str">
        <f>IF(A548&lt;&gt;"",IF(Tätigkeit!U558&lt;&gt;"",Tätigkeit!U558,""),"")</f>
        <v/>
      </c>
      <c r="O548" s="26" t="str">
        <f>IF(OR(A548="",ISBLANK(Tätigkeit!V558)),"",IF(NOT(ISNA(Tätigkeit!V558)),INDEX(codeschartkla,MATCH(Tätigkeit!V558,libschartkla,0)),Tätigkeit!V558))</f>
        <v/>
      </c>
      <c r="P548" s="26" t="str">
        <f>IF(OR(A548="",ISBLANK(Tätigkeit!W558)),"",Tätigkeit!W558)</f>
        <v/>
      </c>
    </row>
    <row r="549" spans="1:16" x14ac:dyDescent="0.2">
      <c r="A549" s="26" t="str">
        <f>IF(Tätigkeit!$A559&lt;&gt;"",IF(Tätigkeit!C559&lt;&gt;"",IF(Tätigkeit!C559="LOC.ID",CONCATENATE("LOC.",Tätigkeit!AM$12),Tätigkeit!C559),""),"")</f>
        <v/>
      </c>
      <c r="B549" s="65" t="str">
        <f>IF(A549&lt;&gt;"",Tätigkeit!J559,"")</f>
        <v/>
      </c>
      <c r="C549" s="26" t="str">
        <f>IF(A549&lt;&gt;"",IF(Tätigkeit!E559=TRUE,INDEX(codesex,MATCH(Tätigkeit!D559,libsex,0)),Tätigkeit!D559),"")</f>
        <v/>
      </c>
      <c r="D549" s="131" t="str">
        <f>IF(A549&lt;&gt;"",Tätigkeit!F559,"")</f>
        <v/>
      </c>
      <c r="E549" s="26" t="str">
        <f>IF(A549&lt;&gt;"",IF(Tätigkeit!H559=TRUE,INDEX(codenat,MATCH(Tätigkeit!G559,libnat,0)),Tätigkeit!G559),"")</f>
        <v/>
      </c>
      <c r="F549" s="26" t="str">
        <f>IF(A549&lt;&gt;"",Tätigkeit!I559,"")</f>
        <v/>
      </c>
      <c r="G549" s="26" t="str">
        <f>IF(A549&lt;&gt;"",IF(Tätigkeit!O559&lt;&gt;"",Tätigkeit!O559,""),"")</f>
        <v/>
      </c>
      <c r="H549" s="26" t="str">
        <f>IF(A549&lt;&gt;"",IF(Tätigkeit!Z559=TRUE,INDEX(codeperskat,MATCH(Tätigkeit!P559,libperskat,0)),IF(Tätigkeit!P559&lt;&gt;"",Tätigkeit!P559,"")),"")</f>
        <v/>
      </c>
      <c r="I549" s="26" t="str">
        <f>IF(A549&lt;&gt;"",IF(Tätigkeit!AA559=TRUE,INDEX(codeaav,MATCH(Tätigkeit!Q559,libaav,0)),IF(Tätigkeit!Q559&lt;&gt;"",Tätigkeit!Q559,"")),"")</f>
        <v/>
      </c>
      <c r="J549" s="26" t="str">
        <f>IF(A549&lt;&gt;"",IF(Tätigkeit!AB559=TRUE,INDEX(codedipqual,MATCH(Tätigkeit!R559,libdipqual,0)),IF(Tätigkeit!R559&lt;&gt;"",Tätigkeit!R559,"")),"")</f>
        <v/>
      </c>
      <c r="K549" s="26" t="str">
        <f>IF(A549&lt;&gt;"",IF(Tätigkeit!AC559=TRUE,INDEX(libcatidinst,MATCH(Tätigkeit!S559,libinst,0)),""),"")</f>
        <v/>
      </c>
      <c r="L549" s="26" t="str">
        <f>IF(A549&lt;&gt;"",IF(Tätigkeit!AC559=TRUE,INDEX(codeinst,MATCH(Tätigkeit!S559,libinst,0)),IF(Tätigkeit!S559&lt;&gt;"",Tätigkeit!S559,"")),"")</f>
        <v/>
      </c>
      <c r="M549" s="26" t="str">
        <f>IF(A549&lt;&gt;"",IF(Tätigkeit!T559&lt;&gt;"",Tätigkeit!T559,""),"")</f>
        <v/>
      </c>
      <c r="N549" s="26" t="str">
        <f>IF(A549&lt;&gt;"",IF(Tätigkeit!U559&lt;&gt;"",Tätigkeit!U559,""),"")</f>
        <v/>
      </c>
      <c r="O549" s="26" t="str">
        <f>IF(OR(A549="",ISBLANK(Tätigkeit!V559)),"",IF(NOT(ISNA(Tätigkeit!V559)),INDEX(codeschartkla,MATCH(Tätigkeit!V559,libschartkla,0)),Tätigkeit!V559))</f>
        <v/>
      </c>
      <c r="P549" s="26" t="str">
        <f>IF(OR(A549="",ISBLANK(Tätigkeit!W559)),"",Tätigkeit!W559)</f>
        <v/>
      </c>
    </row>
    <row r="550" spans="1:16" x14ac:dyDescent="0.2">
      <c r="A550" s="26" t="str">
        <f>IF(Tätigkeit!$A560&lt;&gt;"",IF(Tätigkeit!C560&lt;&gt;"",IF(Tätigkeit!C560="LOC.ID",CONCATENATE("LOC.",Tätigkeit!AM$12),Tätigkeit!C560),""),"")</f>
        <v/>
      </c>
      <c r="B550" s="65" t="str">
        <f>IF(A550&lt;&gt;"",Tätigkeit!J560,"")</f>
        <v/>
      </c>
      <c r="C550" s="26" t="str">
        <f>IF(A550&lt;&gt;"",IF(Tätigkeit!E560=TRUE,INDEX(codesex,MATCH(Tätigkeit!D560,libsex,0)),Tätigkeit!D560),"")</f>
        <v/>
      </c>
      <c r="D550" s="131" t="str">
        <f>IF(A550&lt;&gt;"",Tätigkeit!F560,"")</f>
        <v/>
      </c>
      <c r="E550" s="26" t="str">
        <f>IF(A550&lt;&gt;"",IF(Tätigkeit!H560=TRUE,INDEX(codenat,MATCH(Tätigkeit!G560,libnat,0)),Tätigkeit!G560),"")</f>
        <v/>
      </c>
      <c r="F550" s="26" t="str">
        <f>IF(A550&lt;&gt;"",Tätigkeit!I560,"")</f>
        <v/>
      </c>
      <c r="G550" s="26" t="str">
        <f>IF(A550&lt;&gt;"",IF(Tätigkeit!O560&lt;&gt;"",Tätigkeit!O560,""),"")</f>
        <v/>
      </c>
      <c r="H550" s="26" t="str">
        <f>IF(A550&lt;&gt;"",IF(Tätigkeit!Z560=TRUE,INDEX(codeperskat,MATCH(Tätigkeit!P560,libperskat,0)),IF(Tätigkeit!P560&lt;&gt;"",Tätigkeit!P560,"")),"")</f>
        <v/>
      </c>
      <c r="I550" s="26" t="str">
        <f>IF(A550&lt;&gt;"",IF(Tätigkeit!AA560=TRUE,INDEX(codeaav,MATCH(Tätigkeit!Q560,libaav,0)),IF(Tätigkeit!Q560&lt;&gt;"",Tätigkeit!Q560,"")),"")</f>
        <v/>
      </c>
      <c r="J550" s="26" t="str">
        <f>IF(A550&lt;&gt;"",IF(Tätigkeit!AB560=TRUE,INDEX(codedipqual,MATCH(Tätigkeit!R560,libdipqual,0)),IF(Tätigkeit!R560&lt;&gt;"",Tätigkeit!R560,"")),"")</f>
        <v/>
      </c>
      <c r="K550" s="26" t="str">
        <f>IF(A550&lt;&gt;"",IF(Tätigkeit!AC560=TRUE,INDEX(libcatidinst,MATCH(Tätigkeit!S560,libinst,0)),""),"")</f>
        <v/>
      </c>
      <c r="L550" s="26" t="str">
        <f>IF(A550&lt;&gt;"",IF(Tätigkeit!AC560=TRUE,INDEX(codeinst,MATCH(Tätigkeit!S560,libinst,0)),IF(Tätigkeit!S560&lt;&gt;"",Tätigkeit!S560,"")),"")</f>
        <v/>
      </c>
      <c r="M550" s="26" t="str">
        <f>IF(A550&lt;&gt;"",IF(Tätigkeit!T560&lt;&gt;"",Tätigkeit!T560,""),"")</f>
        <v/>
      </c>
      <c r="N550" s="26" t="str">
        <f>IF(A550&lt;&gt;"",IF(Tätigkeit!U560&lt;&gt;"",Tätigkeit!U560,""),"")</f>
        <v/>
      </c>
      <c r="O550" s="26" t="str">
        <f>IF(OR(A550="",ISBLANK(Tätigkeit!V560)),"",IF(NOT(ISNA(Tätigkeit!V560)),INDEX(codeschartkla,MATCH(Tätigkeit!V560,libschartkla,0)),Tätigkeit!V560))</f>
        <v/>
      </c>
      <c r="P550" s="26" t="str">
        <f>IF(OR(A550="",ISBLANK(Tätigkeit!W560)),"",Tätigkeit!W560)</f>
        <v/>
      </c>
    </row>
    <row r="551" spans="1:16" x14ac:dyDescent="0.2">
      <c r="A551" s="26" t="str">
        <f>IF(Tätigkeit!$A561&lt;&gt;"",IF(Tätigkeit!C561&lt;&gt;"",IF(Tätigkeit!C561="LOC.ID",CONCATENATE("LOC.",Tätigkeit!AM$12),Tätigkeit!C561),""),"")</f>
        <v/>
      </c>
      <c r="B551" s="65" t="str">
        <f>IF(A551&lt;&gt;"",Tätigkeit!J561,"")</f>
        <v/>
      </c>
      <c r="C551" s="26" t="str">
        <f>IF(A551&lt;&gt;"",IF(Tätigkeit!E561=TRUE,INDEX(codesex,MATCH(Tätigkeit!D561,libsex,0)),Tätigkeit!D561),"")</f>
        <v/>
      </c>
      <c r="D551" s="131" t="str">
        <f>IF(A551&lt;&gt;"",Tätigkeit!F561,"")</f>
        <v/>
      </c>
      <c r="E551" s="26" t="str">
        <f>IF(A551&lt;&gt;"",IF(Tätigkeit!H561=TRUE,INDEX(codenat,MATCH(Tätigkeit!G561,libnat,0)),Tätigkeit!G561),"")</f>
        <v/>
      </c>
      <c r="F551" s="26" t="str">
        <f>IF(A551&lt;&gt;"",Tätigkeit!I561,"")</f>
        <v/>
      </c>
      <c r="G551" s="26" t="str">
        <f>IF(A551&lt;&gt;"",IF(Tätigkeit!O561&lt;&gt;"",Tätigkeit!O561,""),"")</f>
        <v/>
      </c>
      <c r="H551" s="26" t="str">
        <f>IF(A551&lt;&gt;"",IF(Tätigkeit!Z561=TRUE,INDEX(codeperskat,MATCH(Tätigkeit!P561,libperskat,0)),IF(Tätigkeit!P561&lt;&gt;"",Tätigkeit!P561,"")),"")</f>
        <v/>
      </c>
      <c r="I551" s="26" t="str">
        <f>IF(A551&lt;&gt;"",IF(Tätigkeit!AA561=TRUE,INDEX(codeaav,MATCH(Tätigkeit!Q561,libaav,0)),IF(Tätigkeit!Q561&lt;&gt;"",Tätigkeit!Q561,"")),"")</f>
        <v/>
      </c>
      <c r="J551" s="26" t="str">
        <f>IF(A551&lt;&gt;"",IF(Tätigkeit!AB561=TRUE,INDEX(codedipqual,MATCH(Tätigkeit!R561,libdipqual,0)),IF(Tätigkeit!R561&lt;&gt;"",Tätigkeit!R561,"")),"")</f>
        <v/>
      </c>
      <c r="K551" s="26" t="str">
        <f>IF(A551&lt;&gt;"",IF(Tätigkeit!AC561=TRUE,INDEX(libcatidinst,MATCH(Tätigkeit!S561,libinst,0)),""),"")</f>
        <v/>
      </c>
      <c r="L551" s="26" t="str">
        <f>IF(A551&lt;&gt;"",IF(Tätigkeit!AC561=TRUE,INDEX(codeinst,MATCH(Tätigkeit!S561,libinst,0)),IF(Tätigkeit!S561&lt;&gt;"",Tätigkeit!S561,"")),"")</f>
        <v/>
      </c>
      <c r="M551" s="26" t="str">
        <f>IF(A551&lt;&gt;"",IF(Tätigkeit!T561&lt;&gt;"",Tätigkeit!T561,""),"")</f>
        <v/>
      </c>
      <c r="N551" s="26" t="str">
        <f>IF(A551&lt;&gt;"",IF(Tätigkeit!U561&lt;&gt;"",Tätigkeit!U561,""),"")</f>
        <v/>
      </c>
      <c r="O551" s="26" t="str">
        <f>IF(OR(A551="",ISBLANK(Tätigkeit!V561)),"",IF(NOT(ISNA(Tätigkeit!V561)),INDEX(codeschartkla,MATCH(Tätigkeit!V561,libschartkla,0)),Tätigkeit!V561))</f>
        <v/>
      </c>
      <c r="P551" s="26" t="str">
        <f>IF(OR(A551="",ISBLANK(Tätigkeit!W561)),"",Tätigkeit!W561)</f>
        <v/>
      </c>
    </row>
    <row r="552" spans="1:16" x14ac:dyDescent="0.2">
      <c r="A552" s="26" t="str">
        <f>IF(Tätigkeit!$A562&lt;&gt;"",IF(Tätigkeit!C562&lt;&gt;"",IF(Tätigkeit!C562="LOC.ID",CONCATENATE("LOC.",Tätigkeit!AM$12),Tätigkeit!C562),""),"")</f>
        <v/>
      </c>
      <c r="B552" s="65" t="str">
        <f>IF(A552&lt;&gt;"",Tätigkeit!J562,"")</f>
        <v/>
      </c>
      <c r="C552" s="26" t="str">
        <f>IF(A552&lt;&gt;"",IF(Tätigkeit!E562=TRUE,INDEX(codesex,MATCH(Tätigkeit!D562,libsex,0)),Tätigkeit!D562),"")</f>
        <v/>
      </c>
      <c r="D552" s="131" t="str">
        <f>IF(A552&lt;&gt;"",Tätigkeit!F562,"")</f>
        <v/>
      </c>
      <c r="E552" s="26" t="str">
        <f>IF(A552&lt;&gt;"",IF(Tätigkeit!H562=TRUE,INDEX(codenat,MATCH(Tätigkeit!G562,libnat,0)),Tätigkeit!G562),"")</f>
        <v/>
      </c>
      <c r="F552" s="26" t="str">
        <f>IF(A552&lt;&gt;"",Tätigkeit!I562,"")</f>
        <v/>
      </c>
      <c r="G552" s="26" t="str">
        <f>IF(A552&lt;&gt;"",IF(Tätigkeit!O562&lt;&gt;"",Tätigkeit!O562,""),"")</f>
        <v/>
      </c>
      <c r="H552" s="26" t="str">
        <f>IF(A552&lt;&gt;"",IF(Tätigkeit!Z562=TRUE,INDEX(codeperskat,MATCH(Tätigkeit!P562,libperskat,0)),IF(Tätigkeit!P562&lt;&gt;"",Tätigkeit!P562,"")),"")</f>
        <v/>
      </c>
      <c r="I552" s="26" t="str">
        <f>IF(A552&lt;&gt;"",IF(Tätigkeit!AA562=TRUE,INDEX(codeaav,MATCH(Tätigkeit!Q562,libaav,0)),IF(Tätigkeit!Q562&lt;&gt;"",Tätigkeit!Q562,"")),"")</f>
        <v/>
      </c>
      <c r="J552" s="26" t="str">
        <f>IF(A552&lt;&gt;"",IF(Tätigkeit!AB562=TRUE,INDEX(codedipqual,MATCH(Tätigkeit!R562,libdipqual,0)),IF(Tätigkeit!R562&lt;&gt;"",Tätigkeit!R562,"")),"")</f>
        <v/>
      </c>
      <c r="K552" s="26" t="str">
        <f>IF(A552&lt;&gt;"",IF(Tätigkeit!AC562=TRUE,INDEX(libcatidinst,MATCH(Tätigkeit!S562,libinst,0)),""),"")</f>
        <v/>
      </c>
      <c r="L552" s="26" t="str">
        <f>IF(A552&lt;&gt;"",IF(Tätigkeit!AC562=TRUE,INDEX(codeinst,MATCH(Tätigkeit!S562,libinst,0)),IF(Tätigkeit!S562&lt;&gt;"",Tätigkeit!S562,"")),"")</f>
        <v/>
      </c>
      <c r="M552" s="26" t="str">
        <f>IF(A552&lt;&gt;"",IF(Tätigkeit!T562&lt;&gt;"",Tätigkeit!T562,""),"")</f>
        <v/>
      </c>
      <c r="N552" s="26" t="str">
        <f>IF(A552&lt;&gt;"",IF(Tätigkeit!U562&lt;&gt;"",Tätigkeit!U562,""),"")</f>
        <v/>
      </c>
      <c r="O552" s="26" t="str">
        <f>IF(OR(A552="",ISBLANK(Tätigkeit!V562)),"",IF(NOT(ISNA(Tätigkeit!V562)),INDEX(codeschartkla,MATCH(Tätigkeit!V562,libschartkla,0)),Tätigkeit!V562))</f>
        <v/>
      </c>
      <c r="P552" s="26" t="str">
        <f>IF(OR(A552="",ISBLANK(Tätigkeit!W562)),"",Tätigkeit!W562)</f>
        <v/>
      </c>
    </row>
    <row r="553" spans="1:16" x14ac:dyDescent="0.2">
      <c r="A553" s="26" t="str">
        <f>IF(Tätigkeit!$A563&lt;&gt;"",IF(Tätigkeit!C563&lt;&gt;"",IF(Tätigkeit!C563="LOC.ID",CONCATENATE("LOC.",Tätigkeit!AM$12),Tätigkeit!C563),""),"")</f>
        <v/>
      </c>
      <c r="B553" s="65" t="str">
        <f>IF(A553&lt;&gt;"",Tätigkeit!J563,"")</f>
        <v/>
      </c>
      <c r="C553" s="26" t="str">
        <f>IF(A553&lt;&gt;"",IF(Tätigkeit!E563=TRUE,INDEX(codesex,MATCH(Tätigkeit!D563,libsex,0)),Tätigkeit!D563),"")</f>
        <v/>
      </c>
      <c r="D553" s="131" t="str">
        <f>IF(A553&lt;&gt;"",Tätigkeit!F563,"")</f>
        <v/>
      </c>
      <c r="E553" s="26" t="str">
        <f>IF(A553&lt;&gt;"",IF(Tätigkeit!H563=TRUE,INDEX(codenat,MATCH(Tätigkeit!G563,libnat,0)),Tätigkeit!G563),"")</f>
        <v/>
      </c>
      <c r="F553" s="26" t="str">
        <f>IF(A553&lt;&gt;"",Tätigkeit!I563,"")</f>
        <v/>
      </c>
      <c r="G553" s="26" t="str">
        <f>IF(A553&lt;&gt;"",IF(Tätigkeit!O563&lt;&gt;"",Tätigkeit!O563,""),"")</f>
        <v/>
      </c>
      <c r="H553" s="26" t="str">
        <f>IF(A553&lt;&gt;"",IF(Tätigkeit!Z563=TRUE,INDEX(codeperskat,MATCH(Tätigkeit!P563,libperskat,0)),IF(Tätigkeit!P563&lt;&gt;"",Tätigkeit!P563,"")),"")</f>
        <v/>
      </c>
      <c r="I553" s="26" t="str">
        <f>IF(A553&lt;&gt;"",IF(Tätigkeit!AA563=TRUE,INDEX(codeaav,MATCH(Tätigkeit!Q563,libaav,0)),IF(Tätigkeit!Q563&lt;&gt;"",Tätigkeit!Q563,"")),"")</f>
        <v/>
      </c>
      <c r="J553" s="26" t="str">
        <f>IF(A553&lt;&gt;"",IF(Tätigkeit!AB563=TRUE,INDEX(codedipqual,MATCH(Tätigkeit!R563,libdipqual,0)),IF(Tätigkeit!R563&lt;&gt;"",Tätigkeit!R563,"")),"")</f>
        <v/>
      </c>
      <c r="K553" s="26" t="str">
        <f>IF(A553&lt;&gt;"",IF(Tätigkeit!AC563=TRUE,INDEX(libcatidinst,MATCH(Tätigkeit!S563,libinst,0)),""),"")</f>
        <v/>
      </c>
      <c r="L553" s="26" t="str">
        <f>IF(A553&lt;&gt;"",IF(Tätigkeit!AC563=TRUE,INDEX(codeinst,MATCH(Tätigkeit!S563,libinst,0)),IF(Tätigkeit!S563&lt;&gt;"",Tätigkeit!S563,"")),"")</f>
        <v/>
      </c>
      <c r="M553" s="26" t="str">
        <f>IF(A553&lt;&gt;"",IF(Tätigkeit!T563&lt;&gt;"",Tätigkeit!T563,""),"")</f>
        <v/>
      </c>
      <c r="N553" s="26" t="str">
        <f>IF(A553&lt;&gt;"",IF(Tätigkeit!U563&lt;&gt;"",Tätigkeit!U563,""),"")</f>
        <v/>
      </c>
      <c r="O553" s="26" t="str">
        <f>IF(OR(A553="",ISBLANK(Tätigkeit!V563)),"",IF(NOT(ISNA(Tätigkeit!V563)),INDEX(codeschartkla,MATCH(Tätigkeit!V563,libschartkla,0)),Tätigkeit!V563))</f>
        <v/>
      </c>
      <c r="P553" s="26" t="str">
        <f>IF(OR(A553="",ISBLANK(Tätigkeit!W563)),"",Tätigkeit!W563)</f>
        <v/>
      </c>
    </row>
    <row r="554" spans="1:16" x14ac:dyDescent="0.2">
      <c r="A554" s="26" t="str">
        <f>IF(Tätigkeit!$A564&lt;&gt;"",IF(Tätigkeit!C564&lt;&gt;"",IF(Tätigkeit!C564="LOC.ID",CONCATENATE("LOC.",Tätigkeit!AM$12),Tätigkeit!C564),""),"")</f>
        <v/>
      </c>
      <c r="B554" s="65" t="str">
        <f>IF(A554&lt;&gt;"",Tätigkeit!J564,"")</f>
        <v/>
      </c>
      <c r="C554" s="26" t="str">
        <f>IF(A554&lt;&gt;"",IF(Tätigkeit!E564=TRUE,INDEX(codesex,MATCH(Tätigkeit!D564,libsex,0)),Tätigkeit!D564),"")</f>
        <v/>
      </c>
      <c r="D554" s="131" t="str">
        <f>IF(A554&lt;&gt;"",Tätigkeit!F564,"")</f>
        <v/>
      </c>
      <c r="E554" s="26" t="str">
        <f>IF(A554&lt;&gt;"",IF(Tätigkeit!H564=TRUE,INDEX(codenat,MATCH(Tätigkeit!G564,libnat,0)),Tätigkeit!G564),"")</f>
        <v/>
      </c>
      <c r="F554" s="26" t="str">
        <f>IF(A554&lt;&gt;"",Tätigkeit!I564,"")</f>
        <v/>
      </c>
      <c r="G554" s="26" t="str">
        <f>IF(A554&lt;&gt;"",IF(Tätigkeit!O564&lt;&gt;"",Tätigkeit!O564,""),"")</f>
        <v/>
      </c>
      <c r="H554" s="26" t="str">
        <f>IF(A554&lt;&gt;"",IF(Tätigkeit!Z564=TRUE,INDEX(codeperskat,MATCH(Tätigkeit!P564,libperskat,0)),IF(Tätigkeit!P564&lt;&gt;"",Tätigkeit!P564,"")),"")</f>
        <v/>
      </c>
      <c r="I554" s="26" t="str">
        <f>IF(A554&lt;&gt;"",IF(Tätigkeit!AA564=TRUE,INDEX(codeaav,MATCH(Tätigkeit!Q564,libaav,0)),IF(Tätigkeit!Q564&lt;&gt;"",Tätigkeit!Q564,"")),"")</f>
        <v/>
      </c>
      <c r="J554" s="26" t="str">
        <f>IF(A554&lt;&gt;"",IF(Tätigkeit!AB564=TRUE,INDEX(codedipqual,MATCH(Tätigkeit!R564,libdipqual,0)),IF(Tätigkeit!R564&lt;&gt;"",Tätigkeit!R564,"")),"")</f>
        <v/>
      </c>
      <c r="K554" s="26" t="str">
        <f>IF(A554&lt;&gt;"",IF(Tätigkeit!AC564=TRUE,INDEX(libcatidinst,MATCH(Tätigkeit!S564,libinst,0)),""),"")</f>
        <v/>
      </c>
      <c r="L554" s="26" t="str">
        <f>IF(A554&lt;&gt;"",IF(Tätigkeit!AC564=TRUE,INDEX(codeinst,MATCH(Tätigkeit!S564,libinst,0)),IF(Tätigkeit!S564&lt;&gt;"",Tätigkeit!S564,"")),"")</f>
        <v/>
      </c>
      <c r="M554" s="26" t="str">
        <f>IF(A554&lt;&gt;"",IF(Tätigkeit!T564&lt;&gt;"",Tätigkeit!T564,""),"")</f>
        <v/>
      </c>
      <c r="N554" s="26" t="str">
        <f>IF(A554&lt;&gt;"",IF(Tätigkeit!U564&lt;&gt;"",Tätigkeit!U564,""),"")</f>
        <v/>
      </c>
      <c r="O554" s="26" t="str">
        <f>IF(OR(A554="",ISBLANK(Tätigkeit!V564)),"",IF(NOT(ISNA(Tätigkeit!V564)),INDEX(codeschartkla,MATCH(Tätigkeit!V564,libschartkla,0)),Tätigkeit!V564))</f>
        <v/>
      </c>
      <c r="P554" s="26" t="str">
        <f>IF(OR(A554="",ISBLANK(Tätigkeit!W564)),"",Tätigkeit!W564)</f>
        <v/>
      </c>
    </row>
    <row r="555" spans="1:16" x14ac:dyDescent="0.2">
      <c r="A555" s="26" t="str">
        <f>IF(Tätigkeit!$A565&lt;&gt;"",IF(Tätigkeit!C565&lt;&gt;"",IF(Tätigkeit!C565="LOC.ID",CONCATENATE("LOC.",Tätigkeit!AM$12),Tätigkeit!C565),""),"")</f>
        <v/>
      </c>
      <c r="B555" s="65" t="str">
        <f>IF(A555&lt;&gt;"",Tätigkeit!J565,"")</f>
        <v/>
      </c>
      <c r="C555" s="26" t="str">
        <f>IF(A555&lt;&gt;"",IF(Tätigkeit!E565=TRUE,INDEX(codesex,MATCH(Tätigkeit!D565,libsex,0)),Tätigkeit!D565),"")</f>
        <v/>
      </c>
      <c r="D555" s="131" t="str">
        <f>IF(A555&lt;&gt;"",Tätigkeit!F565,"")</f>
        <v/>
      </c>
      <c r="E555" s="26" t="str">
        <f>IF(A555&lt;&gt;"",IF(Tätigkeit!H565=TRUE,INDEX(codenat,MATCH(Tätigkeit!G565,libnat,0)),Tätigkeit!G565),"")</f>
        <v/>
      </c>
      <c r="F555" s="26" t="str">
        <f>IF(A555&lt;&gt;"",Tätigkeit!I565,"")</f>
        <v/>
      </c>
      <c r="G555" s="26" t="str">
        <f>IF(A555&lt;&gt;"",IF(Tätigkeit!O565&lt;&gt;"",Tätigkeit!O565,""),"")</f>
        <v/>
      </c>
      <c r="H555" s="26" t="str">
        <f>IF(A555&lt;&gt;"",IF(Tätigkeit!Z565=TRUE,INDEX(codeperskat,MATCH(Tätigkeit!P565,libperskat,0)),IF(Tätigkeit!P565&lt;&gt;"",Tätigkeit!P565,"")),"")</f>
        <v/>
      </c>
      <c r="I555" s="26" t="str">
        <f>IF(A555&lt;&gt;"",IF(Tätigkeit!AA565=TRUE,INDEX(codeaav,MATCH(Tätigkeit!Q565,libaav,0)),IF(Tätigkeit!Q565&lt;&gt;"",Tätigkeit!Q565,"")),"")</f>
        <v/>
      </c>
      <c r="J555" s="26" t="str">
        <f>IF(A555&lt;&gt;"",IF(Tätigkeit!AB565=TRUE,INDEX(codedipqual,MATCH(Tätigkeit!R565,libdipqual,0)),IF(Tätigkeit!R565&lt;&gt;"",Tätigkeit!R565,"")),"")</f>
        <v/>
      </c>
      <c r="K555" s="26" t="str">
        <f>IF(A555&lt;&gt;"",IF(Tätigkeit!AC565=TRUE,INDEX(libcatidinst,MATCH(Tätigkeit!S565,libinst,0)),""),"")</f>
        <v/>
      </c>
      <c r="L555" s="26" t="str">
        <f>IF(A555&lt;&gt;"",IF(Tätigkeit!AC565=TRUE,INDEX(codeinst,MATCH(Tätigkeit!S565,libinst,0)),IF(Tätigkeit!S565&lt;&gt;"",Tätigkeit!S565,"")),"")</f>
        <v/>
      </c>
      <c r="M555" s="26" t="str">
        <f>IF(A555&lt;&gt;"",IF(Tätigkeit!T565&lt;&gt;"",Tätigkeit!T565,""),"")</f>
        <v/>
      </c>
      <c r="N555" s="26" t="str">
        <f>IF(A555&lt;&gt;"",IF(Tätigkeit!U565&lt;&gt;"",Tätigkeit!U565,""),"")</f>
        <v/>
      </c>
      <c r="O555" s="26" t="str">
        <f>IF(OR(A555="",ISBLANK(Tätigkeit!V565)),"",IF(NOT(ISNA(Tätigkeit!V565)),INDEX(codeschartkla,MATCH(Tätigkeit!V565,libschartkla,0)),Tätigkeit!V565))</f>
        <v/>
      </c>
      <c r="P555" s="26" t="str">
        <f>IF(OR(A555="",ISBLANK(Tätigkeit!W565)),"",Tätigkeit!W565)</f>
        <v/>
      </c>
    </row>
    <row r="556" spans="1:16" x14ac:dyDescent="0.2">
      <c r="A556" s="26" t="str">
        <f>IF(Tätigkeit!$A566&lt;&gt;"",IF(Tätigkeit!C566&lt;&gt;"",IF(Tätigkeit!C566="LOC.ID",CONCATENATE("LOC.",Tätigkeit!AM$12),Tätigkeit!C566),""),"")</f>
        <v/>
      </c>
      <c r="B556" s="65" t="str">
        <f>IF(A556&lt;&gt;"",Tätigkeit!J566,"")</f>
        <v/>
      </c>
      <c r="C556" s="26" t="str">
        <f>IF(A556&lt;&gt;"",IF(Tätigkeit!E566=TRUE,INDEX(codesex,MATCH(Tätigkeit!D566,libsex,0)),Tätigkeit!D566),"")</f>
        <v/>
      </c>
      <c r="D556" s="131" t="str">
        <f>IF(A556&lt;&gt;"",Tätigkeit!F566,"")</f>
        <v/>
      </c>
      <c r="E556" s="26" t="str">
        <f>IF(A556&lt;&gt;"",IF(Tätigkeit!H566=TRUE,INDEX(codenat,MATCH(Tätigkeit!G566,libnat,0)),Tätigkeit!G566),"")</f>
        <v/>
      </c>
      <c r="F556" s="26" t="str">
        <f>IF(A556&lt;&gt;"",Tätigkeit!I566,"")</f>
        <v/>
      </c>
      <c r="G556" s="26" t="str">
        <f>IF(A556&lt;&gt;"",IF(Tätigkeit!O566&lt;&gt;"",Tätigkeit!O566,""),"")</f>
        <v/>
      </c>
      <c r="H556" s="26" t="str">
        <f>IF(A556&lt;&gt;"",IF(Tätigkeit!Z566=TRUE,INDEX(codeperskat,MATCH(Tätigkeit!P566,libperskat,0)),IF(Tätigkeit!P566&lt;&gt;"",Tätigkeit!P566,"")),"")</f>
        <v/>
      </c>
      <c r="I556" s="26" t="str">
        <f>IF(A556&lt;&gt;"",IF(Tätigkeit!AA566=TRUE,INDEX(codeaav,MATCH(Tätigkeit!Q566,libaav,0)),IF(Tätigkeit!Q566&lt;&gt;"",Tätigkeit!Q566,"")),"")</f>
        <v/>
      </c>
      <c r="J556" s="26" t="str">
        <f>IF(A556&lt;&gt;"",IF(Tätigkeit!AB566=TRUE,INDEX(codedipqual,MATCH(Tätigkeit!R566,libdipqual,0)),IF(Tätigkeit!R566&lt;&gt;"",Tätigkeit!R566,"")),"")</f>
        <v/>
      </c>
      <c r="K556" s="26" t="str">
        <f>IF(A556&lt;&gt;"",IF(Tätigkeit!AC566=TRUE,INDEX(libcatidinst,MATCH(Tätigkeit!S566,libinst,0)),""),"")</f>
        <v/>
      </c>
      <c r="L556" s="26" t="str">
        <f>IF(A556&lt;&gt;"",IF(Tätigkeit!AC566=TRUE,INDEX(codeinst,MATCH(Tätigkeit!S566,libinst,0)),IF(Tätigkeit!S566&lt;&gt;"",Tätigkeit!S566,"")),"")</f>
        <v/>
      </c>
      <c r="M556" s="26" t="str">
        <f>IF(A556&lt;&gt;"",IF(Tätigkeit!T566&lt;&gt;"",Tätigkeit!T566,""),"")</f>
        <v/>
      </c>
      <c r="N556" s="26" t="str">
        <f>IF(A556&lt;&gt;"",IF(Tätigkeit!U566&lt;&gt;"",Tätigkeit!U566,""),"")</f>
        <v/>
      </c>
      <c r="O556" s="26" t="str">
        <f>IF(OR(A556="",ISBLANK(Tätigkeit!V566)),"",IF(NOT(ISNA(Tätigkeit!V566)),INDEX(codeschartkla,MATCH(Tätigkeit!V566,libschartkla,0)),Tätigkeit!V566))</f>
        <v/>
      </c>
      <c r="P556" s="26" t="str">
        <f>IF(OR(A556="",ISBLANK(Tätigkeit!W566)),"",Tätigkeit!W566)</f>
        <v/>
      </c>
    </row>
    <row r="557" spans="1:16" x14ac:dyDescent="0.2">
      <c r="A557" s="26" t="str">
        <f>IF(Tätigkeit!$A567&lt;&gt;"",IF(Tätigkeit!C567&lt;&gt;"",IF(Tätigkeit!C567="LOC.ID",CONCATENATE("LOC.",Tätigkeit!AM$12),Tätigkeit!C567),""),"")</f>
        <v/>
      </c>
      <c r="B557" s="65" t="str">
        <f>IF(A557&lt;&gt;"",Tätigkeit!J567,"")</f>
        <v/>
      </c>
      <c r="C557" s="26" t="str">
        <f>IF(A557&lt;&gt;"",IF(Tätigkeit!E567=TRUE,INDEX(codesex,MATCH(Tätigkeit!D567,libsex,0)),Tätigkeit!D567),"")</f>
        <v/>
      </c>
      <c r="D557" s="131" t="str">
        <f>IF(A557&lt;&gt;"",Tätigkeit!F567,"")</f>
        <v/>
      </c>
      <c r="E557" s="26" t="str">
        <f>IF(A557&lt;&gt;"",IF(Tätigkeit!H567=TRUE,INDEX(codenat,MATCH(Tätigkeit!G567,libnat,0)),Tätigkeit!G567),"")</f>
        <v/>
      </c>
      <c r="F557" s="26" t="str">
        <f>IF(A557&lt;&gt;"",Tätigkeit!I567,"")</f>
        <v/>
      </c>
      <c r="G557" s="26" t="str">
        <f>IF(A557&lt;&gt;"",IF(Tätigkeit!O567&lt;&gt;"",Tätigkeit!O567,""),"")</f>
        <v/>
      </c>
      <c r="H557" s="26" t="str">
        <f>IF(A557&lt;&gt;"",IF(Tätigkeit!Z567=TRUE,INDEX(codeperskat,MATCH(Tätigkeit!P567,libperskat,0)),IF(Tätigkeit!P567&lt;&gt;"",Tätigkeit!P567,"")),"")</f>
        <v/>
      </c>
      <c r="I557" s="26" t="str">
        <f>IF(A557&lt;&gt;"",IF(Tätigkeit!AA567=TRUE,INDEX(codeaav,MATCH(Tätigkeit!Q567,libaav,0)),IF(Tätigkeit!Q567&lt;&gt;"",Tätigkeit!Q567,"")),"")</f>
        <v/>
      </c>
      <c r="J557" s="26" t="str">
        <f>IF(A557&lt;&gt;"",IF(Tätigkeit!AB567=TRUE,INDEX(codedipqual,MATCH(Tätigkeit!R567,libdipqual,0)),IF(Tätigkeit!R567&lt;&gt;"",Tätigkeit!R567,"")),"")</f>
        <v/>
      </c>
      <c r="K557" s="26" t="str">
        <f>IF(A557&lt;&gt;"",IF(Tätigkeit!AC567=TRUE,INDEX(libcatidinst,MATCH(Tätigkeit!S567,libinst,0)),""),"")</f>
        <v/>
      </c>
      <c r="L557" s="26" t="str">
        <f>IF(A557&lt;&gt;"",IF(Tätigkeit!AC567=TRUE,INDEX(codeinst,MATCH(Tätigkeit!S567,libinst,0)),IF(Tätigkeit!S567&lt;&gt;"",Tätigkeit!S567,"")),"")</f>
        <v/>
      </c>
      <c r="M557" s="26" t="str">
        <f>IF(A557&lt;&gt;"",IF(Tätigkeit!T567&lt;&gt;"",Tätigkeit!T567,""),"")</f>
        <v/>
      </c>
      <c r="N557" s="26" t="str">
        <f>IF(A557&lt;&gt;"",IF(Tätigkeit!U567&lt;&gt;"",Tätigkeit!U567,""),"")</f>
        <v/>
      </c>
      <c r="O557" s="26" t="str">
        <f>IF(OR(A557="",ISBLANK(Tätigkeit!V567)),"",IF(NOT(ISNA(Tätigkeit!V567)),INDEX(codeschartkla,MATCH(Tätigkeit!V567,libschartkla,0)),Tätigkeit!V567))</f>
        <v/>
      </c>
      <c r="P557" s="26" t="str">
        <f>IF(OR(A557="",ISBLANK(Tätigkeit!W567)),"",Tätigkeit!W567)</f>
        <v/>
      </c>
    </row>
    <row r="558" spans="1:16" x14ac:dyDescent="0.2">
      <c r="A558" s="26" t="str">
        <f>IF(Tätigkeit!$A568&lt;&gt;"",IF(Tätigkeit!C568&lt;&gt;"",IF(Tätigkeit!C568="LOC.ID",CONCATENATE("LOC.",Tätigkeit!AM$12),Tätigkeit!C568),""),"")</f>
        <v/>
      </c>
      <c r="B558" s="65" t="str">
        <f>IF(A558&lt;&gt;"",Tätigkeit!J568,"")</f>
        <v/>
      </c>
      <c r="C558" s="26" t="str">
        <f>IF(A558&lt;&gt;"",IF(Tätigkeit!E568=TRUE,INDEX(codesex,MATCH(Tätigkeit!D568,libsex,0)),Tätigkeit!D568),"")</f>
        <v/>
      </c>
      <c r="D558" s="131" t="str">
        <f>IF(A558&lt;&gt;"",Tätigkeit!F568,"")</f>
        <v/>
      </c>
      <c r="E558" s="26" t="str">
        <f>IF(A558&lt;&gt;"",IF(Tätigkeit!H568=TRUE,INDEX(codenat,MATCH(Tätigkeit!G568,libnat,0)),Tätigkeit!G568),"")</f>
        <v/>
      </c>
      <c r="F558" s="26" t="str">
        <f>IF(A558&lt;&gt;"",Tätigkeit!I568,"")</f>
        <v/>
      </c>
      <c r="G558" s="26" t="str">
        <f>IF(A558&lt;&gt;"",IF(Tätigkeit!O568&lt;&gt;"",Tätigkeit!O568,""),"")</f>
        <v/>
      </c>
      <c r="H558" s="26" t="str">
        <f>IF(A558&lt;&gt;"",IF(Tätigkeit!Z568=TRUE,INDEX(codeperskat,MATCH(Tätigkeit!P568,libperskat,0)),IF(Tätigkeit!P568&lt;&gt;"",Tätigkeit!P568,"")),"")</f>
        <v/>
      </c>
      <c r="I558" s="26" t="str">
        <f>IF(A558&lt;&gt;"",IF(Tätigkeit!AA568=TRUE,INDEX(codeaav,MATCH(Tätigkeit!Q568,libaav,0)),IF(Tätigkeit!Q568&lt;&gt;"",Tätigkeit!Q568,"")),"")</f>
        <v/>
      </c>
      <c r="J558" s="26" t="str">
        <f>IF(A558&lt;&gt;"",IF(Tätigkeit!AB568=TRUE,INDEX(codedipqual,MATCH(Tätigkeit!R568,libdipqual,0)),IF(Tätigkeit!R568&lt;&gt;"",Tätigkeit!R568,"")),"")</f>
        <v/>
      </c>
      <c r="K558" s="26" t="str">
        <f>IF(A558&lt;&gt;"",IF(Tätigkeit!AC568=TRUE,INDEX(libcatidinst,MATCH(Tätigkeit!S568,libinst,0)),""),"")</f>
        <v/>
      </c>
      <c r="L558" s="26" t="str">
        <f>IF(A558&lt;&gt;"",IF(Tätigkeit!AC568=TRUE,INDEX(codeinst,MATCH(Tätigkeit!S568,libinst,0)),IF(Tätigkeit!S568&lt;&gt;"",Tätigkeit!S568,"")),"")</f>
        <v/>
      </c>
      <c r="M558" s="26" t="str">
        <f>IF(A558&lt;&gt;"",IF(Tätigkeit!T568&lt;&gt;"",Tätigkeit!T568,""),"")</f>
        <v/>
      </c>
      <c r="N558" s="26" t="str">
        <f>IF(A558&lt;&gt;"",IF(Tätigkeit!U568&lt;&gt;"",Tätigkeit!U568,""),"")</f>
        <v/>
      </c>
      <c r="O558" s="26" t="str">
        <f>IF(OR(A558="",ISBLANK(Tätigkeit!V568)),"",IF(NOT(ISNA(Tätigkeit!V568)),INDEX(codeschartkla,MATCH(Tätigkeit!V568,libschartkla,0)),Tätigkeit!V568))</f>
        <v/>
      </c>
      <c r="P558" s="26" t="str">
        <f>IF(OR(A558="",ISBLANK(Tätigkeit!W568)),"",Tätigkeit!W568)</f>
        <v/>
      </c>
    </row>
    <row r="559" spans="1:16" x14ac:dyDescent="0.2">
      <c r="A559" s="26" t="str">
        <f>IF(Tätigkeit!$A569&lt;&gt;"",IF(Tätigkeit!C569&lt;&gt;"",IF(Tätigkeit!C569="LOC.ID",CONCATENATE("LOC.",Tätigkeit!AM$12),Tätigkeit!C569),""),"")</f>
        <v/>
      </c>
      <c r="B559" s="65" t="str">
        <f>IF(A559&lt;&gt;"",Tätigkeit!J569,"")</f>
        <v/>
      </c>
      <c r="C559" s="26" t="str">
        <f>IF(A559&lt;&gt;"",IF(Tätigkeit!E569=TRUE,INDEX(codesex,MATCH(Tätigkeit!D569,libsex,0)),Tätigkeit!D569),"")</f>
        <v/>
      </c>
      <c r="D559" s="131" t="str">
        <f>IF(A559&lt;&gt;"",Tätigkeit!F569,"")</f>
        <v/>
      </c>
      <c r="E559" s="26" t="str">
        <f>IF(A559&lt;&gt;"",IF(Tätigkeit!H569=TRUE,INDEX(codenat,MATCH(Tätigkeit!G569,libnat,0)),Tätigkeit!G569),"")</f>
        <v/>
      </c>
      <c r="F559" s="26" t="str">
        <f>IF(A559&lt;&gt;"",Tätigkeit!I569,"")</f>
        <v/>
      </c>
      <c r="G559" s="26" t="str">
        <f>IF(A559&lt;&gt;"",IF(Tätigkeit!O569&lt;&gt;"",Tätigkeit!O569,""),"")</f>
        <v/>
      </c>
      <c r="H559" s="26" t="str">
        <f>IF(A559&lt;&gt;"",IF(Tätigkeit!Z569=TRUE,INDEX(codeperskat,MATCH(Tätigkeit!P569,libperskat,0)),IF(Tätigkeit!P569&lt;&gt;"",Tätigkeit!P569,"")),"")</f>
        <v/>
      </c>
      <c r="I559" s="26" t="str">
        <f>IF(A559&lt;&gt;"",IF(Tätigkeit!AA569=TRUE,INDEX(codeaav,MATCH(Tätigkeit!Q569,libaav,0)),IF(Tätigkeit!Q569&lt;&gt;"",Tätigkeit!Q569,"")),"")</f>
        <v/>
      </c>
      <c r="J559" s="26" t="str">
        <f>IF(A559&lt;&gt;"",IF(Tätigkeit!AB569=TRUE,INDEX(codedipqual,MATCH(Tätigkeit!R569,libdipqual,0)),IF(Tätigkeit!R569&lt;&gt;"",Tätigkeit!R569,"")),"")</f>
        <v/>
      </c>
      <c r="K559" s="26" t="str">
        <f>IF(A559&lt;&gt;"",IF(Tätigkeit!AC569=TRUE,INDEX(libcatidinst,MATCH(Tätigkeit!S569,libinst,0)),""),"")</f>
        <v/>
      </c>
      <c r="L559" s="26" t="str">
        <f>IF(A559&lt;&gt;"",IF(Tätigkeit!AC569=TRUE,INDEX(codeinst,MATCH(Tätigkeit!S569,libinst,0)),IF(Tätigkeit!S569&lt;&gt;"",Tätigkeit!S569,"")),"")</f>
        <v/>
      </c>
      <c r="M559" s="26" t="str">
        <f>IF(A559&lt;&gt;"",IF(Tätigkeit!T569&lt;&gt;"",Tätigkeit!T569,""),"")</f>
        <v/>
      </c>
      <c r="N559" s="26" t="str">
        <f>IF(A559&lt;&gt;"",IF(Tätigkeit!U569&lt;&gt;"",Tätigkeit!U569,""),"")</f>
        <v/>
      </c>
      <c r="O559" s="26" t="str">
        <f>IF(OR(A559="",ISBLANK(Tätigkeit!V569)),"",IF(NOT(ISNA(Tätigkeit!V569)),INDEX(codeschartkla,MATCH(Tätigkeit!V569,libschartkla,0)),Tätigkeit!V569))</f>
        <v/>
      </c>
      <c r="P559" s="26" t="str">
        <f>IF(OR(A559="",ISBLANK(Tätigkeit!W569)),"",Tätigkeit!W569)</f>
        <v/>
      </c>
    </row>
    <row r="560" spans="1:16" x14ac:dyDescent="0.2">
      <c r="A560" s="26" t="str">
        <f>IF(Tätigkeit!$A570&lt;&gt;"",IF(Tätigkeit!C570&lt;&gt;"",IF(Tätigkeit!C570="LOC.ID",CONCATENATE("LOC.",Tätigkeit!AM$12),Tätigkeit!C570),""),"")</f>
        <v/>
      </c>
      <c r="B560" s="65" t="str">
        <f>IF(A560&lt;&gt;"",Tätigkeit!J570,"")</f>
        <v/>
      </c>
      <c r="C560" s="26" t="str">
        <f>IF(A560&lt;&gt;"",IF(Tätigkeit!E570=TRUE,INDEX(codesex,MATCH(Tätigkeit!D570,libsex,0)),Tätigkeit!D570),"")</f>
        <v/>
      </c>
      <c r="D560" s="131" t="str">
        <f>IF(A560&lt;&gt;"",Tätigkeit!F570,"")</f>
        <v/>
      </c>
      <c r="E560" s="26" t="str">
        <f>IF(A560&lt;&gt;"",IF(Tätigkeit!H570=TRUE,INDEX(codenat,MATCH(Tätigkeit!G570,libnat,0)),Tätigkeit!G570),"")</f>
        <v/>
      </c>
      <c r="F560" s="26" t="str">
        <f>IF(A560&lt;&gt;"",Tätigkeit!I570,"")</f>
        <v/>
      </c>
      <c r="G560" s="26" t="str">
        <f>IF(A560&lt;&gt;"",IF(Tätigkeit!O570&lt;&gt;"",Tätigkeit!O570,""),"")</f>
        <v/>
      </c>
      <c r="H560" s="26" t="str">
        <f>IF(A560&lt;&gt;"",IF(Tätigkeit!Z570=TRUE,INDEX(codeperskat,MATCH(Tätigkeit!P570,libperskat,0)),IF(Tätigkeit!P570&lt;&gt;"",Tätigkeit!P570,"")),"")</f>
        <v/>
      </c>
      <c r="I560" s="26" t="str">
        <f>IF(A560&lt;&gt;"",IF(Tätigkeit!AA570=TRUE,INDEX(codeaav,MATCH(Tätigkeit!Q570,libaav,0)),IF(Tätigkeit!Q570&lt;&gt;"",Tätigkeit!Q570,"")),"")</f>
        <v/>
      </c>
      <c r="J560" s="26" t="str">
        <f>IF(A560&lt;&gt;"",IF(Tätigkeit!AB570=TRUE,INDEX(codedipqual,MATCH(Tätigkeit!R570,libdipqual,0)),IF(Tätigkeit!R570&lt;&gt;"",Tätigkeit!R570,"")),"")</f>
        <v/>
      </c>
      <c r="K560" s="26" t="str">
        <f>IF(A560&lt;&gt;"",IF(Tätigkeit!AC570=TRUE,INDEX(libcatidinst,MATCH(Tätigkeit!S570,libinst,0)),""),"")</f>
        <v/>
      </c>
      <c r="L560" s="26" t="str">
        <f>IF(A560&lt;&gt;"",IF(Tätigkeit!AC570=TRUE,INDEX(codeinst,MATCH(Tätigkeit!S570,libinst,0)),IF(Tätigkeit!S570&lt;&gt;"",Tätigkeit!S570,"")),"")</f>
        <v/>
      </c>
      <c r="M560" s="26" t="str">
        <f>IF(A560&lt;&gt;"",IF(Tätigkeit!T570&lt;&gt;"",Tätigkeit!T570,""),"")</f>
        <v/>
      </c>
      <c r="N560" s="26" t="str">
        <f>IF(A560&lt;&gt;"",IF(Tätigkeit!U570&lt;&gt;"",Tätigkeit!U570,""),"")</f>
        <v/>
      </c>
      <c r="O560" s="26" t="str">
        <f>IF(OR(A560="",ISBLANK(Tätigkeit!V570)),"",IF(NOT(ISNA(Tätigkeit!V570)),INDEX(codeschartkla,MATCH(Tätigkeit!V570,libschartkla,0)),Tätigkeit!V570))</f>
        <v/>
      </c>
      <c r="P560" s="26" t="str">
        <f>IF(OR(A560="",ISBLANK(Tätigkeit!W570)),"",Tätigkeit!W570)</f>
        <v/>
      </c>
    </row>
    <row r="561" spans="1:16" x14ac:dyDescent="0.2">
      <c r="A561" s="26" t="str">
        <f>IF(Tätigkeit!$A571&lt;&gt;"",IF(Tätigkeit!C571&lt;&gt;"",IF(Tätigkeit!C571="LOC.ID",CONCATENATE("LOC.",Tätigkeit!AM$12),Tätigkeit!C571),""),"")</f>
        <v/>
      </c>
      <c r="B561" s="65" t="str">
        <f>IF(A561&lt;&gt;"",Tätigkeit!J571,"")</f>
        <v/>
      </c>
      <c r="C561" s="26" t="str">
        <f>IF(A561&lt;&gt;"",IF(Tätigkeit!E571=TRUE,INDEX(codesex,MATCH(Tätigkeit!D571,libsex,0)),Tätigkeit!D571),"")</f>
        <v/>
      </c>
      <c r="D561" s="131" t="str">
        <f>IF(A561&lt;&gt;"",Tätigkeit!F571,"")</f>
        <v/>
      </c>
      <c r="E561" s="26" t="str">
        <f>IF(A561&lt;&gt;"",IF(Tätigkeit!H571=TRUE,INDEX(codenat,MATCH(Tätigkeit!G571,libnat,0)),Tätigkeit!G571),"")</f>
        <v/>
      </c>
      <c r="F561" s="26" t="str">
        <f>IF(A561&lt;&gt;"",Tätigkeit!I571,"")</f>
        <v/>
      </c>
      <c r="G561" s="26" t="str">
        <f>IF(A561&lt;&gt;"",IF(Tätigkeit!O571&lt;&gt;"",Tätigkeit!O571,""),"")</f>
        <v/>
      </c>
      <c r="H561" s="26" t="str">
        <f>IF(A561&lt;&gt;"",IF(Tätigkeit!Z571=TRUE,INDEX(codeperskat,MATCH(Tätigkeit!P571,libperskat,0)),IF(Tätigkeit!P571&lt;&gt;"",Tätigkeit!P571,"")),"")</f>
        <v/>
      </c>
      <c r="I561" s="26" t="str">
        <f>IF(A561&lt;&gt;"",IF(Tätigkeit!AA571=TRUE,INDEX(codeaav,MATCH(Tätigkeit!Q571,libaav,0)),IF(Tätigkeit!Q571&lt;&gt;"",Tätigkeit!Q571,"")),"")</f>
        <v/>
      </c>
      <c r="J561" s="26" t="str">
        <f>IF(A561&lt;&gt;"",IF(Tätigkeit!AB571=TRUE,INDEX(codedipqual,MATCH(Tätigkeit!R571,libdipqual,0)),IF(Tätigkeit!R571&lt;&gt;"",Tätigkeit!R571,"")),"")</f>
        <v/>
      </c>
      <c r="K561" s="26" t="str">
        <f>IF(A561&lt;&gt;"",IF(Tätigkeit!AC571=TRUE,INDEX(libcatidinst,MATCH(Tätigkeit!S571,libinst,0)),""),"")</f>
        <v/>
      </c>
      <c r="L561" s="26" t="str">
        <f>IF(A561&lt;&gt;"",IF(Tätigkeit!AC571=TRUE,INDEX(codeinst,MATCH(Tätigkeit!S571,libinst,0)),IF(Tätigkeit!S571&lt;&gt;"",Tätigkeit!S571,"")),"")</f>
        <v/>
      </c>
      <c r="M561" s="26" t="str">
        <f>IF(A561&lt;&gt;"",IF(Tätigkeit!T571&lt;&gt;"",Tätigkeit!T571,""),"")</f>
        <v/>
      </c>
      <c r="N561" s="26" t="str">
        <f>IF(A561&lt;&gt;"",IF(Tätigkeit!U571&lt;&gt;"",Tätigkeit!U571,""),"")</f>
        <v/>
      </c>
      <c r="O561" s="26" t="str">
        <f>IF(OR(A561="",ISBLANK(Tätigkeit!V571)),"",IF(NOT(ISNA(Tätigkeit!V571)),INDEX(codeschartkla,MATCH(Tätigkeit!V571,libschartkla,0)),Tätigkeit!V571))</f>
        <v/>
      </c>
      <c r="P561" s="26" t="str">
        <f>IF(OR(A561="",ISBLANK(Tätigkeit!W571)),"",Tätigkeit!W571)</f>
        <v/>
      </c>
    </row>
    <row r="562" spans="1:16" x14ac:dyDescent="0.2">
      <c r="A562" s="26" t="str">
        <f>IF(Tätigkeit!$A572&lt;&gt;"",IF(Tätigkeit!C572&lt;&gt;"",IF(Tätigkeit!C572="LOC.ID",CONCATENATE("LOC.",Tätigkeit!AM$12),Tätigkeit!C572),""),"")</f>
        <v/>
      </c>
      <c r="B562" s="65" t="str">
        <f>IF(A562&lt;&gt;"",Tätigkeit!J572,"")</f>
        <v/>
      </c>
      <c r="C562" s="26" t="str">
        <f>IF(A562&lt;&gt;"",IF(Tätigkeit!E572=TRUE,INDEX(codesex,MATCH(Tätigkeit!D572,libsex,0)),Tätigkeit!D572),"")</f>
        <v/>
      </c>
      <c r="D562" s="131" t="str">
        <f>IF(A562&lt;&gt;"",Tätigkeit!F572,"")</f>
        <v/>
      </c>
      <c r="E562" s="26" t="str">
        <f>IF(A562&lt;&gt;"",IF(Tätigkeit!H572=TRUE,INDEX(codenat,MATCH(Tätigkeit!G572,libnat,0)),Tätigkeit!G572),"")</f>
        <v/>
      </c>
      <c r="F562" s="26" t="str">
        <f>IF(A562&lt;&gt;"",Tätigkeit!I572,"")</f>
        <v/>
      </c>
      <c r="G562" s="26" t="str">
        <f>IF(A562&lt;&gt;"",IF(Tätigkeit!O572&lt;&gt;"",Tätigkeit!O572,""),"")</f>
        <v/>
      </c>
      <c r="H562" s="26" t="str">
        <f>IF(A562&lt;&gt;"",IF(Tätigkeit!Z572=TRUE,INDEX(codeperskat,MATCH(Tätigkeit!P572,libperskat,0)),IF(Tätigkeit!P572&lt;&gt;"",Tätigkeit!P572,"")),"")</f>
        <v/>
      </c>
      <c r="I562" s="26" t="str">
        <f>IF(A562&lt;&gt;"",IF(Tätigkeit!AA572=TRUE,INDEX(codeaav,MATCH(Tätigkeit!Q572,libaav,0)),IF(Tätigkeit!Q572&lt;&gt;"",Tätigkeit!Q572,"")),"")</f>
        <v/>
      </c>
      <c r="J562" s="26" t="str">
        <f>IF(A562&lt;&gt;"",IF(Tätigkeit!AB572=TRUE,INDEX(codedipqual,MATCH(Tätigkeit!R572,libdipqual,0)),IF(Tätigkeit!R572&lt;&gt;"",Tätigkeit!R572,"")),"")</f>
        <v/>
      </c>
      <c r="K562" s="26" t="str">
        <f>IF(A562&lt;&gt;"",IF(Tätigkeit!AC572=TRUE,INDEX(libcatidinst,MATCH(Tätigkeit!S572,libinst,0)),""),"")</f>
        <v/>
      </c>
      <c r="L562" s="26" t="str">
        <f>IF(A562&lt;&gt;"",IF(Tätigkeit!AC572=TRUE,INDEX(codeinst,MATCH(Tätigkeit!S572,libinst,0)),IF(Tätigkeit!S572&lt;&gt;"",Tätigkeit!S572,"")),"")</f>
        <v/>
      </c>
      <c r="M562" s="26" t="str">
        <f>IF(A562&lt;&gt;"",IF(Tätigkeit!T572&lt;&gt;"",Tätigkeit!T572,""),"")</f>
        <v/>
      </c>
      <c r="N562" s="26" t="str">
        <f>IF(A562&lt;&gt;"",IF(Tätigkeit!U572&lt;&gt;"",Tätigkeit!U572,""),"")</f>
        <v/>
      </c>
      <c r="O562" s="26" t="str">
        <f>IF(OR(A562="",ISBLANK(Tätigkeit!V572)),"",IF(NOT(ISNA(Tätigkeit!V572)),INDEX(codeschartkla,MATCH(Tätigkeit!V572,libschartkla,0)),Tätigkeit!V572))</f>
        <v/>
      </c>
      <c r="P562" s="26" t="str">
        <f>IF(OR(A562="",ISBLANK(Tätigkeit!W572)),"",Tätigkeit!W572)</f>
        <v/>
      </c>
    </row>
    <row r="563" spans="1:16" x14ac:dyDescent="0.2">
      <c r="A563" s="26" t="str">
        <f>IF(Tätigkeit!$A573&lt;&gt;"",IF(Tätigkeit!C573&lt;&gt;"",IF(Tätigkeit!C573="LOC.ID",CONCATENATE("LOC.",Tätigkeit!AM$12),Tätigkeit!C573),""),"")</f>
        <v/>
      </c>
      <c r="B563" s="65" t="str">
        <f>IF(A563&lt;&gt;"",Tätigkeit!J573,"")</f>
        <v/>
      </c>
      <c r="C563" s="26" t="str">
        <f>IF(A563&lt;&gt;"",IF(Tätigkeit!E573=TRUE,INDEX(codesex,MATCH(Tätigkeit!D573,libsex,0)),Tätigkeit!D573),"")</f>
        <v/>
      </c>
      <c r="D563" s="131" t="str">
        <f>IF(A563&lt;&gt;"",Tätigkeit!F573,"")</f>
        <v/>
      </c>
      <c r="E563" s="26" t="str">
        <f>IF(A563&lt;&gt;"",IF(Tätigkeit!H573=TRUE,INDEX(codenat,MATCH(Tätigkeit!G573,libnat,0)),Tätigkeit!G573),"")</f>
        <v/>
      </c>
      <c r="F563" s="26" t="str">
        <f>IF(A563&lt;&gt;"",Tätigkeit!I573,"")</f>
        <v/>
      </c>
      <c r="G563" s="26" t="str">
        <f>IF(A563&lt;&gt;"",IF(Tätigkeit!O573&lt;&gt;"",Tätigkeit!O573,""),"")</f>
        <v/>
      </c>
      <c r="H563" s="26" t="str">
        <f>IF(A563&lt;&gt;"",IF(Tätigkeit!Z573=TRUE,INDEX(codeperskat,MATCH(Tätigkeit!P573,libperskat,0)),IF(Tätigkeit!P573&lt;&gt;"",Tätigkeit!P573,"")),"")</f>
        <v/>
      </c>
      <c r="I563" s="26" t="str">
        <f>IF(A563&lt;&gt;"",IF(Tätigkeit!AA573=TRUE,INDEX(codeaav,MATCH(Tätigkeit!Q573,libaav,0)),IF(Tätigkeit!Q573&lt;&gt;"",Tätigkeit!Q573,"")),"")</f>
        <v/>
      </c>
      <c r="J563" s="26" t="str">
        <f>IF(A563&lt;&gt;"",IF(Tätigkeit!AB573=TRUE,INDEX(codedipqual,MATCH(Tätigkeit!R573,libdipqual,0)),IF(Tätigkeit!R573&lt;&gt;"",Tätigkeit!R573,"")),"")</f>
        <v/>
      </c>
      <c r="K563" s="26" t="str">
        <f>IF(A563&lt;&gt;"",IF(Tätigkeit!AC573=TRUE,INDEX(libcatidinst,MATCH(Tätigkeit!S573,libinst,0)),""),"")</f>
        <v/>
      </c>
      <c r="L563" s="26" t="str">
        <f>IF(A563&lt;&gt;"",IF(Tätigkeit!AC573=TRUE,INDEX(codeinst,MATCH(Tätigkeit!S573,libinst,0)),IF(Tätigkeit!S573&lt;&gt;"",Tätigkeit!S573,"")),"")</f>
        <v/>
      </c>
      <c r="M563" s="26" t="str">
        <f>IF(A563&lt;&gt;"",IF(Tätigkeit!T573&lt;&gt;"",Tätigkeit!T573,""),"")</f>
        <v/>
      </c>
      <c r="N563" s="26" t="str">
        <f>IF(A563&lt;&gt;"",IF(Tätigkeit!U573&lt;&gt;"",Tätigkeit!U573,""),"")</f>
        <v/>
      </c>
      <c r="O563" s="26" t="str">
        <f>IF(OR(A563="",ISBLANK(Tätigkeit!V573)),"",IF(NOT(ISNA(Tätigkeit!V573)),INDEX(codeschartkla,MATCH(Tätigkeit!V573,libschartkla,0)),Tätigkeit!V573))</f>
        <v/>
      </c>
      <c r="P563" s="26" t="str">
        <f>IF(OR(A563="",ISBLANK(Tätigkeit!W573)),"",Tätigkeit!W573)</f>
        <v/>
      </c>
    </row>
    <row r="564" spans="1:16" x14ac:dyDescent="0.2">
      <c r="A564" s="26" t="str">
        <f>IF(Tätigkeit!$A574&lt;&gt;"",IF(Tätigkeit!C574&lt;&gt;"",IF(Tätigkeit!C574="LOC.ID",CONCATENATE("LOC.",Tätigkeit!AM$12),Tätigkeit!C574),""),"")</f>
        <v/>
      </c>
      <c r="B564" s="65" t="str">
        <f>IF(A564&lt;&gt;"",Tätigkeit!J574,"")</f>
        <v/>
      </c>
      <c r="C564" s="26" t="str">
        <f>IF(A564&lt;&gt;"",IF(Tätigkeit!E574=TRUE,INDEX(codesex,MATCH(Tätigkeit!D574,libsex,0)),Tätigkeit!D574),"")</f>
        <v/>
      </c>
      <c r="D564" s="131" t="str">
        <f>IF(A564&lt;&gt;"",Tätigkeit!F574,"")</f>
        <v/>
      </c>
      <c r="E564" s="26" t="str">
        <f>IF(A564&lt;&gt;"",IF(Tätigkeit!H574=TRUE,INDEX(codenat,MATCH(Tätigkeit!G574,libnat,0)),Tätigkeit!G574),"")</f>
        <v/>
      </c>
      <c r="F564" s="26" t="str">
        <f>IF(A564&lt;&gt;"",Tätigkeit!I574,"")</f>
        <v/>
      </c>
      <c r="G564" s="26" t="str">
        <f>IF(A564&lt;&gt;"",IF(Tätigkeit!O574&lt;&gt;"",Tätigkeit!O574,""),"")</f>
        <v/>
      </c>
      <c r="H564" s="26" t="str">
        <f>IF(A564&lt;&gt;"",IF(Tätigkeit!Z574=TRUE,INDEX(codeperskat,MATCH(Tätigkeit!P574,libperskat,0)),IF(Tätigkeit!P574&lt;&gt;"",Tätigkeit!P574,"")),"")</f>
        <v/>
      </c>
      <c r="I564" s="26" t="str">
        <f>IF(A564&lt;&gt;"",IF(Tätigkeit!AA574=TRUE,INDEX(codeaav,MATCH(Tätigkeit!Q574,libaav,0)),IF(Tätigkeit!Q574&lt;&gt;"",Tätigkeit!Q574,"")),"")</f>
        <v/>
      </c>
      <c r="J564" s="26" t="str">
        <f>IF(A564&lt;&gt;"",IF(Tätigkeit!AB574=TRUE,INDEX(codedipqual,MATCH(Tätigkeit!R574,libdipqual,0)),IF(Tätigkeit!R574&lt;&gt;"",Tätigkeit!R574,"")),"")</f>
        <v/>
      </c>
      <c r="K564" s="26" t="str">
        <f>IF(A564&lt;&gt;"",IF(Tätigkeit!AC574=TRUE,INDEX(libcatidinst,MATCH(Tätigkeit!S574,libinst,0)),""),"")</f>
        <v/>
      </c>
      <c r="L564" s="26" t="str">
        <f>IF(A564&lt;&gt;"",IF(Tätigkeit!AC574=TRUE,INDEX(codeinst,MATCH(Tätigkeit!S574,libinst,0)),IF(Tätigkeit!S574&lt;&gt;"",Tätigkeit!S574,"")),"")</f>
        <v/>
      </c>
      <c r="M564" s="26" t="str">
        <f>IF(A564&lt;&gt;"",IF(Tätigkeit!T574&lt;&gt;"",Tätigkeit!T574,""),"")</f>
        <v/>
      </c>
      <c r="N564" s="26" t="str">
        <f>IF(A564&lt;&gt;"",IF(Tätigkeit!U574&lt;&gt;"",Tätigkeit!U574,""),"")</f>
        <v/>
      </c>
      <c r="O564" s="26" t="str">
        <f>IF(OR(A564="",ISBLANK(Tätigkeit!V574)),"",IF(NOT(ISNA(Tätigkeit!V574)),INDEX(codeschartkla,MATCH(Tätigkeit!V574,libschartkla,0)),Tätigkeit!V574))</f>
        <v/>
      </c>
      <c r="P564" s="26" t="str">
        <f>IF(OR(A564="",ISBLANK(Tätigkeit!W574)),"",Tätigkeit!W574)</f>
        <v/>
      </c>
    </row>
    <row r="565" spans="1:16" x14ac:dyDescent="0.2">
      <c r="A565" s="26" t="str">
        <f>IF(Tätigkeit!$A575&lt;&gt;"",IF(Tätigkeit!C575&lt;&gt;"",IF(Tätigkeit!C575="LOC.ID",CONCATENATE("LOC.",Tätigkeit!AM$12),Tätigkeit!C575),""),"")</f>
        <v/>
      </c>
      <c r="B565" s="65" t="str">
        <f>IF(A565&lt;&gt;"",Tätigkeit!J575,"")</f>
        <v/>
      </c>
      <c r="C565" s="26" t="str">
        <f>IF(A565&lt;&gt;"",IF(Tätigkeit!E575=TRUE,INDEX(codesex,MATCH(Tätigkeit!D575,libsex,0)),Tätigkeit!D575),"")</f>
        <v/>
      </c>
      <c r="D565" s="131" t="str">
        <f>IF(A565&lt;&gt;"",Tätigkeit!F575,"")</f>
        <v/>
      </c>
      <c r="E565" s="26" t="str">
        <f>IF(A565&lt;&gt;"",IF(Tätigkeit!H575=TRUE,INDEX(codenat,MATCH(Tätigkeit!G575,libnat,0)),Tätigkeit!G575),"")</f>
        <v/>
      </c>
      <c r="F565" s="26" t="str">
        <f>IF(A565&lt;&gt;"",Tätigkeit!I575,"")</f>
        <v/>
      </c>
      <c r="G565" s="26" t="str">
        <f>IF(A565&lt;&gt;"",IF(Tätigkeit!O575&lt;&gt;"",Tätigkeit!O575,""),"")</f>
        <v/>
      </c>
      <c r="H565" s="26" t="str">
        <f>IF(A565&lt;&gt;"",IF(Tätigkeit!Z575=TRUE,INDEX(codeperskat,MATCH(Tätigkeit!P575,libperskat,0)),IF(Tätigkeit!P575&lt;&gt;"",Tätigkeit!P575,"")),"")</f>
        <v/>
      </c>
      <c r="I565" s="26" t="str">
        <f>IF(A565&lt;&gt;"",IF(Tätigkeit!AA575=TRUE,INDEX(codeaav,MATCH(Tätigkeit!Q575,libaav,0)),IF(Tätigkeit!Q575&lt;&gt;"",Tätigkeit!Q575,"")),"")</f>
        <v/>
      </c>
      <c r="J565" s="26" t="str">
        <f>IF(A565&lt;&gt;"",IF(Tätigkeit!AB575=TRUE,INDEX(codedipqual,MATCH(Tätigkeit!R575,libdipqual,0)),IF(Tätigkeit!R575&lt;&gt;"",Tätigkeit!R575,"")),"")</f>
        <v/>
      </c>
      <c r="K565" s="26" t="str">
        <f>IF(A565&lt;&gt;"",IF(Tätigkeit!AC575=TRUE,INDEX(libcatidinst,MATCH(Tätigkeit!S575,libinst,0)),""),"")</f>
        <v/>
      </c>
      <c r="L565" s="26" t="str">
        <f>IF(A565&lt;&gt;"",IF(Tätigkeit!AC575=TRUE,INDEX(codeinst,MATCH(Tätigkeit!S575,libinst,0)),IF(Tätigkeit!S575&lt;&gt;"",Tätigkeit!S575,"")),"")</f>
        <v/>
      </c>
      <c r="M565" s="26" t="str">
        <f>IF(A565&lt;&gt;"",IF(Tätigkeit!T575&lt;&gt;"",Tätigkeit!T575,""),"")</f>
        <v/>
      </c>
      <c r="N565" s="26" t="str">
        <f>IF(A565&lt;&gt;"",IF(Tätigkeit!U575&lt;&gt;"",Tätigkeit!U575,""),"")</f>
        <v/>
      </c>
      <c r="O565" s="26" t="str">
        <f>IF(OR(A565="",ISBLANK(Tätigkeit!V575)),"",IF(NOT(ISNA(Tätigkeit!V575)),INDEX(codeschartkla,MATCH(Tätigkeit!V575,libschartkla,0)),Tätigkeit!V575))</f>
        <v/>
      </c>
      <c r="P565" s="26" t="str">
        <f>IF(OR(A565="",ISBLANK(Tätigkeit!W575)),"",Tätigkeit!W575)</f>
        <v/>
      </c>
    </row>
    <row r="566" spans="1:16" x14ac:dyDescent="0.2">
      <c r="A566" s="26" t="str">
        <f>IF(Tätigkeit!$A576&lt;&gt;"",IF(Tätigkeit!C576&lt;&gt;"",IF(Tätigkeit!C576="LOC.ID",CONCATENATE("LOC.",Tätigkeit!AM$12),Tätigkeit!C576),""),"")</f>
        <v/>
      </c>
      <c r="B566" s="65" t="str">
        <f>IF(A566&lt;&gt;"",Tätigkeit!J576,"")</f>
        <v/>
      </c>
      <c r="C566" s="26" t="str">
        <f>IF(A566&lt;&gt;"",IF(Tätigkeit!E576=TRUE,INDEX(codesex,MATCH(Tätigkeit!D576,libsex,0)),Tätigkeit!D576),"")</f>
        <v/>
      </c>
      <c r="D566" s="131" t="str">
        <f>IF(A566&lt;&gt;"",Tätigkeit!F576,"")</f>
        <v/>
      </c>
      <c r="E566" s="26" t="str">
        <f>IF(A566&lt;&gt;"",IF(Tätigkeit!H576=TRUE,INDEX(codenat,MATCH(Tätigkeit!G576,libnat,0)),Tätigkeit!G576),"")</f>
        <v/>
      </c>
      <c r="F566" s="26" t="str">
        <f>IF(A566&lt;&gt;"",Tätigkeit!I576,"")</f>
        <v/>
      </c>
      <c r="G566" s="26" t="str">
        <f>IF(A566&lt;&gt;"",IF(Tätigkeit!O576&lt;&gt;"",Tätigkeit!O576,""),"")</f>
        <v/>
      </c>
      <c r="H566" s="26" t="str">
        <f>IF(A566&lt;&gt;"",IF(Tätigkeit!Z576=TRUE,INDEX(codeperskat,MATCH(Tätigkeit!P576,libperskat,0)),IF(Tätigkeit!P576&lt;&gt;"",Tätigkeit!P576,"")),"")</f>
        <v/>
      </c>
      <c r="I566" s="26" t="str">
        <f>IF(A566&lt;&gt;"",IF(Tätigkeit!AA576=TRUE,INDEX(codeaav,MATCH(Tätigkeit!Q576,libaav,0)),IF(Tätigkeit!Q576&lt;&gt;"",Tätigkeit!Q576,"")),"")</f>
        <v/>
      </c>
      <c r="J566" s="26" t="str">
        <f>IF(A566&lt;&gt;"",IF(Tätigkeit!AB576=TRUE,INDEX(codedipqual,MATCH(Tätigkeit!R576,libdipqual,0)),IF(Tätigkeit!R576&lt;&gt;"",Tätigkeit!R576,"")),"")</f>
        <v/>
      </c>
      <c r="K566" s="26" t="str">
        <f>IF(A566&lt;&gt;"",IF(Tätigkeit!AC576=TRUE,INDEX(libcatidinst,MATCH(Tätigkeit!S576,libinst,0)),""),"")</f>
        <v/>
      </c>
      <c r="L566" s="26" t="str">
        <f>IF(A566&lt;&gt;"",IF(Tätigkeit!AC576=TRUE,INDEX(codeinst,MATCH(Tätigkeit!S576,libinst,0)),IF(Tätigkeit!S576&lt;&gt;"",Tätigkeit!S576,"")),"")</f>
        <v/>
      </c>
      <c r="M566" s="26" t="str">
        <f>IF(A566&lt;&gt;"",IF(Tätigkeit!T576&lt;&gt;"",Tätigkeit!T576,""),"")</f>
        <v/>
      </c>
      <c r="N566" s="26" t="str">
        <f>IF(A566&lt;&gt;"",IF(Tätigkeit!U576&lt;&gt;"",Tätigkeit!U576,""),"")</f>
        <v/>
      </c>
      <c r="O566" s="26" t="str">
        <f>IF(OR(A566="",ISBLANK(Tätigkeit!V576)),"",IF(NOT(ISNA(Tätigkeit!V576)),INDEX(codeschartkla,MATCH(Tätigkeit!V576,libschartkla,0)),Tätigkeit!V576))</f>
        <v/>
      </c>
      <c r="P566" s="26" t="str">
        <f>IF(OR(A566="",ISBLANK(Tätigkeit!W576)),"",Tätigkeit!W576)</f>
        <v/>
      </c>
    </row>
    <row r="567" spans="1:16" x14ac:dyDescent="0.2">
      <c r="A567" s="26" t="str">
        <f>IF(Tätigkeit!$A577&lt;&gt;"",IF(Tätigkeit!C577&lt;&gt;"",IF(Tätigkeit!C577="LOC.ID",CONCATENATE("LOC.",Tätigkeit!AM$12),Tätigkeit!C577),""),"")</f>
        <v/>
      </c>
      <c r="B567" s="65" t="str">
        <f>IF(A567&lt;&gt;"",Tätigkeit!J577,"")</f>
        <v/>
      </c>
      <c r="C567" s="26" t="str">
        <f>IF(A567&lt;&gt;"",IF(Tätigkeit!E577=TRUE,INDEX(codesex,MATCH(Tätigkeit!D577,libsex,0)),Tätigkeit!D577),"")</f>
        <v/>
      </c>
      <c r="D567" s="131" t="str">
        <f>IF(A567&lt;&gt;"",Tätigkeit!F577,"")</f>
        <v/>
      </c>
      <c r="E567" s="26" t="str">
        <f>IF(A567&lt;&gt;"",IF(Tätigkeit!H577=TRUE,INDEX(codenat,MATCH(Tätigkeit!G577,libnat,0)),Tätigkeit!G577),"")</f>
        <v/>
      </c>
      <c r="F567" s="26" t="str">
        <f>IF(A567&lt;&gt;"",Tätigkeit!I577,"")</f>
        <v/>
      </c>
      <c r="G567" s="26" t="str">
        <f>IF(A567&lt;&gt;"",IF(Tätigkeit!O577&lt;&gt;"",Tätigkeit!O577,""),"")</f>
        <v/>
      </c>
      <c r="H567" s="26" t="str">
        <f>IF(A567&lt;&gt;"",IF(Tätigkeit!Z577=TRUE,INDEX(codeperskat,MATCH(Tätigkeit!P577,libperskat,0)),IF(Tätigkeit!P577&lt;&gt;"",Tätigkeit!P577,"")),"")</f>
        <v/>
      </c>
      <c r="I567" s="26" t="str">
        <f>IF(A567&lt;&gt;"",IF(Tätigkeit!AA577=TRUE,INDEX(codeaav,MATCH(Tätigkeit!Q577,libaav,0)),IF(Tätigkeit!Q577&lt;&gt;"",Tätigkeit!Q577,"")),"")</f>
        <v/>
      </c>
      <c r="J567" s="26" t="str">
        <f>IF(A567&lt;&gt;"",IF(Tätigkeit!AB577=TRUE,INDEX(codedipqual,MATCH(Tätigkeit!R577,libdipqual,0)),IF(Tätigkeit!R577&lt;&gt;"",Tätigkeit!R577,"")),"")</f>
        <v/>
      </c>
      <c r="K567" s="26" t="str">
        <f>IF(A567&lt;&gt;"",IF(Tätigkeit!AC577=TRUE,INDEX(libcatidinst,MATCH(Tätigkeit!S577,libinst,0)),""),"")</f>
        <v/>
      </c>
      <c r="L567" s="26" t="str">
        <f>IF(A567&lt;&gt;"",IF(Tätigkeit!AC577=TRUE,INDEX(codeinst,MATCH(Tätigkeit!S577,libinst,0)),IF(Tätigkeit!S577&lt;&gt;"",Tätigkeit!S577,"")),"")</f>
        <v/>
      </c>
      <c r="M567" s="26" t="str">
        <f>IF(A567&lt;&gt;"",IF(Tätigkeit!T577&lt;&gt;"",Tätigkeit!T577,""),"")</f>
        <v/>
      </c>
      <c r="N567" s="26" t="str">
        <f>IF(A567&lt;&gt;"",IF(Tätigkeit!U577&lt;&gt;"",Tätigkeit!U577,""),"")</f>
        <v/>
      </c>
      <c r="O567" s="26" t="str">
        <f>IF(OR(A567="",ISBLANK(Tätigkeit!V577)),"",IF(NOT(ISNA(Tätigkeit!V577)),INDEX(codeschartkla,MATCH(Tätigkeit!V577,libschartkla,0)),Tätigkeit!V577))</f>
        <v/>
      </c>
      <c r="P567" s="26" t="str">
        <f>IF(OR(A567="",ISBLANK(Tätigkeit!W577)),"",Tätigkeit!W577)</f>
        <v/>
      </c>
    </row>
    <row r="568" spans="1:16" x14ac:dyDescent="0.2">
      <c r="A568" s="26" t="str">
        <f>IF(Tätigkeit!$A578&lt;&gt;"",IF(Tätigkeit!C578&lt;&gt;"",IF(Tätigkeit!C578="LOC.ID",CONCATENATE("LOC.",Tätigkeit!AM$12),Tätigkeit!C578),""),"")</f>
        <v/>
      </c>
      <c r="B568" s="65" t="str">
        <f>IF(A568&lt;&gt;"",Tätigkeit!J578,"")</f>
        <v/>
      </c>
      <c r="C568" s="26" t="str">
        <f>IF(A568&lt;&gt;"",IF(Tätigkeit!E578=TRUE,INDEX(codesex,MATCH(Tätigkeit!D578,libsex,0)),Tätigkeit!D578),"")</f>
        <v/>
      </c>
      <c r="D568" s="131" t="str">
        <f>IF(A568&lt;&gt;"",Tätigkeit!F578,"")</f>
        <v/>
      </c>
      <c r="E568" s="26" t="str">
        <f>IF(A568&lt;&gt;"",IF(Tätigkeit!H578=TRUE,INDEX(codenat,MATCH(Tätigkeit!G578,libnat,0)),Tätigkeit!G578),"")</f>
        <v/>
      </c>
      <c r="F568" s="26" t="str">
        <f>IF(A568&lt;&gt;"",Tätigkeit!I578,"")</f>
        <v/>
      </c>
      <c r="G568" s="26" t="str">
        <f>IF(A568&lt;&gt;"",IF(Tätigkeit!O578&lt;&gt;"",Tätigkeit!O578,""),"")</f>
        <v/>
      </c>
      <c r="H568" s="26" t="str">
        <f>IF(A568&lt;&gt;"",IF(Tätigkeit!Z578=TRUE,INDEX(codeperskat,MATCH(Tätigkeit!P578,libperskat,0)),IF(Tätigkeit!P578&lt;&gt;"",Tätigkeit!P578,"")),"")</f>
        <v/>
      </c>
      <c r="I568" s="26" t="str">
        <f>IF(A568&lt;&gt;"",IF(Tätigkeit!AA578=TRUE,INDEX(codeaav,MATCH(Tätigkeit!Q578,libaav,0)),IF(Tätigkeit!Q578&lt;&gt;"",Tätigkeit!Q578,"")),"")</f>
        <v/>
      </c>
      <c r="J568" s="26" t="str">
        <f>IF(A568&lt;&gt;"",IF(Tätigkeit!AB578=TRUE,INDEX(codedipqual,MATCH(Tätigkeit!R578,libdipqual,0)),IF(Tätigkeit!R578&lt;&gt;"",Tätigkeit!R578,"")),"")</f>
        <v/>
      </c>
      <c r="K568" s="26" t="str">
        <f>IF(A568&lt;&gt;"",IF(Tätigkeit!AC578=TRUE,INDEX(libcatidinst,MATCH(Tätigkeit!S578,libinst,0)),""),"")</f>
        <v/>
      </c>
      <c r="L568" s="26" t="str">
        <f>IF(A568&lt;&gt;"",IF(Tätigkeit!AC578=TRUE,INDEX(codeinst,MATCH(Tätigkeit!S578,libinst,0)),IF(Tätigkeit!S578&lt;&gt;"",Tätigkeit!S578,"")),"")</f>
        <v/>
      </c>
      <c r="M568" s="26" t="str">
        <f>IF(A568&lt;&gt;"",IF(Tätigkeit!T578&lt;&gt;"",Tätigkeit!T578,""),"")</f>
        <v/>
      </c>
      <c r="N568" s="26" t="str">
        <f>IF(A568&lt;&gt;"",IF(Tätigkeit!U578&lt;&gt;"",Tätigkeit!U578,""),"")</f>
        <v/>
      </c>
      <c r="O568" s="26" t="str">
        <f>IF(OR(A568="",ISBLANK(Tätigkeit!V578)),"",IF(NOT(ISNA(Tätigkeit!V578)),INDEX(codeschartkla,MATCH(Tätigkeit!V578,libschartkla,0)),Tätigkeit!V578))</f>
        <v/>
      </c>
      <c r="P568" s="26" t="str">
        <f>IF(OR(A568="",ISBLANK(Tätigkeit!W578)),"",Tätigkeit!W578)</f>
        <v/>
      </c>
    </row>
    <row r="569" spans="1:16" x14ac:dyDescent="0.2">
      <c r="A569" s="26" t="str">
        <f>IF(Tätigkeit!$A579&lt;&gt;"",IF(Tätigkeit!C579&lt;&gt;"",IF(Tätigkeit!C579="LOC.ID",CONCATENATE("LOC.",Tätigkeit!AM$12),Tätigkeit!C579),""),"")</f>
        <v/>
      </c>
      <c r="B569" s="65" t="str">
        <f>IF(A569&lt;&gt;"",Tätigkeit!J579,"")</f>
        <v/>
      </c>
      <c r="C569" s="26" t="str">
        <f>IF(A569&lt;&gt;"",IF(Tätigkeit!E579=TRUE,INDEX(codesex,MATCH(Tätigkeit!D579,libsex,0)),Tätigkeit!D579),"")</f>
        <v/>
      </c>
      <c r="D569" s="131" t="str">
        <f>IF(A569&lt;&gt;"",Tätigkeit!F579,"")</f>
        <v/>
      </c>
      <c r="E569" s="26" t="str">
        <f>IF(A569&lt;&gt;"",IF(Tätigkeit!H579=TRUE,INDEX(codenat,MATCH(Tätigkeit!G579,libnat,0)),Tätigkeit!G579),"")</f>
        <v/>
      </c>
      <c r="F569" s="26" t="str">
        <f>IF(A569&lt;&gt;"",Tätigkeit!I579,"")</f>
        <v/>
      </c>
      <c r="G569" s="26" t="str">
        <f>IF(A569&lt;&gt;"",IF(Tätigkeit!O579&lt;&gt;"",Tätigkeit!O579,""),"")</f>
        <v/>
      </c>
      <c r="H569" s="26" t="str">
        <f>IF(A569&lt;&gt;"",IF(Tätigkeit!Z579=TRUE,INDEX(codeperskat,MATCH(Tätigkeit!P579,libperskat,0)),IF(Tätigkeit!P579&lt;&gt;"",Tätigkeit!P579,"")),"")</f>
        <v/>
      </c>
      <c r="I569" s="26" t="str">
        <f>IF(A569&lt;&gt;"",IF(Tätigkeit!AA579=TRUE,INDEX(codeaav,MATCH(Tätigkeit!Q579,libaav,0)),IF(Tätigkeit!Q579&lt;&gt;"",Tätigkeit!Q579,"")),"")</f>
        <v/>
      </c>
      <c r="J569" s="26" t="str">
        <f>IF(A569&lt;&gt;"",IF(Tätigkeit!AB579=TRUE,INDEX(codedipqual,MATCH(Tätigkeit!R579,libdipqual,0)),IF(Tätigkeit!R579&lt;&gt;"",Tätigkeit!R579,"")),"")</f>
        <v/>
      </c>
      <c r="K569" s="26" t="str">
        <f>IF(A569&lt;&gt;"",IF(Tätigkeit!AC579=TRUE,INDEX(libcatidinst,MATCH(Tätigkeit!S579,libinst,0)),""),"")</f>
        <v/>
      </c>
      <c r="L569" s="26" t="str">
        <f>IF(A569&lt;&gt;"",IF(Tätigkeit!AC579=TRUE,INDEX(codeinst,MATCH(Tätigkeit!S579,libinst,0)),IF(Tätigkeit!S579&lt;&gt;"",Tätigkeit!S579,"")),"")</f>
        <v/>
      </c>
      <c r="M569" s="26" t="str">
        <f>IF(A569&lt;&gt;"",IF(Tätigkeit!T579&lt;&gt;"",Tätigkeit!T579,""),"")</f>
        <v/>
      </c>
      <c r="N569" s="26" t="str">
        <f>IF(A569&lt;&gt;"",IF(Tätigkeit!U579&lt;&gt;"",Tätigkeit!U579,""),"")</f>
        <v/>
      </c>
      <c r="O569" s="26" t="str">
        <f>IF(OR(A569="",ISBLANK(Tätigkeit!V579)),"",IF(NOT(ISNA(Tätigkeit!V579)),INDEX(codeschartkla,MATCH(Tätigkeit!V579,libschartkla,0)),Tätigkeit!V579))</f>
        <v/>
      </c>
      <c r="P569" s="26" t="str">
        <f>IF(OR(A569="",ISBLANK(Tätigkeit!W579)),"",Tätigkeit!W579)</f>
        <v/>
      </c>
    </row>
    <row r="570" spans="1:16" x14ac:dyDescent="0.2">
      <c r="A570" s="26" t="str">
        <f>IF(Tätigkeit!$A580&lt;&gt;"",IF(Tätigkeit!C580&lt;&gt;"",IF(Tätigkeit!C580="LOC.ID",CONCATENATE("LOC.",Tätigkeit!AM$12),Tätigkeit!C580),""),"")</f>
        <v/>
      </c>
      <c r="B570" s="65" t="str">
        <f>IF(A570&lt;&gt;"",Tätigkeit!J580,"")</f>
        <v/>
      </c>
      <c r="C570" s="26" t="str">
        <f>IF(A570&lt;&gt;"",IF(Tätigkeit!E580=TRUE,INDEX(codesex,MATCH(Tätigkeit!D580,libsex,0)),Tätigkeit!D580),"")</f>
        <v/>
      </c>
      <c r="D570" s="131" t="str">
        <f>IF(A570&lt;&gt;"",Tätigkeit!F580,"")</f>
        <v/>
      </c>
      <c r="E570" s="26" t="str">
        <f>IF(A570&lt;&gt;"",IF(Tätigkeit!H580=TRUE,INDEX(codenat,MATCH(Tätigkeit!G580,libnat,0)),Tätigkeit!G580),"")</f>
        <v/>
      </c>
      <c r="F570" s="26" t="str">
        <f>IF(A570&lt;&gt;"",Tätigkeit!I580,"")</f>
        <v/>
      </c>
      <c r="G570" s="26" t="str">
        <f>IF(A570&lt;&gt;"",IF(Tätigkeit!O580&lt;&gt;"",Tätigkeit!O580,""),"")</f>
        <v/>
      </c>
      <c r="H570" s="26" t="str">
        <f>IF(A570&lt;&gt;"",IF(Tätigkeit!Z580=TRUE,INDEX(codeperskat,MATCH(Tätigkeit!P580,libperskat,0)),IF(Tätigkeit!P580&lt;&gt;"",Tätigkeit!P580,"")),"")</f>
        <v/>
      </c>
      <c r="I570" s="26" t="str">
        <f>IF(A570&lt;&gt;"",IF(Tätigkeit!AA580=TRUE,INDEX(codeaav,MATCH(Tätigkeit!Q580,libaav,0)),IF(Tätigkeit!Q580&lt;&gt;"",Tätigkeit!Q580,"")),"")</f>
        <v/>
      </c>
      <c r="J570" s="26" t="str">
        <f>IF(A570&lt;&gt;"",IF(Tätigkeit!AB580=TRUE,INDEX(codedipqual,MATCH(Tätigkeit!R580,libdipqual,0)),IF(Tätigkeit!R580&lt;&gt;"",Tätigkeit!R580,"")),"")</f>
        <v/>
      </c>
      <c r="K570" s="26" t="str">
        <f>IF(A570&lt;&gt;"",IF(Tätigkeit!AC580=TRUE,INDEX(libcatidinst,MATCH(Tätigkeit!S580,libinst,0)),""),"")</f>
        <v/>
      </c>
      <c r="L570" s="26" t="str">
        <f>IF(A570&lt;&gt;"",IF(Tätigkeit!AC580=TRUE,INDEX(codeinst,MATCH(Tätigkeit!S580,libinst,0)),IF(Tätigkeit!S580&lt;&gt;"",Tätigkeit!S580,"")),"")</f>
        <v/>
      </c>
      <c r="M570" s="26" t="str">
        <f>IF(A570&lt;&gt;"",IF(Tätigkeit!T580&lt;&gt;"",Tätigkeit!T580,""),"")</f>
        <v/>
      </c>
      <c r="N570" s="26" t="str">
        <f>IF(A570&lt;&gt;"",IF(Tätigkeit!U580&lt;&gt;"",Tätigkeit!U580,""),"")</f>
        <v/>
      </c>
      <c r="O570" s="26" t="str">
        <f>IF(OR(A570="",ISBLANK(Tätigkeit!V580)),"",IF(NOT(ISNA(Tätigkeit!V580)),INDEX(codeschartkla,MATCH(Tätigkeit!V580,libschartkla,0)),Tätigkeit!V580))</f>
        <v/>
      </c>
      <c r="P570" s="26" t="str">
        <f>IF(OR(A570="",ISBLANK(Tätigkeit!W580)),"",Tätigkeit!W580)</f>
        <v/>
      </c>
    </row>
    <row r="571" spans="1:16" x14ac:dyDescent="0.2">
      <c r="A571" s="26" t="str">
        <f>IF(Tätigkeit!$A581&lt;&gt;"",IF(Tätigkeit!C581&lt;&gt;"",IF(Tätigkeit!C581="LOC.ID",CONCATENATE("LOC.",Tätigkeit!AM$12),Tätigkeit!C581),""),"")</f>
        <v/>
      </c>
      <c r="B571" s="65" t="str">
        <f>IF(A571&lt;&gt;"",Tätigkeit!J581,"")</f>
        <v/>
      </c>
      <c r="C571" s="26" t="str">
        <f>IF(A571&lt;&gt;"",IF(Tätigkeit!E581=TRUE,INDEX(codesex,MATCH(Tätigkeit!D581,libsex,0)),Tätigkeit!D581),"")</f>
        <v/>
      </c>
      <c r="D571" s="131" t="str">
        <f>IF(A571&lt;&gt;"",Tätigkeit!F581,"")</f>
        <v/>
      </c>
      <c r="E571" s="26" t="str">
        <f>IF(A571&lt;&gt;"",IF(Tätigkeit!H581=TRUE,INDEX(codenat,MATCH(Tätigkeit!G581,libnat,0)),Tätigkeit!G581),"")</f>
        <v/>
      </c>
      <c r="F571" s="26" t="str">
        <f>IF(A571&lt;&gt;"",Tätigkeit!I581,"")</f>
        <v/>
      </c>
      <c r="G571" s="26" t="str">
        <f>IF(A571&lt;&gt;"",IF(Tätigkeit!O581&lt;&gt;"",Tätigkeit!O581,""),"")</f>
        <v/>
      </c>
      <c r="H571" s="26" t="str">
        <f>IF(A571&lt;&gt;"",IF(Tätigkeit!Z581=TRUE,INDEX(codeperskat,MATCH(Tätigkeit!P581,libperskat,0)),IF(Tätigkeit!P581&lt;&gt;"",Tätigkeit!P581,"")),"")</f>
        <v/>
      </c>
      <c r="I571" s="26" t="str">
        <f>IF(A571&lt;&gt;"",IF(Tätigkeit!AA581=TRUE,INDEX(codeaav,MATCH(Tätigkeit!Q581,libaav,0)),IF(Tätigkeit!Q581&lt;&gt;"",Tätigkeit!Q581,"")),"")</f>
        <v/>
      </c>
      <c r="J571" s="26" t="str">
        <f>IF(A571&lt;&gt;"",IF(Tätigkeit!AB581=TRUE,INDEX(codedipqual,MATCH(Tätigkeit!R581,libdipqual,0)),IF(Tätigkeit!R581&lt;&gt;"",Tätigkeit!R581,"")),"")</f>
        <v/>
      </c>
      <c r="K571" s="26" t="str">
        <f>IF(A571&lt;&gt;"",IF(Tätigkeit!AC581=TRUE,INDEX(libcatidinst,MATCH(Tätigkeit!S581,libinst,0)),""),"")</f>
        <v/>
      </c>
      <c r="L571" s="26" t="str">
        <f>IF(A571&lt;&gt;"",IF(Tätigkeit!AC581=TRUE,INDEX(codeinst,MATCH(Tätigkeit!S581,libinst,0)),IF(Tätigkeit!S581&lt;&gt;"",Tätigkeit!S581,"")),"")</f>
        <v/>
      </c>
      <c r="M571" s="26" t="str">
        <f>IF(A571&lt;&gt;"",IF(Tätigkeit!T581&lt;&gt;"",Tätigkeit!T581,""),"")</f>
        <v/>
      </c>
      <c r="N571" s="26" t="str">
        <f>IF(A571&lt;&gt;"",IF(Tätigkeit!U581&lt;&gt;"",Tätigkeit!U581,""),"")</f>
        <v/>
      </c>
      <c r="O571" s="26" t="str">
        <f>IF(OR(A571="",ISBLANK(Tätigkeit!V581)),"",IF(NOT(ISNA(Tätigkeit!V581)),INDEX(codeschartkla,MATCH(Tätigkeit!V581,libschartkla,0)),Tätigkeit!V581))</f>
        <v/>
      </c>
      <c r="P571" s="26" t="str">
        <f>IF(OR(A571="",ISBLANK(Tätigkeit!W581)),"",Tätigkeit!W581)</f>
        <v/>
      </c>
    </row>
    <row r="572" spans="1:16" x14ac:dyDescent="0.2">
      <c r="A572" s="26" t="str">
        <f>IF(Tätigkeit!$A582&lt;&gt;"",IF(Tätigkeit!C582&lt;&gt;"",IF(Tätigkeit!C582="LOC.ID",CONCATENATE("LOC.",Tätigkeit!AM$12),Tätigkeit!C582),""),"")</f>
        <v/>
      </c>
      <c r="B572" s="65" t="str">
        <f>IF(A572&lt;&gt;"",Tätigkeit!J582,"")</f>
        <v/>
      </c>
      <c r="C572" s="26" t="str">
        <f>IF(A572&lt;&gt;"",IF(Tätigkeit!E582=TRUE,INDEX(codesex,MATCH(Tätigkeit!D582,libsex,0)),Tätigkeit!D582),"")</f>
        <v/>
      </c>
      <c r="D572" s="131" t="str">
        <f>IF(A572&lt;&gt;"",Tätigkeit!F582,"")</f>
        <v/>
      </c>
      <c r="E572" s="26" t="str">
        <f>IF(A572&lt;&gt;"",IF(Tätigkeit!H582=TRUE,INDEX(codenat,MATCH(Tätigkeit!G582,libnat,0)),Tätigkeit!G582),"")</f>
        <v/>
      </c>
      <c r="F572" s="26" t="str">
        <f>IF(A572&lt;&gt;"",Tätigkeit!I582,"")</f>
        <v/>
      </c>
      <c r="G572" s="26" t="str">
        <f>IF(A572&lt;&gt;"",IF(Tätigkeit!O582&lt;&gt;"",Tätigkeit!O582,""),"")</f>
        <v/>
      </c>
      <c r="H572" s="26" t="str">
        <f>IF(A572&lt;&gt;"",IF(Tätigkeit!Z582=TRUE,INDEX(codeperskat,MATCH(Tätigkeit!P582,libperskat,0)),IF(Tätigkeit!P582&lt;&gt;"",Tätigkeit!P582,"")),"")</f>
        <v/>
      </c>
      <c r="I572" s="26" t="str">
        <f>IF(A572&lt;&gt;"",IF(Tätigkeit!AA582=TRUE,INDEX(codeaav,MATCH(Tätigkeit!Q582,libaav,0)),IF(Tätigkeit!Q582&lt;&gt;"",Tätigkeit!Q582,"")),"")</f>
        <v/>
      </c>
      <c r="J572" s="26" t="str">
        <f>IF(A572&lt;&gt;"",IF(Tätigkeit!AB582=TRUE,INDEX(codedipqual,MATCH(Tätigkeit!R582,libdipqual,0)),IF(Tätigkeit!R582&lt;&gt;"",Tätigkeit!R582,"")),"")</f>
        <v/>
      </c>
      <c r="K572" s="26" t="str">
        <f>IF(A572&lt;&gt;"",IF(Tätigkeit!AC582=TRUE,INDEX(libcatidinst,MATCH(Tätigkeit!S582,libinst,0)),""),"")</f>
        <v/>
      </c>
      <c r="L572" s="26" t="str">
        <f>IF(A572&lt;&gt;"",IF(Tätigkeit!AC582=TRUE,INDEX(codeinst,MATCH(Tätigkeit!S582,libinst,0)),IF(Tätigkeit!S582&lt;&gt;"",Tätigkeit!S582,"")),"")</f>
        <v/>
      </c>
      <c r="M572" s="26" t="str">
        <f>IF(A572&lt;&gt;"",IF(Tätigkeit!T582&lt;&gt;"",Tätigkeit!T582,""),"")</f>
        <v/>
      </c>
      <c r="N572" s="26" t="str">
        <f>IF(A572&lt;&gt;"",IF(Tätigkeit!U582&lt;&gt;"",Tätigkeit!U582,""),"")</f>
        <v/>
      </c>
      <c r="O572" s="26" t="str">
        <f>IF(OR(A572="",ISBLANK(Tätigkeit!V582)),"",IF(NOT(ISNA(Tätigkeit!V582)),INDEX(codeschartkla,MATCH(Tätigkeit!V582,libschartkla,0)),Tätigkeit!V582))</f>
        <v/>
      </c>
      <c r="P572" s="26" t="str">
        <f>IF(OR(A572="",ISBLANK(Tätigkeit!W582)),"",Tätigkeit!W582)</f>
        <v/>
      </c>
    </row>
    <row r="573" spans="1:16" x14ac:dyDescent="0.2">
      <c r="A573" s="26" t="str">
        <f>IF(Tätigkeit!$A583&lt;&gt;"",IF(Tätigkeit!C583&lt;&gt;"",IF(Tätigkeit!C583="LOC.ID",CONCATENATE("LOC.",Tätigkeit!AM$12),Tätigkeit!C583),""),"")</f>
        <v/>
      </c>
      <c r="B573" s="65" t="str">
        <f>IF(A573&lt;&gt;"",Tätigkeit!J583,"")</f>
        <v/>
      </c>
      <c r="C573" s="26" t="str">
        <f>IF(A573&lt;&gt;"",IF(Tätigkeit!E583=TRUE,INDEX(codesex,MATCH(Tätigkeit!D583,libsex,0)),Tätigkeit!D583),"")</f>
        <v/>
      </c>
      <c r="D573" s="131" t="str">
        <f>IF(A573&lt;&gt;"",Tätigkeit!F583,"")</f>
        <v/>
      </c>
      <c r="E573" s="26" t="str">
        <f>IF(A573&lt;&gt;"",IF(Tätigkeit!H583=TRUE,INDEX(codenat,MATCH(Tätigkeit!G583,libnat,0)),Tätigkeit!G583),"")</f>
        <v/>
      </c>
      <c r="F573" s="26" t="str">
        <f>IF(A573&lt;&gt;"",Tätigkeit!I583,"")</f>
        <v/>
      </c>
      <c r="G573" s="26" t="str">
        <f>IF(A573&lt;&gt;"",IF(Tätigkeit!O583&lt;&gt;"",Tätigkeit!O583,""),"")</f>
        <v/>
      </c>
      <c r="H573" s="26" t="str">
        <f>IF(A573&lt;&gt;"",IF(Tätigkeit!Z583=TRUE,INDEX(codeperskat,MATCH(Tätigkeit!P583,libperskat,0)),IF(Tätigkeit!P583&lt;&gt;"",Tätigkeit!P583,"")),"")</f>
        <v/>
      </c>
      <c r="I573" s="26" t="str">
        <f>IF(A573&lt;&gt;"",IF(Tätigkeit!AA583=TRUE,INDEX(codeaav,MATCH(Tätigkeit!Q583,libaav,0)),IF(Tätigkeit!Q583&lt;&gt;"",Tätigkeit!Q583,"")),"")</f>
        <v/>
      </c>
      <c r="J573" s="26" t="str">
        <f>IF(A573&lt;&gt;"",IF(Tätigkeit!AB583=TRUE,INDEX(codedipqual,MATCH(Tätigkeit!R583,libdipqual,0)),IF(Tätigkeit!R583&lt;&gt;"",Tätigkeit!R583,"")),"")</f>
        <v/>
      </c>
      <c r="K573" s="26" t="str">
        <f>IF(A573&lt;&gt;"",IF(Tätigkeit!AC583=TRUE,INDEX(libcatidinst,MATCH(Tätigkeit!S583,libinst,0)),""),"")</f>
        <v/>
      </c>
      <c r="L573" s="26" t="str">
        <f>IF(A573&lt;&gt;"",IF(Tätigkeit!AC583=TRUE,INDEX(codeinst,MATCH(Tätigkeit!S583,libinst,0)),IF(Tätigkeit!S583&lt;&gt;"",Tätigkeit!S583,"")),"")</f>
        <v/>
      </c>
      <c r="M573" s="26" t="str">
        <f>IF(A573&lt;&gt;"",IF(Tätigkeit!T583&lt;&gt;"",Tätigkeit!T583,""),"")</f>
        <v/>
      </c>
      <c r="N573" s="26" t="str">
        <f>IF(A573&lt;&gt;"",IF(Tätigkeit!U583&lt;&gt;"",Tätigkeit!U583,""),"")</f>
        <v/>
      </c>
      <c r="O573" s="26" t="str">
        <f>IF(OR(A573="",ISBLANK(Tätigkeit!V583)),"",IF(NOT(ISNA(Tätigkeit!V583)),INDEX(codeschartkla,MATCH(Tätigkeit!V583,libschartkla,0)),Tätigkeit!V583))</f>
        <v/>
      </c>
      <c r="P573" s="26" t="str">
        <f>IF(OR(A573="",ISBLANK(Tätigkeit!W583)),"",Tätigkeit!W583)</f>
        <v/>
      </c>
    </row>
    <row r="574" spans="1:16" x14ac:dyDescent="0.2">
      <c r="A574" s="26" t="str">
        <f>IF(Tätigkeit!$A584&lt;&gt;"",IF(Tätigkeit!C584&lt;&gt;"",IF(Tätigkeit!C584="LOC.ID",CONCATENATE("LOC.",Tätigkeit!AM$12),Tätigkeit!C584),""),"")</f>
        <v/>
      </c>
      <c r="B574" s="65" t="str">
        <f>IF(A574&lt;&gt;"",Tätigkeit!J584,"")</f>
        <v/>
      </c>
      <c r="C574" s="26" t="str">
        <f>IF(A574&lt;&gt;"",IF(Tätigkeit!E584=TRUE,INDEX(codesex,MATCH(Tätigkeit!D584,libsex,0)),Tätigkeit!D584),"")</f>
        <v/>
      </c>
      <c r="D574" s="131" t="str">
        <f>IF(A574&lt;&gt;"",Tätigkeit!F584,"")</f>
        <v/>
      </c>
      <c r="E574" s="26" t="str">
        <f>IF(A574&lt;&gt;"",IF(Tätigkeit!H584=TRUE,INDEX(codenat,MATCH(Tätigkeit!G584,libnat,0)),Tätigkeit!G584),"")</f>
        <v/>
      </c>
      <c r="F574" s="26" t="str">
        <f>IF(A574&lt;&gt;"",Tätigkeit!I584,"")</f>
        <v/>
      </c>
      <c r="G574" s="26" t="str">
        <f>IF(A574&lt;&gt;"",IF(Tätigkeit!O584&lt;&gt;"",Tätigkeit!O584,""),"")</f>
        <v/>
      </c>
      <c r="H574" s="26" t="str">
        <f>IF(A574&lt;&gt;"",IF(Tätigkeit!Z584=TRUE,INDEX(codeperskat,MATCH(Tätigkeit!P584,libperskat,0)),IF(Tätigkeit!P584&lt;&gt;"",Tätigkeit!P584,"")),"")</f>
        <v/>
      </c>
      <c r="I574" s="26" t="str">
        <f>IF(A574&lt;&gt;"",IF(Tätigkeit!AA584=TRUE,INDEX(codeaav,MATCH(Tätigkeit!Q584,libaav,0)),IF(Tätigkeit!Q584&lt;&gt;"",Tätigkeit!Q584,"")),"")</f>
        <v/>
      </c>
      <c r="J574" s="26" t="str">
        <f>IF(A574&lt;&gt;"",IF(Tätigkeit!AB584=TRUE,INDEX(codedipqual,MATCH(Tätigkeit!R584,libdipqual,0)),IF(Tätigkeit!R584&lt;&gt;"",Tätigkeit!R584,"")),"")</f>
        <v/>
      </c>
      <c r="K574" s="26" t="str">
        <f>IF(A574&lt;&gt;"",IF(Tätigkeit!AC584=TRUE,INDEX(libcatidinst,MATCH(Tätigkeit!S584,libinst,0)),""),"")</f>
        <v/>
      </c>
      <c r="L574" s="26" t="str">
        <f>IF(A574&lt;&gt;"",IF(Tätigkeit!AC584=TRUE,INDEX(codeinst,MATCH(Tätigkeit!S584,libinst,0)),IF(Tätigkeit!S584&lt;&gt;"",Tätigkeit!S584,"")),"")</f>
        <v/>
      </c>
      <c r="M574" s="26" t="str">
        <f>IF(A574&lt;&gt;"",IF(Tätigkeit!T584&lt;&gt;"",Tätigkeit!T584,""),"")</f>
        <v/>
      </c>
      <c r="N574" s="26" t="str">
        <f>IF(A574&lt;&gt;"",IF(Tätigkeit!U584&lt;&gt;"",Tätigkeit!U584,""),"")</f>
        <v/>
      </c>
      <c r="O574" s="26" t="str">
        <f>IF(OR(A574="",ISBLANK(Tätigkeit!V584)),"",IF(NOT(ISNA(Tätigkeit!V584)),INDEX(codeschartkla,MATCH(Tätigkeit!V584,libschartkla,0)),Tätigkeit!V584))</f>
        <v/>
      </c>
      <c r="P574" s="26" t="str">
        <f>IF(OR(A574="",ISBLANK(Tätigkeit!W584)),"",Tätigkeit!W584)</f>
        <v/>
      </c>
    </row>
    <row r="575" spans="1:16" x14ac:dyDescent="0.2">
      <c r="A575" s="26" t="str">
        <f>IF(Tätigkeit!$A585&lt;&gt;"",IF(Tätigkeit!C585&lt;&gt;"",IF(Tätigkeit!C585="LOC.ID",CONCATENATE("LOC.",Tätigkeit!AM$12),Tätigkeit!C585),""),"")</f>
        <v/>
      </c>
      <c r="B575" s="65" t="str">
        <f>IF(A575&lt;&gt;"",Tätigkeit!J585,"")</f>
        <v/>
      </c>
      <c r="C575" s="26" t="str">
        <f>IF(A575&lt;&gt;"",IF(Tätigkeit!E585=TRUE,INDEX(codesex,MATCH(Tätigkeit!D585,libsex,0)),Tätigkeit!D585),"")</f>
        <v/>
      </c>
      <c r="D575" s="131" t="str">
        <f>IF(A575&lt;&gt;"",Tätigkeit!F585,"")</f>
        <v/>
      </c>
      <c r="E575" s="26" t="str">
        <f>IF(A575&lt;&gt;"",IF(Tätigkeit!H585=TRUE,INDEX(codenat,MATCH(Tätigkeit!G585,libnat,0)),Tätigkeit!G585),"")</f>
        <v/>
      </c>
      <c r="F575" s="26" t="str">
        <f>IF(A575&lt;&gt;"",Tätigkeit!I585,"")</f>
        <v/>
      </c>
      <c r="G575" s="26" t="str">
        <f>IF(A575&lt;&gt;"",IF(Tätigkeit!O585&lt;&gt;"",Tätigkeit!O585,""),"")</f>
        <v/>
      </c>
      <c r="H575" s="26" t="str">
        <f>IF(A575&lt;&gt;"",IF(Tätigkeit!Z585=TRUE,INDEX(codeperskat,MATCH(Tätigkeit!P585,libperskat,0)),IF(Tätigkeit!P585&lt;&gt;"",Tätigkeit!P585,"")),"")</f>
        <v/>
      </c>
      <c r="I575" s="26" t="str">
        <f>IF(A575&lt;&gt;"",IF(Tätigkeit!AA585=TRUE,INDEX(codeaav,MATCH(Tätigkeit!Q585,libaav,0)),IF(Tätigkeit!Q585&lt;&gt;"",Tätigkeit!Q585,"")),"")</f>
        <v/>
      </c>
      <c r="J575" s="26" t="str">
        <f>IF(A575&lt;&gt;"",IF(Tätigkeit!AB585=TRUE,INDEX(codedipqual,MATCH(Tätigkeit!R585,libdipqual,0)),IF(Tätigkeit!R585&lt;&gt;"",Tätigkeit!R585,"")),"")</f>
        <v/>
      </c>
      <c r="K575" s="26" t="str">
        <f>IF(A575&lt;&gt;"",IF(Tätigkeit!AC585=TRUE,INDEX(libcatidinst,MATCH(Tätigkeit!S585,libinst,0)),""),"")</f>
        <v/>
      </c>
      <c r="L575" s="26" t="str">
        <f>IF(A575&lt;&gt;"",IF(Tätigkeit!AC585=TRUE,INDEX(codeinst,MATCH(Tätigkeit!S585,libinst,0)),IF(Tätigkeit!S585&lt;&gt;"",Tätigkeit!S585,"")),"")</f>
        <v/>
      </c>
      <c r="M575" s="26" t="str">
        <f>IF(A575&lt;&gt;"",IF(Tätigkeit!T585&lt;&gt;"",Tätigkeit!T585,""),"")</f>
        <v/>
      </c>
      <c r="N575" s="26" t="str">
        <f>IF(A575&lt;&gt;"",IF(Tätigkeit!U585&lt;&gt;"",Tätigkeit!U585,""),"")</f>
        <v/>
      </c>
      <c r="O575" s="26" t="str">
        <f>IF(OR(A575="",ISBLANK(Tätigkeit!V585)),"",IF(NOT(ISNA(Tätigkeit!V585)),INDEX(codeschartkla,MATCH(Tätigkeit!V585,libschartkla,0)),Tätigkeit!V585))</f>
        <v/>
      </c>
      <c r="P575" s="26" t="str">
        <f>IF(OR(A575="",ISBLANK(Tätigkeit!W585)),"",Tätigkeit!W585)</f>
        <v/>
      </c>
    </row>
    <row r="576" spans="1:16" x14ac:dyDescent="0.2">
      <c r="A576" s="26" t="str">
        <f>IF(Tätigkeit!$A586&lt;&gt;"",IF(Tätigkeit!C586&lt;&gt;"",IF(Tätigkeit!C586="LOC.ID",CONCATENATE("LOC.",Tätigkeit!AM$12),Tätigkeit!C586),""),"")</f>
        <v/>
      </c>
      <c r="B576" s="65" t="str">
        <f>IF(A576&lt;&gt;"",Tätigkeit!J586,"")</f>
        <v/>
      </c>
      <c r="C576" s="26" t="str">
        <f>IF(A576&lt;&gt;"",IF(Tätigkeit!E586=TRUE,INDEX(codesex,MATCH(Tätigkeit!D586,libsex,0)),Tätigkeit!D586),"")</f>
        <v/>
      </c>
      <c r="D576" s="131" t="str">
        <f>IF(A576&lt;&gt;"",Tätigkeit!F586,"")</f>
        <v/>
      </c>
      <c r="E576" s="26" t="str">
        <f>IF(A576&lt;&gt;"",IF(Tätigkeit!H586=TRUE,INDEX(codenat,MATCH(Tätigkeit!G586,libnat,0)),Tätigkeit!G586),"")</f>
        <v/>
      </c>
      <c r="F576" s="26" t="str">
        <f>IF(A576&lt;&gt;"",Tätigkeit!I586,"")</f>
        <v/>
      </c>
      <c r="G576" s="26" t="str">
        <f>IF(A576&lt;&gt;"",IF(Tätigkeit!O586&lt;&gt;"",Tätigkeit!O586,""),"")</f>
        <v/>
      </c>
      <c r="H576" s="26" t="str">
        <f>IF(A576&lt;&gt;"",IF(Tätigkeit!Z586=TRUE,INDEX(codeperskat,MATCH(Tätigkeit!P586,libperskat,0)),IF(Tätigkeit!P586&lt;&gt;"",Tätigkeit!P586,"")),"")</f>
        <v/>
      </c>
      <c r="I576" s="26" t="str">
        <f>IF(A576&lt;&gt;"",IF(Tätigkeit!AA586=TRUE,INDEX(codeaav,MATCH(Tätigkeit!Q586,libaav,0)),IF(Tätigkeit!Q586&lt;&gt;"",Tätigkeit!Q586,"")),"")</f>
        <v/>
      </c>
      <c r="J576" s="26" t="str">
        <f>IF(A576&lt;&gt;"",IF(Tätigkeit!AB586=TRUE,INDEX(codedipqual,MATCH(Tätigkeit!R586,libdipqual,0)),IF(Tätigkeit!R586&lt;&gt;"",Tätigkeit!R586,"")),"")</f>
        <v/>
      </c>
      <c r="K576" s="26" t="str">
        <f>IF(A576&lt;&gt;"",IF(Tätigkeit!AC586=TRUE,INDEX(libcatidinst,MATCH(Tätigkeit!S586,libinst,0)),""),"")</f>
        <v/>
      </c>
      <c r="L576" s="26" t="str">
        <f>IF(A576&lt;&gt;"",IF(Tätigkeit!AC586=TRUE,INDEX(codeinst,MATCH(Tätigkeit!S586,libinst,0)),IF(Tätigkeit!S586&lt;&gt;"",Tätigkeit!S586,"")),"")</f>
        <v/>
      </c>
      <c r="M576" s="26" t="str">
        <f>IF(A576&lt;&gt;"",IF(Tätigkeit!T586&lt;&gt;"",Tätigkeit!T586,""),"")</f>
        <v/>
      </c>
      <c r="N576" s="26" t="str">
        <f>IF(A576&lt;&gt;"",IF(Tätigkeit!U586&lt;&gt;"",Tätigkeit!U586,""),"")</f>
        <v/>
      </c>
      <c r="O576" s="26" t="str">
        <f>IF(OR(A576="",ISBLANK(Tätigkeit!V586)),"",IF(NOT(ISNA(Tätigkeit!V586)),INDEX(codeschartkla,MATCH(Tätigkeit!V586,libschartkla,0)),Tätigkeit!V586))</f>
        <v/>
      </c>
      <c r="P576" s="26" t="str">
        <f>IF(OR(A576="",ISBLANK(Tätigkeit!W586)),"",Tätigkeit!W586)</f>
        <v/>
      </c>
    </row>
    <row r="577" spans="1:16" x14ac:dyDescent="0.2">
      <c r="A577" s="26" t="str">
        <f>IF(Tätigkeit!$A587&lt;&gt;"",IF(Tätigkeit!C587&lt;&gt;"",IF(Tätigkeit!C587="LOC.ID",CONCATENATE("LOC.",Tätigkeit!AM$12),Tätigkeit!C587),""),"")</f>
        <v/>
      </c>
      <c r="B577" s="65" t="str">
        <f>IF(A577&lt;&gt;"",Tätigkeit!J587,"")</f>
        <v/>
      </c>
      <c r="C577" s="26" t="str">
        <f>IF(A577&lt;&gt;"",IF(Tätigkeit!E587=TRUE,INDEX(codesex,MATCH(Tätigkeit!D587,libsex,0)),Tätigkeit!D587),"")</f>
        <v/>
      </c>
      <c r="D577" s="131" t="str">
        <f>IF(A577&lt;&gt;"",Tätigkeit!F587,"")</f>
        <v/>
      </c>
      <c r="E577" s="26" t="str">
        <f>IF(A577&lt;&gt;"",IF(Tätigkeit!H587=TRUE,INDEX(codenat,MATCH(Tätigkeit!G587,libnat,0)),Tätigkeit!G587),"")</f>
        <v/>
      </c>
      <c r="F577" s="26" t="str">
        <f>IF(A577&lt;&gt;"",Tätigkeit!I587,"")</f>
        <v/>
      </c>
      <c r="G577" s="26" t="str">
        <f>IF(A577&lt;&gt;"",IF(Tätigkeit!O587&lt;&gt;"",Tätigkeit!O587,""),"")</f>
        <v/>
      </c>
      <c r="H577" s="26" t="str">
        <f>IF(A577&lt;&gt;"",IF(Tätigkeit!Z587=TRUE,INDEX(codeperskat,MATCH(Tätigkeit!P587,libperskat,0)),IF(Tätigkeit!P587&lt;&gt;"",Tätigkeit!P587,"")),"")</f>
        <v/>
      </c>
      <c r="I577" s="26" t="str">
        <f>IF(A577&lt;&gt;"",IF(Tätigkeit!AA587=TRUE,INDEX(codeaav,MATCH(Tätigkeit!Q587,libaav,0)),IF(Tätigkeit!Q587&lt;&gt;"",Tätigkeit!Q587,"")),"")</f>
        <v/>
      </c>
      <c r="J577" s="26" t="str">
        <f>IF(A577&lt;&gt;"",IF(Tätigkeit!AB587=TRUE,INDEX(codedipqual,MATCH(Tätigkeit!R587,libdipqual,0)),IF(Tätigkeit!R587&lt;&gt;"",Tätigkeit!R587,"")),"")</f>
        <v/>
      </c>
      <c r="K577" s="26" t="str">
        <f>IF(A577&lt;&gt;"",IF(Tätigkeit!AC587=TRUE,INDEX(libcatidinst,MATCH(Tätigkeit!S587,libinst,0)),""),"")</f>
        <v/>
      </c>
      <c r="L577" s="26" t="str">
        <f>IF(A577&lt;&gt;"",IF(Tätigkeit!AC587=TRUE,INDEX(codeinst,MATCH(Tätigkeit!S587,libinst,0)),IF(Tätigkeit!S587&lt;&gt;"",Tätigkeit!S587,"")),"")</f>
        <v/>
      </c>
      <c r="M577" s="26" t="str">
        <f>IF(A577&lt;&gt;"",IF(Tätigkeit!T587&lt;&gt;"",Tätigkeit!T587,""),"")</f>
        <v/>
      </c>
      <c r="N577" s="26" t="str">
        <f>IF(A577&lt;&gt;"",IF(Tätigkeit!U587&lt;&gt;"",Tätigkeit!U587,""),"")</f>
        <v/>
      </c>
      <c r="O577" s="26" t="str">
        <f>IF(OR(A577="",ISBLANK(Tätigkeit!V587)),"",IF(NOT(ISNA(Tätigkeit!V587)),INDEX(codeschartkla,MATCH(Tätigkeit!V587,libschartkla,0)),Tätigkeit!V587))</f>
        <v/>
      </c>
      <c r="P577" s="26" t="str">
        <f>IF(OR(A577="",ISBLANK(Tätigkeit!W587)),"",Tätigkeit!W587)</f>
        <v/>
      </c>
    </row>
    <row r="578" spans="1:16" x14ac:dyDescent="0.2">
      <c r="A578" s="26" t="str">
        <f>IF(Tätigkeit!$A588&lt;&gt;"",IF(Tätigkeit!C588&lt;&gt;"",IF(Tätigkeit!C588="LOC.ID",CONCATENATE("LOC.",Tätigkeit!AM$12),Tätigkeit!C588),""),"")</f>
        <v/>
      </c>
      <c r="B578" s="65" t="str">
        <f>IF(A578&lt;&gt;"",Tätigkeit!J588,"")</f>
        <v/>
      </c>
      <c r="C578" s="26" t="str">
        <f>IF(A578&lt;&gt;"",IF(Tätigkeit!E588=TRUE,INDEX(codesex,MATCH(Tätigkeit!D588,libsex,0)),Tätigkeit!D588),"")</f>
        <v/>
      </c>
      <c r="D578" s="131" t="str">
        <f>IF(A578&lt;&gt;"",Tätigkeit!F588,"")</f>
        <v/>
      </c>
      <c r="E578" s="26" t="str">
        <f>IF(A578&lt;&gt;"",IF(Tätigkeit!H588=TRUE,INDEX(codenat,MATCH(Tätigkeit!G588,libnat,0)),Tätigkeit!G588),"")</f>
        <v/>
      </c>
      <c r="F578" s="26" t="str">
        <f>IF(A578&lt;&gt;"",Tätigkeit!I588,"")</f>
        <v/>
      </c>
      <c r="G578" s="26" t="str">
        <f>IF(A578&lt;&gt;"",IF(Tätigkeit!O588&lt;&gt;"",Tätigkeit!O588,""),"")</f>
        <v/>
      </c>
      <c r="H578" s="26" t="str">
        <f>IF(A578&lt;&gt;"",IF(Tätigkeit!Z588=TRUE,INDEX(codeperskat,MATCH(Tätigkeit!P588,libperskat,0)),IF(Tätigkeit!P588&lt;&gt;"",Tätigkeit!P588,"")),"")</f>
        <v/>
      </c>
      <c r="I578" s="26" t="str">
        <f>IF(A578&lt;&gt;"",IF(Tätigkeit!AA588=TRUE,INDEX(codeaav,MATCH(Tätigkeit!Q588,libaav,0)),IF(Tätigkeit!Q588&lt;&gt;"",Tätigkeit!Q588,"")),"")</f>
        <v/>
      </c>
      <c r="J578" s="26" t="str">
        <f>IF(A578&lt;&gt;"",IF(Tätigkeit!AB588=TRUE,INDEX(codedipqual,MATCH(Tätigkeit!R588,libdipqual,0)),IF(Tätigkeit!R588&lt;&gt;"",Tätigkeit!R588,"")),"")</f>
        <v/>
      </c>
      <c r="K578" s="26" t="str">
        <f>IF(A578&lt;&gt;"",IF(Tätigkeit!AC588=TRUE,INDEX(libcatidinst,MATCH(Tätigkeit!S588,libinst,0)),""),"")</f>
        <v/>
      </c>
      <c r="L578" s="26" t="str">
        <f>IF(A578&lt;&gt;"",IF(Tätigkeit!AC588=TRUE,INDEX(codeinst,MATCH(Tätigkeit!S588,libinst,0)),IF(Tätigkeit!S588&lt;&gt;"",Tätigkeit!S588,"")),"")</f>
        <v/>
      </c>
      <c r="M578" s="26" t="str">
        <f>IF(A578&lt;&gt;"",IF(Tätigkeit!T588&lt;&gt;"",Tätigkeit!T588,""),"")</f>
        <v/>
      </c>
      <c r="N578" s="26" t="str">
        <f>IF(A578&lt;&gt;"",IF(Tätigkeit!U588&lt;&gt;"",Tätigkeit!U588,""),"")</f>
        <v/>
      </c>
      <c r="O578" s="26" t="str">
        <f>IF(OR(A578="",ISBLANK(Tätigkeit!V588)),"",IF(NOT(ISNA(Tätigkeit!V588)),INDEX(codeschartkla,MATCH(Tätigkeit!V588,libschartkla,0)),Tätigkeit!V588))</f>
        <v/>
      </c>
      <c r="P578" s="26" t="str">
        <f>IF(OR(A578="",ISBLANK(Tätigkeit!W588)),"",Tätigkeit!W588)</f>
        <v/>
      </c>
    </row>
    <row r="579" spans="1:16" x14ac:dyDescent="0.2">
      <c r="A579" s="26" t="str">
        <f>IF(Tätigkeit!$A589&lt;&gt;"",IF(Tätigkeit!C589&lt;&gt;"",IF(Tätigkeit!C589="LOC.ID",CONCATENATE("LOC.",Tätigkeit!AM$12),Tätigkeit!C589),""),"")</f>
        <v/>
      </c>
      <c r="B579" s="65" t="str">
        <f>IF(A579&lt;&gt;"",Tätigkeit!J589,"")</f>
        <v/>
      </c>
      <c r="C579" s="26" t="str">
        <f>IF(A579&lt;&gt;"",IF(Tätigkeit!E589=TRUE,INDEX(codesex,MATCH(Tätigkeit!D589,libsex,0)),Tätigkeit!D589),"")</f>
        <v/>
      </c>
      <c r="D579" s="131" t="str">
        <f>IF(A579&lt;&gt;"",Tätigkeit!F589,"")</f>
        <v/>
      </c>
      <c r="E579" s="26" t="str">
        <f>IF(A579&lt;&gt;"",IF(Tätigkeit!H589=TRUE,INDEX(codenat,MATCH(Tätigkeit!G589,libnat,0)),Tätigkeit!G589),"")</f>
        <v/>
      </c>
      <c r="F579" s="26" t="str">
        <f>IF(A579&lt;&gt;"",Tätigkeit!I589,"")</f>
        <v/>
      </c>
      <c r="G579" s="26" t="str">
        <f>IF(A579&lt;&gt;"",IF(Tätigkeit!O589&lt;&gt;"",Tätigkeit!O589,""),"")</f>
        <v/>
      </c>
      <c r="H579" s="26" t="str">
        <f>IF(A579&lt;&gt;"",IF(Tätigkeit!Z589=TRUE,INDEX(codeperskat,MATCH(Tätigkeit!P589,libperskat,0)),IF(Tätigkeit!P589&lt;&gt;"",Tätigkeit!P589,"")),"")</f>
        <v/>
      </c>
      <c r="I579" s="26" t="str">
        <f>IF(A579&lt;&gt;"",IF(Tätigkeit!AA589=TRUE,INDEX(codeaav,MATCH(Tätigkeit!Q589,libaav,0)),IF(Tätigkeit!Q589&lt;&gt;"",Tätigkeit!Q589,"")),"")</f>
        <v/>
      </c>
      <c r="J579" s="26" t="str">
        <f>IF(A579&lt;&gt;"",IF(Tätigkeit!AB589=TRUE,INDEX(codedipqual,MATCH(Tätigkeit!R589,libdipqual,0)),IF(Tätigkeit!R589&lt;&gt;"",Tätigkeit!R589,"")),"")</f>
        <v/>
      </c>
      <c r="K579" s="26" t="str">
        <f>IF(A579&lt;&gt;"",IF(Tätigkeit!AC589=TRUE,INDEX(libcatidinst,MATCH(Tätigkeit!S589,libinst,0)),""),"")</f>
        <v/>
      </c>
      <c r="L579" s="26" t="str">
        <f>IF(A579&lt;&gt;"",IF(Tätigkeit!AC589=TRUE,INDEX(codeinst,MATCH(Tätigkeit!S589,libinst,0)),IF(Tätigkeit!S589&lt;&gt;"",Tätigkeit!S589,"")),"")</f>
        <v/>
      </c>
      <c r="M579" s="26" t="str">
        <f>IF(A579&lt;&gt;"",IF(Tätigkeit!T589&lt;&gt;"",Tätigkeit!T589,""),"")</f>
        <v/>
      </c>
      <c r="N579" s="26" t="str">
        <f>IF(A579&lt;&gt;"",IF(Tätigkeit!U589&lt;&gt;"",Tätigkeit!U589,""),"")</f>
        <v/>
      </c>
      <c r="O579" s="26" t="str">
        <f>IF(OR(A579="",ISBLANK(Tätigkeit!V589)),"",IF(NOT(ISNA(Tätigkeit!V589)),INDEX(codeschartkla,MATCH(Tätigkeit!V589,libschartkla,0)),Tätigkeit!V589))</f>
        <v/>
      </c>
      <c r="P579" s="26" t="str">
        <f>IF(OR(A579="",ISBLANK(Tätigkeit!W589)),"",Tätigkeit!W589)</f>
        <v/>
      </c>
    </row>
    <row r="580" spans="1:16" x14ac:dyDescent="0.2">
      <c r="A580" s="26" t="str">
        <f>IF(Tätigkeit!$A590&lt;&gt;"",IF(Tätigkeit!C590&lt;&gt;"",IF(Tätigkeit!C590="LOC.ID",CONCATENATE("LOC.",Tätigkeit!AM$12),Tätigkeit!C590),""),"")</f>
        <v/>
      </c>
      <c r="B580" s="65" t="str">
        <f>IF(A580&lt;&gt;"",Tätigkeit!J590,"")</f>
        <v/>
      </c>
      <c r="C580" s="26" t="str">
        <f>IF(A580&lt;&gt;"",IF(Tätigkeit!E590=TRUE,INDEX(codesex,MATCH(Tätigkeit!D590,libsex,0)),Tätigkeit!D590),"")</f>
        <v/>
      </c>
      <c r="D580" s="131" t="str">
        <f>IF(A580&lt;&gt;"",Tätigkeit!F590,"")</f>
        <v/>
      </c>
      <c r="E580" s="26" t="str">
        <f>IF(A580&lt;&gt;"",IF(Tätigkeit!H590=TRUE,INDEX(codenat,MATCH(Tätigkeit!G590,libnat,0)),Tätigkeit!G590),"")</f>
        <v/>
      </c>
      <c r="F580" s="26" t="str">
        <f>IF(A580&lt;&gt;"",Tätigkeit!I590,"")</f>
        <v/>
      </c>
      <c r="G580" s="26" t="str">
        <f>IF(A580&lt;&gt;"",IF(Tätigkeit!O590&lt;&gt;"",Tätigkeit!O590,""),"")</f>
        <v/>
      </c>
      <c r="H580" s="26" t="str">
        <f>IF(A580&lt;&gt;"",IF(Tätigkeit!Z590=TRUE,INDEX(codeperskat,MATCH(Tätigkeit!P590,libperskat,0)),IF(Tätigkeit!P590&lt;&gt;"",Tätigkeit!P590,"")),"")</f>
        <v/>
      </c>
      <c r="I580" s="26" t="str">
        <f>IF(A580&lt;&gt;"",IF(Tätigkeit!AA590=TRUE,INDEX(codeaav,MATCH(Tätigkeit!Q590,libaav,0)),IF(Tätigkeit!Q590&lt;&gt;"",Tätigkeit!Q590,"")),"")</f>
        <v/>
      </c>
      <c r="J580" s="26" t="str">
        <f>IF(A580&lt;&gt;"",IF(Tätigkeit!AB590=TRUE,INDEX(codedipqual,MATCH(Tätigkeit!R590,libdipqual,0)),IF(Tätigkeit!R590&lt;&gt;"",Tätigkeit!R590,"")),"")</f>
        <v/>
      </c>
      <c r="K580" s="26" t="str">
        <f>IF(A580&lt;&gt;"",IF(Tätigkeit!AC590=TRUE,INDEX(libcatidinst,MATCH(Tätigkeit!S590,libinst,0)),""),"")</f>
        <v/>
      </c>
      <c r="L580" s="26" t="str">
        <f>IF(A580&lt;&gt;"",IF(Tätigkeit!AC590=TRUE,INDEX(codeinst,MATCH(Tätigkeit!S590,libinst,0)),IF(Tätigkeit!S590&lt;&gt;"",Tätigkeit!S590,"")),"")</f>
        <v/>
      </c>
      <c r="M580" s="26" t="str">
        <f>IF(A580&lt;&gt;"",IF(Tätigkeit!T590&lt;&gt;"",Tätigkeit!T590,""),"")</f>
        <v/>
      </c>
      <c r="N580" s="26" t="str">
        <f>IF(A580&lt;&gt;"",IF(Tätigkeit!U590&lt;&gt;"",Tätigkeit!U590,""),"")</f>
        <v/>
      </c>
      <c r="O580" s="26" t="str">
        <f>IF(OR(A580="",ISBLANK(Tätigkeit!V590)),"",IF(NOT(ISNA(Tätigkeit!V590)),INDEX(codeschartkla,MATCH(Tätigkeit!V590,libschartkla,0)),Tätigkeit!V590))</f>
        <v/>
      </c>
      <c r="P580" s="26" t="str">
        <f>IF(OR(A580="",ISBLANK(Tätigkeit!W590)),"",Tätigkeit!W590)</f>
        <v/>
      </c>
    </row>
    <row r="581" spans="1:16" x14ac:dyDescent="0.2">
      <c r="A581" s="26" t="str">
        <f>IF(Tätigkeit!$A591&lt;&gt;"",IF(Tätigkeit!C591&lt;&gt;"",IF(Tätigkeit!C591="LOC.ID",CONCATENATE("LOC.",Tätigkeit!AM$12),Tätigkeit!C591),""),"")</f>
        <v/>
      </c>
      <c r="B581" s="65" t="str">
        <f>IF(A581&lt;&gt;"",Tätigkeit!J591,"")</f>
        <v/>
      </c>
      <c r="C581" s="26" t="str">
        <f>IF(A581&lt;&gt;"",IF(Tätigkeit!E591=TRUE,INDEX(codesex,MATCH(Tätigkeit!D591,libsex,0)),Tätigkeit!D591),"")</f>
        <v/>
      </c>
      <c r="D581" s="131" t="str">
        <f>IF(A581&lt;&gt;"",Tätigkeit!F591,"")</f>
        <v/>
      </c>
      <c r="E581" s="26" t="str">
        <f>IF(A581&lt;&gt;"",IF(Tätigkeit!H591=TRUE,INDEX(codenat,MATCH(Tätigkeit!G591,libnat,0)),Tätigkeit!G591),"")</f>
        <v/>
      </c>
      <c r="F581" s="26" t="str">
        <f>IF(A581&lt;&gt;"",Tätigkeit!I591,"")</f>
        <v/>
      </c>
      <c r="G581" s="26" t="str">
        <f>IF(A581&lt;&gt;"",IF(Tätigkeit!O591&lt;&gt;"",Tätigkeit!O591,""),"")</f>
        <v/>
      </c>
      <c r="H581" s="26" t="str">
        <f>IF(A581&lt;&gt;"",IF(Tätigkeit!Z591=TRUE,INDEX(codeperskat,MATCH(Tätigkeit!P591,libperskat,0)),IF(Tätigkeit!P591&lt;&gt;"",Tätigkeit!P591,"")),"")</f>
        <v/>
      </c>
      <c r="I581" s="26" t="str">
        <f>IF(A581&lt;&gt;"",IF(Tätigkeit!AA591=TRUE,INDEX(codeaav,MATCH(Tätigkeit!Q591,libaav,0)),IF(Tätigkeit!Q591&lt;&gt;"",Tätigkeit!Q591,"")),"")</f>
        <v/>
      </c>
      <c r="J581" s="26" t="str">
        <f>IF(A581&lt;&gt;"",IF(Tätigkeit!AB591=TRUE,INDEX(codedipqual,MATCH(Tätigkeit!R591,libdipqual,0)),IF(Tätigkeit!R591&lt;&gt;"",Tätigkeit!R591,"")),"")</f>
        <v/>
      </c>
      <c r="K581" s="26" t="str">
        <f>IF(A581&lt;&gt;"",IF(Tätigkeit!AC591=TRUE,INDEX(libcatidinst,MATCH(Tätigkeit!S591,libinst,0)),""),"")</f>
        <v/>
      </c>
      <c r="L581" s="26" t="str">
        <f>IF(A581&lt;&gt;"",IF(Tätigkeit!AC591=TRUE,INDEX(codeinst,MATCH(Tätigkeit!S591,libinst,0)),IF(Tätigkeit!S591&lt;&gt;"",Tätigkeit!S591,"")),"")</f>
        <v/>
      </c>
      <c r="M581" s="26" t="str">
        <f>IF(A581&lt;&gt;"",IF(Tätigkeit!T591&lt;&gt;"",Tätigkeit!T591,""),"")</f>
        <v/>
      </c>
      <c r="N581" s="26" t="str">
        <f>IF(A581&lt;&gt;"",IF(Tätigkeit!U591&lt;&gt;"",Tätigkeit!U591,""),"")</f>
        <v/>
      </c>
      <c r="O581" s="26" t="str">
        <f>IF(OR(A581="",ISBLANK(Tätigkeit!V591)),"",IF(NOT(ISNA(Tätigkeit!V591)),INDEX(codeschartkla,MATCH(Tätigkeit!V591,libschartkla,0)),Tätigkeit!V591))</f>
        <v/>
      </c>
      <c r="P581" s="26" t="str">
        <f>IF(OR(A581="",ISBLANK(Tätigkeit!W591)),"",Tätigkeit!W591)</f>
        <v/>
      </c>
    </row>
    <row r="582" spans="1:16" x14ac:dyDescent="0.2">
      <c r="A582" s="26" t="str">
        <f>IF(Tätigkeit!$A592&lt;&gt;"",IF(Tätigkeit!C592&lt;&gt;"",IF(Tätigkeit!C592="LOC.ID",CONCATENATE("LOC.",Tätigkeit!AM$12),Tätigkeit!C592),""),"")</f>
        <v/>
      </c>
      <c r="B582" s="65" t="str">
        <f>IF(A582&lt;&gt;"",Tätigkeit!J592,"")</f>
        <v/>
      </c>
      <c r="C582" s="26" t="str">
        <f>IF(A582&lt;&gt;"",IF(Tätigkeit!E592=TRUE,INDEX(codesex,MATCH(Tätigkeit!D592,libsex,0)),Tätigkeit!D592),"")</f>
        <v/>
      </c>
      <c r="D582" s="131" t="str">
        <f>IF(A582&lt;&gt;"",Tätigkeit!F592,"")</f>
        <v/>
      </c>
      <c r="E582" s="26" t="str">
        <f>IF(A582&lt;&gt;"",IF(Tätigkeit!H592=TRUE,INDEX(codenat,MATCH(Tätigkeit!G592,libnat,0)),Tätigkeit!G592),"")</f>
        <v/>
      </c>
      <c r="F582" s="26" t="str">
        <f>IF(A582&lt;&gt;"",Tätigkeit!I592,"")</f>
        <v/>
      </c>
      <c r="G582" s="26" t="str">
        <f>IF(A582&lt;&gt;"",IF(Tätigkeit!O592&lt;&gt;"",Tätigkeit!O592,""),"")</f>
        <v/>
      </c>
      <c r="H582" s="26" t="str">
        <f>IF(A582&lt;&gt;"",IF(Tätigkeit!Z592=TRUE,INDEX(codeperskat,MATCH(Tätigkeit!P592,libperskat,0)),IF(Tätigkeit!P592&lt;&gt;"",Tätigkeit!P592,"")),"")</f>
        <v/>
      </c>
      <c r="I582" s="26" t="str">
        <f>IF(A582&lt;&gt;"",IF(Tätigkeit!AA592=TRUE,INDEX(codeaav,MATCH(Tätigkeit!Q592,libaav,0)),IF(Tätigkeit!Q592&lt;&gt;"",Tätigkeit!Q592,"")),"")</f>
        <v/>
      </c>
      <c r="J582" s="26" t="str">
        <f>IF(A582&lt;&gt;"",IF(Tätigkeit!AB592=TRUE,INDEX(codedipqual,MATCH(Tätigkeit!R592,libdipqual,0)),IF(Tätigkeit!R592&lt;&gt;"",Tätigkeit!R592,"")),"")</f>
        <v/>
      </c>
      <c r="K582" s="26" t="str">
        <f>IF(A582&lt;&gt;"",IF(Tätigkeit!AC592=TRUE,INDEX(libcatidinst,MATCH(Tätigkeit!S592,libinst,0)),""),"")</f>
        <v/>
      </c>
      <c r="L582" s="26" t="str">
        <f>IF(A582&lt;&gt;"",IF(Tätigkeit!AC592=TRUE,INDEX(codeinst,MATCH(Tätigkeit!S592,libinst,0)),IF(Tätigkeit!S592&lt;&gt;"",Tätigkeit!S592,"")),"")</f>
        <v/>
      </c>
      <c r="M582" s="26" t="str">
        <f>IF(A582&lt;&gt;"",IF(Tätigkeit!T592&lt;&gt;"",Tätigkeit!T592,""),"")</f>
        <v/>
      </c>
      <c r="N582" s="26" t="str">
        <f>IF(A582&lt;&gt;"",IF(Tätigkeit!U592&lt;&gt;"",Tätigkeit!U592,""),"")</f>
        <v/>
      </c>
      <c r="O582" s="26" t="str">
        <f>IF(OR(A582="",ISBLANK(Tätigkeit!V592)),"",IF(NOT(ISNA(Tätigkeit!V592)),INDEX(codeschartkla,MATCH(Tätigkeit!V592,libschartkla,0)),Tätigkeit!V592))</f>
        <v/>
      </c>
      <c r="P582" s="26" t="str">
        <f>IF(OR(A582="",ISBLANK(Tätigkeit!W592)),"",Tätigkeit!W592)</f>
        <v/>
      </c>
    </row>
    <row r="583" spans="1:16" x14ac:dyDescent="0.2">
      <c r="A583" s="26" t="str">
        <f>IF(Tätigkeit!$A593&lt;&gt;"",IF(Tätigkeit!C593&lt;&gt;"",IF(Tätigkeit!C593="LOC.ID",CONCATENATE("LOC.",Tätigkeit!AM$12),Tätigkeit!C593),""),"")</f>
        <v/>
      </c>
      <c r="B583" s="65" t="str">
        <f>IF(A583&lt;&gt;"",Tätigkeit!J593,"")</f>
        <v/>
      </c>
      <c r="C583" s="26" t="str">
        <f>IF(A583&lt;&gt;"",IF(Tätigkeit!E593=TRUE,INDEX(codesex,MATCH(Tätigkeit!D593,libsex,0)),Tätigkeit!D593),"")</f>
        <v/>
      </c>
      <c r="D583" s="131" t="str">
        <f>IF(A583&lt;&gt;"",Tätigkeit!F593,"")</f>
        <v/>
      </c>
      <c r="E583" s="26" t="str">
        <f>IF(A583&lt;&gt;"",IF(Tätigkeit!H593=TRUE,INDEX(codenat,MATCH(Tätigkeit!G593,libnat,0)),Tätigkeit!G593),"")</f>
        <v/>
      </c>
      <c r="F583" s="26" t="str">
        <f>IF(A583&lt;&gt;"",Tätigkeit!I593,"")</f>
        <v/>
      </c>
      <c r="G583" s="26" t="str">
        <f>IF(A583&lt;&gt;"",IF(Tätigkeit!O593&lt;&gt;"",Tätigkeit!O593,""),"")</f>
        <v/>
      </c>
      <c r="H583" s="26" t="str">
        <f>IF(A583&lt;&gt;"",IF(Tätigkeit!Z593=TRUE,INDEX(codeperskat,MATCH(Tätigkeit!P593,libperskat,0)),IF(Tätigkeit!P593&lt;&gt;"",Tätigkeit!P593,"")),"")</f>
        <v/>
      </c>
      <c r="I583" s="26" t="str">
        <f>IF(A583&lt;&gt;"",IF(Tätigkeit!AA593=TRUE,INDEX(codeaav,MATCH(Tätigkeit!Q593,libaav,0)),IF(Tätigkeit!Q593&lt;&gt;"",Tätigkeit!Q593,"")),"")</f>
        <v/>
      </c>
      <c r="J583" s="26" t="str">
        <f>IF(A583&lt;&gt;"",IF(Tätigkeit!AB593=TRUE,INDEX(codedipqual,MATCH(Tätigkeit!R593,libdipqual,0)),IF(Tätigkeit!R593&lt;&gt;"",Tätigkeit!R593,"")),"")</f>
        <v/>
      </c>
      <c r="K583" s="26" t="str">
        <f>IF(A583&lt;&gt;"",IF(Tätigkeit!AC593=TRUE,INDEX(libcatidinst,MATCH(Tätigkeit!S593,libinst,0)),""),"")</f>
        <v/>
      </c>
      <c r="L583" s="26" t="str">
        <f>IF(A583&lt;&gt;"",IF(Tätigkeit!AC593=TRUE,INDEX(codeinst,MATCH(Tätigkeit!S593,libinst,0)),IF(Tätigkeit!S593&lt;&gt;"",Tätigkeit!S593,"")),"")</f>
        <v/>
      </c>
      <c r="M583" s="26" t="str">
        <f>IF(A583&lt;&gt;"",IF(Tätigkeit!T593&lt;&gt;"",Tätigkeit!T593,""),"")</f>
        <v/>
      </c>
      <c r="N583" s="26" t="str">
        <f>IF(A583&lt;&gt;"",IF(Tätigkeit!U593&lt;&gt;"",Tätigkeit!U593,""),"")</f>
        <v/>
      </c>
      <c r="O583" s="26" t="str">
        <f>IF(OR(A583="",ISBLANK(Tätigkeit!V593)),"",IF(NOT(ISNA(Tätigkeit!V593)),INDEX(codeschartkla,MATCH(Tätigkeit!V593,libschartkla,0)),Tätigkeit!V593))</f>
        <v/>
      </c>
      <c r="P583" s="26" t="str">
        <f>IF(OR(A583="",ISBLANK(Tätigkeit!W593)),"",Tätigkeit!W593)</f>
        <v/>
      </c>
    </row>
    <row r="584" spans="1:16" x14ac:dyDescent="0.2">
      <c r="A584" s="26" t="str">
        <f>IF(Tätigkeit!$A594&lt;&gt;"",IF(Tätigkeit!C594&lt;&gt;"",IF(Tätigkeit!C594="LOC.ID",CONCATENATE("LOC.",Tätigkeit!AM$12),Tätigkeit!C594),""),"")</f>
        <v/>
      </c>
      <c r="B584" s="65" t="str">
        <f>IF(A584&lt;&gt;"",Tätigkeit!J594,"")</f>
        <v/>
      </c>
      <c r="C584" s="26" t="str">
        <f>IF(A584&lt;&gt;"",IF(Tätigkeit!E594=TRUE,INDEX(codesex,MATCH(Tätigkeit!D594,libsex,0)),Tätigkeit!D594),"")</f>
        <v/>
      </c>
      <c r="D584" s="131" t="str">
        <f>IF(A584&lt;&gt;"",Tätigkeit!F594,"")</f>
        <v/>
      </c>
      <c r="E584" s="26" t="str">
        <f>IF(A584&lt;&gt;"",IF(Tätigkeit!H594=TRUE,INDEX(codenat,MATCH(Tätigkeit!G594,libnat,0)),Tätigkeit!G594),"")</f>
        <v/>
      </c>
      <c r="F584" s="26" t="str">
        <f>IF(A584&lt;&gt;"",Tätigkeit!I594,"")</f>
        <v/>
      </c>
      <c r="G584" s="26" t="str">
        <f>IF(A584&lt;&gt;"",IF(Tätigkeit!O594&lt;&gt;"",Tätigkeit!O594,""),"")</f>
        <v/>
      </c>
      <c r="H584" s="26" t="str">
        <f>IF(A584&lt;&gt;"",IF(Tätigkeit!Z594=TRUE,INDEX(codeperskat,MATCH(Tätigkeit!P594,libperskat,0)),IF(Tätigkeit!P594&lt;&gt;"",Tätigkeit!P594,"")),"")</f>
        <v/>
      </c>
      <c r="I584" s="26" t="str">
        <f>IF(A584&lt;&gt;"",IF(Tätigkeit!AA594=TRUE,INDEX(codeaav,MATCH(Tätigkeit!Q594,libaav,0)),IF(Tätigkeit!Q594&lt;&gt;"",Tätigkeit!Q594,"")),"")</f>
        <v/>
      </c>
      <c r="J584" s="26" t="str">
        <f>IF(A584&lt;&gt;"",IF(Tätigkeit!AB594=TRUE,INDEX(codedipqual,MATCH(Tätigkeit!R594,libdipqual,0)),IF(Tätigkeit!R594&lt;&gt;"",Tätigkeit!R594,"")),"")</f>
        <v/>
      </c>
      <c r="K584" s="26" t="str">
        <f>IF(A584&lt;&gt;"",IF(Tätigkeit!AC594=TRUE,INDEX(libcatidinst,MATCH(Tätigkeit!S594,libinst,0)),""),"")</f>
        <v/>
      </c>
      <c r="L584" s="26" t="str">
        <f>IF(A584&lt;&gt;"",IF(Tätigkeit!AC594=TRUE,INDEX(codeinst,MATCH(Tätigkeit!S594,libinst,0)),IF(Tätigkeit!S594&lt;&gt;"",Tätigkeit!S594,"")),"")</f>
        <v/>
      </c>
      <c r="M584" s="26" t="str">
        <f>IF(A584&lt;&gt;"",IF(Tätigkeit!T594&lt;&gt;"",Tätigkeit!T594,""),"")</f>
        <v/>
      </c>
      <c r="N584" s="26" t="str">
        <f>IF(A584&lt;&gt;"",IF(Tätigkeit!U594&lt;&gt;"",Tätigkeit!U594,""),"")</f>
        <v/>
      </c>
      <c r="O584" s="26" t="str">
        <f>IF(OR(A584="",ISBLANK(Tätigkeit!V594)),"",IF(NOT(ISNA(Tätigkeit!V594)),INDEX(codeschartkla,MATCH(Tätigkeit!V594,libschartkla,0)),Tätigkeit!V594))</f>
        <v/>
      </c>
      <c r="P584" s="26" t="str">
        <f>IF(OR(A584="",ISBLANK(Tätigkeit!W594)),"",Tätigkeit!W594)</f>
        <v/>
      </c>
    </row>
    <row r="585" spans="1:16" x14ac:dyDescent="0.2">
      <c r="A585" s="26" t="str">
        <f>IF(Tätigkeit!$A595&lt;&gt;"",IF(Tätigkeit!C595&lt;&gt;"",IF(Tätigkeit!C595="LOC.ID",CONCATENATE("LOC.",Tätigkeit!AM$12),Tätigkeit!C595),""),"")</f>
        <v/>
      </c>
      <c r="B585" s="65" t="str">
        <f>IF(A585&lt;&gt;"",Tätigkeit!J595,"")</f>
        <v/>
      </c>
      <c r="C585" s="26" t="str">
        <f>IF(A585&lt;&gt;"",IF(Tätigkeit!E595=TRUE,INDEX(codesex,MATCH(Tätigkeit!D595,libsex,0)),Tätigkeit!D595),"")</f>
        <v/>
      </c>
      <c r="D585" s="131" t="str">
        <f>IF(A585&lt;&gt;"",Tätigkeit!F595,"")</f>
        <v/>
      </c>
      <c r="E585" s="26" t="str">
        <f>IF(A585&lt;&gt;"",IF(Tätigkeit!H595=TRUE,INDEX(codenat,MATCH(Tätigkeit!G595,libnat,0)),Tätigkeit!G595),"")</f>
        <v/>
      </c>
      <c r="F585" s="26" t="str">
        <f>IF(A585&lt;&gt;"",Tätigkeit!I595,"")</f>
        <v/>
      </c>
      <c r="G585" s="26" t="str">
        <f>IF(A585&lt;&gt;"",IF(Tätigkeit!O595&lt;&gt;"",Tätigkeit!O595,""),"")</f>
        <v/>
      </c>
      <c r="H585" s="26" t="str">
        <f>IF(A585&lt;&gt;"",IF(Tätigkeit!Z595=TRUE,INDEX(codeperskat,MATCH(Tätigkeit!P595,libperskat,0)),IF(Tätigkeit!P595&lt;&gt;"",Tätigkeit!P595,"")),"")</f>
        <v/>
      </c>
      <c r="I585" s="26" t="str">
        <f>IF(A585&lt;&gt;"",IF(Tätigkeit!AA595=TRUE,INDEX(codeaav,MATCH(Tätigkeit!Q595,libaav,0)),IF(Tätigkeit!Q595&lt;&gt;"",Tätigkeit!Q595,"")),"")</f>
        <v/>
      </c>
      <c r="J585" s="26" t="str">
        <f>IF(A585&lt;&gt;"",IF(Tätigkeit!AB595=TRUE,INDEX(codedipqual,MATCH(Tätigkeit!R595,libdipqual,0)),IF(Tätigkeit!R595&lt;&gt;"",Tätigkeit!R595,"")),"")</f>
        <v/>
      </c>
      <c r="K585" s="26" t="str">
        <f>IF(A585&lt;&gt;"",IF(Tätigkeit!AC595=TRUE,INDEX(libcatidinst,MATCH(Tätigkeit!S595,libinst,0)),""),"")</f>
        <v/>
      </c>
      <c r="L585" s="26" t="str">
        <f>IF(A585&lt;&gt;"",IF(Tätigkeit!AC595=TRUE,INDEX(codeinst,MATCH(Tätigkeit!S595,libinst,0)),IF(Tätigkeit!S595&lt;&gt;"",Tätigkeit!S595,"")),"")</f>
        <v/>
      </c>
      <c r="M585" s="26" t="str">
        <f>IF(A585&lt;&gt;"",IF(Tätigkeit!T595&lt;&gt;"",Tätigkeit!T595,""),"")</f>
        <v/>
      </c>
      <c r="N585" s="26" t="str">
        <f>IF(A585&lt;&gt;"",IF(Tätigkeit!U595&lt;&gt;"",Tätigkeit!U595,""),"")</f>
        <v/>
      </c>
      <c r="O585" s="26" t="str">
        <f>IF(OR(A585="",ISBLANK(Tätigkeit!V595)),"",IF(NOT(ISNA(Tätigkeit!V595)),INDEX(codeschartkla,MATCH(Tätigkeit!V595,libschartkla,0)),Tätigkeit!V595))</f>
        <v/>
      </c>
      <c r="P585" s="26" t="str">
        <f>IF(OR(A585="",ISBLANK(Tätigkeit!W595)),"",Tätigkeit!W595)</f>
        <v/>
      </c>
    </row>
    <row r="586" spans="1:16" x14ac:dyDescent="0.2">
      <c r="A586" s="26" t="str">
        <f>IF(Tätigkeit!$A596&lt;&gt;"",IF(Tätigkeit!C596&lt;&gt;"",IF(Tätigkeit!C596="LOC.ID",CONCATENATE("LOC.",Tätigkeit!AM$12),Tätigkeit!C596),""),"")</f>
        <v/>
      </c>
      <c r="B586" s="65" t="str">
        <f>IF(A586&lt;&gt;"",Tätigkeit!J596,"")</f>
        <v/>
      </c>
      <c r="C586" s="26" t="str">
        <f>IF(A586&lt;&gt;"",IF(Tätigkeit!E596=TRUE,INDEX(codesex,MATCH(Tätigkeit!D596,libsex,0)),Tätigkeit!D596),"")</f>
        <v/>
      </c>
      <c r="D586" s="131" t="str">
        <f>IF(A586&lt;&gt;"",Tätigkeit!F596,"")</f>
        <v/>
      </c>
      <c r="E586" s="26" t="str">
        <f>IF(A586&lt;&gt;"",IF(Tätigkeit!H596=TRUE,INDEX(codenat,MATCH(Tätigkeit!G596,libnat,0)),Tätigkeit!G596),"")</f>
        <v/>
      </c>
      <c r="F586" s="26" t="str">
        <f>IF(A586&lt;&gt;"",Tätigkeit!I596,"")</f>
        <v/>
      </c>
      <c r="G586" s="26" t="str">
        <f>IF(A586&lt;&gt;"",IF(Tätigkeit!O596&lt;&gt;"",Tätigkeit!O596,""),"")</f>
        <v/>
      </c>
      <c r="H586" s="26" t="str">
        <f>IF(A586&lt;&gt;"",IF(Tätigkeit!Z596=TRUE,INDEX(codeperskat,MATCH(Tätigkeit!P596,libperskat,0)),IF(Tätigkeit!P596&lt;&gt;"",Tätigkeit!P596,"")),"")</f>
        <v/>
      </c>
      <c r="I586" s="26" t="str">
        <f>IF(A586&lt;&gt;"",IF(Tätigkeit!AA596=TRUE,INDEX(codeaav,MATCH(Tätigkeit!Q596,libaav,0)),IF(Tätigkeit!Q596&lt;&gt;"",Tätigkeit!Q596,"")),"")</f>
        <v/>
      </c>
      <c r="J586" s="26" t="str">
        <f>IF(A586&lt;&gt;"",IF(Tätigkeit!AB596=TRUE,INDEX(codedipqual,MATCH(Tätigkeit!R596,libdipqual,0)),IF(Tätigkeit!R596&lt;&gt;"",Tätigkeit!R596,"")),"")</f>
        <v/>
      </c>
      <c r="K586" s="26" t="str">
        <f>IF(A586&lt;&gt;"",IF(Tätigkeit!AC596=TRUE,INDEX(libcatidinst,MATCH(Tätigkeit!S596,libinst,0)),""),"")</f>
        <v/>
      </c>
      <c r="L586" s="26" t="str">
        <f>IF(A586&lt;&gt;"",IF(Tätigkeit!AC596=TRUE,INDEX(codeinst,MATCH(Tätigkeit!S596,libinst,0)),IF(Tätigkeit!S596&lt;&gt;"",Tätigkeit!S596,"")),"")</f>
        <v/>
      </c>
      <c r="M586" s="26" t="str">
        <f>IF(A586&lt;&gt;"",IF(Tätigkeit!T596&lt;&gt;"",Tätigkeit!T596,""),"")</f>
        <v/>
      </c>
      <c r="N586" s="26" t="str">
        <f>IF(A586&lt;&gt;"",IF(Tätigkeit!U596&lt;&gt;"",Tätigkeit!U596,""),"")</f>
        <v/>
      </c>
      <c r="O586" s="26" t="str">
        <f>IF(OR(A586="",ISBLANK(Tätigkeit!V596)),"",IF(NOT(ISNA(Tätigkeit!V596)),INDEX(codeschartkla,MATCH(Tätigkeit!V596,libschartkla,0)),Tätigkeit!V596))</f>
        <v/>
      </c>
      <c r="P586" s="26" t="str">
        <f>IF(OR(A586="",ISBLANK(Tätigkeit!W596)),"",Tätigkeit!W596)</f>
        <v/>
      </c>
    </row>
    <row r="587" spans="1:16" x14ac:dyDescent="0.2">
      <c r="A587" s="26" t="str">
        <f>IF(Tätigkeit!$A597&lt;&gt;"",IF(Tätigkeit!C597&lt;&gt;"",IF(Tätigkeit!C597="LOC.ID",CONCATENATE("LOC.",Tätigkeit!AM$12),Tätigkeit!C597),""),"")</f>
        <v/>
      </c>
      <c r="B587" s="65" t="str">
        <f>IF(A587&lt;&gt;"",Tätigkeit!J597,"")</f>
        <v/>
      </c>
      <c r="C587" s="26" t="str">
        <f>IF(A587&lt;&gt;"",IF(Tätigkeit!E597=TRUE,INDEX(codesex,MATCH(Tätigkeit!D597,libsex,0)),Tätigkeit!D597),"")</f>
        <v/>
      </c>
      <c r="D587" s="131" t="str">
        <f>IF(A587&lt;&gt;"",Tätigkeit!F597,"")</f>
        <v/>
      </c>
      <c r="E587" s="26" t="str">
        <f>IF(A587&lt;&gt;"",IF(Tätigkeit!H597=TRUE,INDEX(codenat,MATCH(Tätigkeit!G597,libnat,0)),Tätigkeit!G597),"")</f>
        <v/>
      </c>
      <c r="F587" s="26" t="str">
        <f>IF(A587&lt;&gt;"",Tätigkeit!I597,"")</f>
        <v/>
      </c>
      <c r="G587" s="26" t="str">
        <f>IF(A587&lt;&gt;"",IF(Tätigkeit!O597&lt;&gt;"",Tätigkeit!O597,""),"")</f>
        <v/>
      </c>
      <c r="H587" s="26" t="str">
        <f>IF(A587&lt;&gt;"",IF(Tätigkeit!Z597=TRUE,INDEX(codeperskat,MATCH(Tätigkeit!P597,libperskat,0)),IF(Tätigkeit!P597&lt;&gt;"",Tätigkeit!P597,"")),"")</f>
        <v/>
      </c>
      <c r="I587" s="26" t="str">
        <f>IF(A587&lt;&gt;"",IF(Tätigkeit!AA597=TRUE,INDEX(codeaav,MATCH(Tätigkeit!Q597,libaav,0)),IF(Tätigkeit!Q597&lt;&gt;"",Tätigkeit!Q597,"")),"")</f>
        <v/>
      </c>
      <c r="J587" s="26" t="str">
        <f>IF(A587&lt;&gt;"",IF(Tätigkeit!AB597=TRUE,INDEX(codedipqual,MATCH(Tätigkeit!R597,libdipqual,0)),IF(Tätigkeit!R597&lt;&gt;"",Tätigkeit!R597,"")),"")</f>
        <v/>
      </c>
      <c r="K587" s="26" t="str">
        <f>IF(A587&lt;&gt;"",IF(Tätigkeit!AC597=TRUE,INDEX(libcatidinst,MATCH(Tätigkeit!S597,libinst,0)),""),"")</f>
        <v/>
      </c>
      <c r="L587" s="26" t="str">
        <f>IF(A587&lt;&gt;"",IF(Tätigkeit!AC597=TRUE,INDEX(codeinst,MATCH(Tätigkeit!S597,libinst,0)),IF(Tätigkeit!S597&lt;&gt;"",Tätigkeit!S597,"")),"")</f>
        <v/>
      </c>
      <c r="M587" s="26" t="str">
        <f>IF(A587&lt;&gt;"",IF(Tätigkeit!T597&lt;&gt;"",Tätigkeit!T597,""),"")</f>
        <v/>
      </c>
      <c r="N587" s="26" t="str">
        <f>IF(A587&lt;&gt;"",IF(Tätigkeit!U597&lt;&gt;"",Tätigkeit!U597,""),"")</f>
        <v/>
      </c>
      <c r="O587" s="26" t="str">
        <f>IF(OR(A587="",ISBLANK(Tätigkeit!V597)),"",IF(NOT(ISNA(Tätigkeit!V597)),INDEX(codeschartkla,MATCH(Tätigkeit!V597,libschartkla,0)),Tätigkeit!V597))</f>
        <v/>
      </c>
      <c r="P587" s="26" t="str">
        <f>IF(OR(A587="",ISBLANK(Tätigkeit!W597)),"",Tätigkeit!W597)</f>
        <v/>
      </c>
    </row>
    <row r="588" spans="1:16" x14ac:dyDescent="0.2">
      <c r="A588" s="26" t="str">
        <f>IF(Tätigkeit!$A598&lt;&gt;"",IF(Tätigkeit!C598&lt;&gt;"",IF(Tätigkeit!C598="LOC.ID",CONCATENATE("LOC.",Tätigkeit!AM$12),Tätigkeit!C598),""),"")</f>
        <v/>
      </c>
      <c r="B588" s="65" t="str">
        <f>IF(A588&lt;&gt;"",Tätigkeit!J598,"")</f>
        <v/>
      </c>
      <c r="C588" s="26" t="str">
        <f>IF(A588&lt;&gt;"",IF(Tätigkeit!E598=TRUE,INDEX(codesex,MATCH(Tätigkeit!D598,libsex,0)),Tätigkeit!D598),"")</f>
        <v/>
      </c>
      <c r="D588" s="131" t="str">
        <f>IF(A588&lt;&gt;"",Tätigkeit!F598,"")</f>
        <v/>
      </c>
      <c r="E588" s="26" t="str">
        <f>IF(A588&lt;&gt;"",IF(Tätigkeit!H598=TRUE,INDEX(codenat,MATCH(Tätigkeit!G598,libnat,0)),Tätigkeit!G598),"")</f>
        <v/>
      </c>
      <c r="F588" s="26" t="str">
        <f>IF(A588&lt;&gt;"",Tätigkeit!I598,"")</f>
        <v/>
      </c>
      <c r="G588" s="26" t="str">
        <f>IF(A588&lt;&gt;"",IF(Tätigkeit!O598&lt;&gt;"",Tätigkeit!O598,""),"")</f>
        <v/>
      </c>
      <c r="H588" s="26" t="str">
        <f>IF(A588&lt;&gt;"",IF(Tätigkeit!Z598=TRUE,INDEX(codeperskat,MATCH(Tätigkeit!P598,libperskat,0)),IF(Tätigkeit!P598&lt;&gt;"",Tätigkeit!P598,"")),"")</f>
        <v/>
      </c>
      <c r="I588" s="26" t="str">
        <f>IF(A588&lt;&gt;"",IF(Tätigkeit!AA598=TRUE,INDEX(codeaav,MATCH(Tätigkeit!Q598,libaav,0)),IF(Tätigkeit!Q598&lt;&gt;"",Tätigkeit!Q598,"")),"")</f>
        <v/>
      </c>
      <c r="J588" s="26" t="str">
        <f>IF(A588&lt;&gt;"",IF(Tätigkeit!AB598=TRUE,INDEX(codedipqual,MATCH(Tätigkeit!R598,libdipqual,0)),IF(Tätigkeit!R598&lt;&gt;"",Tätigkeit!R598,"")),"")</f>
        <v/>
      </c>
      <c r="K588" s="26" t="str">
        <f>IF(A588&lt;&gt;"",IF(Tätigkeit!AC598=TRUE,INDEX(libcatidinst,MATCH(Tätigkeit!S598,libinst,0)),""),"")</f>
        <v/>
      </c>
      <c r="L588" s="26" t="str">
        <f>IF(A588&lt;&gt;"",IF(Tätigkeit!AC598=TRUE,INDEX(codeinst,MATCH(Tätigkeit!S598,libinst,0)),IF(Tätigkeit!S598&lt;&gt;"",Tätigkeit!S598,"")),"")</f>
        <v/>
      </c>
      <c r="M588" s="26" t="str">
        <f>IF(A588&lt;&gt;"",IF(Tätigkeit!T598&lt;&gt;"",Tätigkeit!T598,""),"")</f>
        <v/>
      </c>
      <c r="N588" s="26" t="str">
        <f>IF(A588&lt;&gt;"",IF(Tätigkeit!U598&lt;&gt;"",Tätigkeit!U598,""),"")</f>
        <v/>
      </c>
      <c r="O588" s="26" t="str">
        <f>IF(OR(A588="",ISBLANK(Tätigkeit!V598)),"",IF(NOT(ISNA(Tätigkeit!V598)),INDEX(codeschartkla,MATCH(Tätigkeit!V598,libschartkla,0)),Tätigkeit!V598))</f>
        <v/>
      </c>
      <c r="P588" s="26" t="str">
        <f>IF(OR(A588="",ISBLANK(Tätigkeit!W598)),"",Tätigkeit!W598)</f>
        <v/>
      </c>
    </row>
    <row r="589" spans="1:16" x14ac:dyDescent="0.2">
      <c r="A589" s="26" t="str">
        <f>IF(Tätigkeit!$A599&lt;&gt;"",IF(Tätigkeit!C599&lt;&gt;"",IF(Tätigkeit!C599="LOC.ID",CONCATENATE("LOC.",Tätigkeit!AM$12),Tätigkeit!C599),""),"")</f>
        <v/>
      </c>
      <c r="B589" s="65" t="str">
        <f>IF(A589&lt;&gt;"",Tätigkeit!J599,"")</f>
        <v/>
      </c>
      <c r="C589" s="26" t="str">
        <f>IF(A589&lt;&gt;"",IF(Tätigkeit!E599=TRUE,INDEX(codesex,MATCH(Tätigkeit!D599,libsex,0)),Tätigkeit!D599),"")</f>
        <v/>
      </c>
      <c r="D589" s="131" t="str">
        <f>IF(A589&lt;&gt;"",Tätigkeit!F599,"")</f>
        <v/>
      </c>
      <c r="E589" s="26" t="str">
        <f>IF(A589&lt;&gt;"",IF(Tätigkeit!H599=TRUE,INDEX(codenat,MATCH(Tätigkeit!G599,libnat,0)),Tätigkeit!G599),"")</f>
        <v/>
      </c>
      <c r="F589" s="26" t="str">
        <f>IF(A589&lt;&gt;"",Tätigkeit!I599,"")</f>
        <v/>
      </c>
      <c r="G589" s="26" t="str">
        <f>IF(A589&lt;&gt;"",IF(Tätigkeit!O599&lt;&gt;"",Tätigkeit!O599,""),"")</f>
        <v/>
      </c>
      <c r="H589" s="26" t="str">
        <f>IF(A589&lt;&gt;"",IF(Tätigkeit!Z599=TRUE,INDEX(codeperskat,MATCH(Tätigkeit!P599,libperskat,0)),IF(Tätigkeit!P599&lt;&gt;"",Tätigkeit!P599,"")),"")</f>
        <v/>
      </c>
      <c r="I589" s="26" t="str">
        <f>IF(A589&lt;&gt;"",IF(Tätigkeit!AA599=TRUE,INDEX(codeaav,MATCH(Tätigkeit!Q599,libaav,0)),IF(Tätigkeit!Q599&lt;&gt;"",Tätigkeit!Q599,"")),"")</f>
        <v/>
      </c>
      <c r="J589" s="26" t="str">
        <f>IF(A589&lt;&gt;"",IF(Tätigkeit!AB599=TRUE,INDEX(codedipqual,MATCH(Tätigkeit!R599,libdipqual,0)),IF(Tätigkeit!R599&lt;&gt;"",Tätigkeit!R599,"")),"")</f>
        <v/>
      </c>
      <c r="K589" s="26" t="str">
        <f>IF(A589&lt;&gt;"",IF(Tätigkeit!AC599=TRUE,INDEX(libcatidinst,MATCH(Tätigkeit!S599,libinst,0)),""),"")</f>
        <v/>
      </c>
      <c r="L589" s="26" t="str">
        <f>IF(A589&lt;&gt;"",IF(Tätigkeit!AC599=TRUE,INDEX(codeinst,MATCH(Tätigkeit!S599,libinst,0)),IF(Tätigkeit!S599&lt;&gt;"",Tätigkeit!S599,"")),"")</f>
        <v/>
      </c>
      <c r="M589" s="26" t="str">
        <f>IF(A589&lt;&gt;"",IF(Tätigkeit!T599&lt;&gt;"",Tätigkeit!T599,""),"")</f>
        <v/>
      </c>
      <c r="N589" s="26" t="str">
        <f>IF(A589&lt;&gt;"",IF(Tätigkeit!U599&lt;&gt;"",Tätigkeit!U599,""),"")</f>
        <v/>
      </c>
      <c r="O589" s="26" t="str">
        <f>IF(OR(A589="",ISBLANK(Tätigkeit!V599)),"",IF(NOT(ISNA(Tätigkeit!V599)),INDEX(codeschartkla,MATCH(Tätigkeit!V599,libschartkla,0)),Tätigkeit!V599))</f>
        <v/>
      </c>
      <c r="P589" s="26" t="str">
        <f>IF(OR(A589="",ISBLANK(Tätigkeit!W599)),"",Tätigkeit!W599)</f>
        <v/>
      </c>
    </row>
    <row r="590" spans="1:16" x14ac:dyDescent="0.2">
      <c r="A590" s="26" t="str">
        <f>IF(Tätigkeit!$A600&lt;&gt;"",IF(Tätigkeit!C600&lt;&gt;"",IF(Tätigkeit!C600="LOC.ID",CONCATENATE("LOC.",Tätigkeit!AM$12),Tätigkeit!C600),""),"")</f>
        <v/>
      </c>
      <c r="B590" s="65" t="str">
        <f>IF(A590&lt;&gt;"",Tätigkeit!J600,"")</f>
        <v/>
      </c>
      <c r="C590" s="26" t="str">
        <f>IF(A590&lt;&gt;"",IF(Tätigkeit!E600=TRUE,INDEX(codesex,MATCH(Tätigkeit!D600,libsex,0)),Tätigkeit!D600),"")</f>
        <v/>
      </c>
      <c r="D590" s="131" t="str">
        <f>IF(A590&lt;&gt;"",Tätigkeit!F600,"")</f>
        <v/>
      </c>
      <c r="E590" s="26" t="str">
        <f>IF(A590&lt;&gt;"",IF(Tätigkeit!H600=TRUE,INDEX(codenat,MATCH(Tätigkeit!G600,libnat,0)),Tätigkeit!G600),"")</f>
        <v/>
      </c>
      <c r="F590" s="26" t="str">
        <f>IF(A590&lt;&gt;"",Tätigkeit!I600,"")</f>
        <v/>
      </c>
      <c r="G590" s="26" t="str">
        <f>IF(A590&lt;&gt;"",IF(Tätigkeit!O600&lt;&gt;"",Tätigkeit!O600,""),"")</f>
        <v/>
      </c>
      <c r="H590" s="26" t="str">
        <f>IF(A590&lt;&gt;"",IF(Tätigkeit!Z600=TRUE,INDEX(codeperskat,MATCH(Tätigkeit!P600,libperskat,0)),IF(Tätigkeit!P600&lt;&gt;"",Tätigkeit!P600,"")),"")</f>
        <v/>
      </c>
      <c r="I590" s="26" t="str">
        <f>IF(A590&lt;&gt;"",IF(Tätigkeit!AA600=TRUE,INDEX(codeaav,MATCH(Tätigkeit!Q600,libaav,0)),IF(Tätigkeit!Q600&lt;&gt;"",Tätigkeit!Q600,"")),"")</f>
        <v/>
      </c>
      <c r="J590" s="26" t="str">
        <f>IF(A590&lt;&gt;"",IF(Tätigkeit!AB600=TRUE,INDEX(codedipqual,MATCH(Tätigkeit!R600,libdipqual,0)),IF(Tätigkeit!R600&lt;&gt;"",Tätigkeit!R600,"")),"")</f>
        <v/>
      </c>
      <c r="K590" s="26" t="str">
        <f>IF(A590&lt;&gt;"",IF(Tätigkeit!AC600=TRUE,INDEX(libcatidinst,MATCH(Tätigkeit!S600,libinst,0)),""),"")</f>
        <v/>
      </c>
      <c r="L590" s="26" t="str">
        <f>IF(A590&lt;&gt;"",IF(Tätigkeit!AC600=TRUE,INDEX(codeinst,MATCH(Tätigkeit!S600,libinst,0)),IF(Tätigkeit!S600&lt;&gt;"",Tätigkeit!S600,"")),"")</f>
        <v/>
      </c>
      <c r="M590" s="26" t="str">
        <f>IF(A590&lt;&gt;"",IF(Tätigkeit!T600&lt;&gt;"",Tätigkeit!T600,""),"")</f>
        <v/>
      </c>
      <c r="N590" s="26" t="str">
        <f>IF(A590&lt;&gt;"",IF(Tätigkeit!U600&lt;&gt;"",Tätigkeit!U600,""),"")</f>
        <v/>
      </c>
      <c r="O590" s="26" t="str">
        <f>IF(OR(A590="",ISBLANK(Tätigkeit!V600)),"",IF(NOT(ISNA(Tätigkeit!V600)),INDEX(codeschartkla,MATCH(Tätigkeit!V600,libschartkla,0)),Tätigkeit!V600))</f>
        <v/>
      </c>
      <c r="P590" s="26" t="str">
        <f>IF(OR(A590="",ISBLANK(Tätigkeit!W600)),"",Tätigkeit!W600)</f>
        <v/>
      </c>
    </row>
    <row r="591" spans="1:16" x14ac:dyDescent="0.2">
      <c r="A591" s="26" t="str">
        <f>IF(Tätigkeit!$A601&lt;&gt;"",IF(Tätigkeit!C601&lt;&gt;"",IF(Tätigkeit!C601="LOC.ID",CONCATENATE("LOC.",Tätigkeit!AM$12),Tätigkeit!C601),""),"")</f>
        <v/>
      </c>
      <c r="B591" s="65" t="str">
        <f>IF(A591&lt;&gt;"",Tätigkeit!J601,"")</f>
        <v/>
      </c>
      <c r="C591" s="26" t="str">
        <f>IF(A591&lt;&gt;"",IF(Tätigkeit!E601=TRUE,INDEX(codesex,MATCH(Tätigkeit!D601,libsex,0)),Tätigkeit!D601),"")</f>
        <v/>
      </c>
      <c r="D591" s="131" t="str">
        <f>IF(A591&lt;&gt;"",Tätigkeit!F601,"")</f>
        <v/>
      </c>
      <c r="E591" s="26" t="str">
        <f>IF(A591&lt;&gt;"",IF(Tätigkeit!H601=TRUE,INDEX(codenat,MATCH(Tätigkeit!G601,libnat,0)),Tätigkeit!G601),"")</f>
        <v/>
      </c>
      <c r="F591" s="26" t="str">
        <f>IF(A591&lt;&gt;"",Tätigkeit!I601,"")</f>
        <v/>
      </c>
      <c r="G591" s="26" t="str">
        <f>IF(A591&lt;&gt;"",IF(Tätigkeit!O601&lt;&gt;"",Tätigkeit!O601,""),"")</f>
        <v/>
      </c>
      <c r="H591" s="26" t="str">
        <f>IF(A591&lt;&gt;"",IF(Tätigkeit!Z601=TRUE,INDEX(codeperskat,MATCH(Tätigkeit!P601,libperskat,0)),IF(Tätigkeit!P601&lt;&gt;"",Tätigkeit!P601,"")),"")</f>
        <v/>
      </c>
      <c r="I591" s="26" t="str">
        <f>IF(A591&lt;&gt;"",IF(Tätigkeit!AA601=TRUE,INDEX(codeaav,MATCH(Tätigkeit!Q601,libaav,0)),IF(Tätigkeit!Q601&lt;&gt;"",Tätigkeit!Q601,"")),"")</f>
        <v/>
      </c>
      <c r="J591" s="26" t="str">
        <f>IF(A591&lt;&gt;"",IF(Tätigkeit!AB601=TRUE,INDEX(codedipqual,MATCH(Tätigkeit!R601,libdipqual,0)),IF(Tätigkeit!R601&lt;&gt;"",Tätigkeit!R601,"")),"")</f>
        <v/>
      </c>
      <c r="K591" s="26" t="str">
        <f>IF(A591&lt;&gt;"",IF(Tätigkeit!AC601=TRUE,INDEX(libcatidinst,MATCH(Tätigkeit!S601,libinst,0)),""),"")</f>
        <v/>
      </c>
      <c r="L591" s="26" t="str">
        <f>IF(A591&lt;&gt;"",IF(Tätigkeit!AC601=TRUE,INDEX(codeinst,MATCH(Tätigkeit!S601,libinst,0)),IF(Tätigkeit!S601&lt;&gt;"",Tätigkeit!S601,"")),"")</f>
        <v/>
      </c>
      <c r="M591" s="26" t="str">
        <f>IF(A591&lt;&gt;"",IF(Tätigkeit!T601&lt;&gt;"",Tätigkeit!T601,""),"")</f>
        <v/>
      </c>
      <c r="N591" s="26" t="str">
        <f>IF(A591&lt;&gt;"",IF(Tätigkeit!U601&lt;&gt;"",Tätigkeit!U601,""),"")</f>
        <v/>
      </c>
      <c r="O591" s="26" t="str">
        <f>IF(OR(A591="",ISBLANK(Tätigkeit!V601)),"",IF(NOT(ISNA(Tätigkeit!V601)),INDEX(codeschartkla,MATCH(Tätigkeit!V601,libschartkla,0)),Tätigkeit!V601))</f>
        <v/>
      </c>
      <c r="P591" s="26" t="str">
        <f>IF(OR(A591="",ISBLANK(Tätigkeit!W601)),"",Tätigkeit!W601)</f>
        <v/>
      </c>
    </row>
    <row r="592" spans="1:16" x14ac:dyDescent="0.2">
      <c r="A592" s="26" t="str">
        <f>IF(Tätigkeit!$A602&lt;&gt;"",IF(Tätigkeit!C602&lt;&gt;"",IF(Tätigkeit!C602="LOC.ID",CONCATENATE("LOC.",Tätigkeit!AM$12),Tätigkeit!C602),""),"")</f>
        <v/>
      </c>
      <c r="B592" s="65" t="str">
        <f>IF(A592&lt;&gt;"",Tätigkeit!J602,"")</f>
        <v/>
      </c>
      <c r="C592" s="26" t="str">
        <f>IF(A592&lt;&gt;"",IF(Tätigkeit!E602=TRUE,INDEX(codesex,MATCH(Tätigkeit!D602,libsex,0)),Tätigkeit!D602),"")</f>
        <v/>
      </c>
      <c r="D592" s="131" t="str">
        <f>IF(A592&lt;&gt;"",Tätigkeit!F602,"")</f>
        <v/>
      </c>
      <c r="E592" s="26" t="str">
        <f>IF(A592&lt;&gt;"",IF(Tätigkeit!H602=TRUE,INDEX(codenat,MATCH(Tätigkeit!G602,libnat,0)),Tätigkeit!G602),"")</f>
        <v/>
      </c>
      <c r="F592" s="26" t="str">
        <f>IF(A592&lt;&gt;"",Tätigkeit!I602,"")</f>
        <v/>
      </c>
      <c r="G592" s="26" t="str">
        <f>IF(A592&lt;&gt;"",IF(Tätigkeit!O602&lt;&gt;"",Tätigkeit!O602,""),"")</f>
        <v/>
      </c>
      <c r="H592" s="26" t="str">
        <f>IF(A592&lt;&gt;"",IF(Tätigkeit!Z602=TRUE,INDEX(codeperskat,MATCH(Tätigkeit!P602,libperskat,0)),IF(Tätigkeit!P602&lt;&gt;"",Tätigkeit!P602,"")),"")</f>
        <v/>
      </c>
      <c r="I592" s="26" t="str">
        <f>IF(A592&lt;&gt;"",IF(Tätigkeit!AA602=TRUE,INDEX(codeaav,MATCH(Tätigkeit!Q602,libaav,0)),IF(Tätigkeit!Q602&lt;&gt;"",Tätigkeit!Q602,"")),"")</f>
        <v/>
      </c>
      <c r="J592" s="26" t="str">
        <f>IF(A592&lt;&gt;"",IF(Tätigkeit!AB602=TRUE,INDEX(codedipqual,MATCH(Tätigkeit!R602,libdipqual,0)),IF(Tätigkeit!R602&lt;&gt;"",Tätigkeit!R602,"")),"")</f>
        <v/>
      </c>
      <c r="K592" s="26" t="str">
        <f>IF(A592&lt;&gt;"",IF(Tätigkeit!AC602=TRUE,INDEX(libcatidinst,MATCH(Tätigkeit!S602,libinst,0)),""),"")</f>
        <v/>
      </c>
      <c r="L592" s="26" t="str">
        <f>IF(A592&lt;&gt;"",IF(Tätigkeit!AC602=TRUE,INDEX(codeinst,MATCH(Tätigkeit!S602,libinst,0)),IF(Tätigkeit!S602&lt;&gt;"",Tätigkeit!S602,"")),"")</f>
        <v/>
      </c>
      <c r="M592" s="26" t="str">
        <f>IF(A592&lt;&gt;"",IF(Tätigkeit!T602&lt;&gt;"",Tätigkeit!T602,""),"")</f>
        <v/>
      </c>
      <c r="N592" s="26" t="str">
        <f>IF(A592&lt;&gt;"",IF(Tätigkeit!U602&lt;&gt;"",Tätigkeit!U602,""),"")</f>
        <v/>
      </c>
      <c r="O592" s="26" t="str">
        <f>IF(OR(A592="",ISBLANK(Tätigkeit!V602)),"",IF(NOT(ISNA(Tätigkeit!V602)),INDEX(codeschartkla,MATCH(Tätigkeit!V602,libschartkla,0)),Tätigkeit!V602))</f>
        <v/>
      </c>
      <c r="P592" s="26" t="str">
        <f>IF(OR(A592="",ISBLANK(Tätigkeit!W602)),"",Tätigkeit!W602)</f>
        <v/>
      </c>
    </row>
    <row r="593" spans="1:16" x14ac:dyDescent="0.2">
      <c r="A593" s="26" t="str">
        <f>IF(Tätigkeit!$A603&lt;&gt;"",IF(Tätigkeit!C603&lt;&gt;"",IF(Tätigkeit!C603="LOC.ID",CONCATENATE("LOC.",Tätigkeit!AM$12),Tätigkeit!C603),""),"")</f>
        <v/>
      </c>
      <c r="B593" s="65" t="str">
        <f>IF(A593&lt;&gt;"",Tätigkeit!J603,"")</f>
        <v/>
      </c>
      <c r="C593" s="26" t="str">
        <f>IF(A593&lt;&gt;"",IF(Tätigkeit!E603=TRUE,INDEX(codesex,MATCH(Tätigkeit!D603,libsex,0)),Tätigkeit!D603),"")</f>
        <v/>
      </c>
      <c r="D593" s="131" t="str">
        <f>IF(A593&lt;&gt;"",Tätigkeit!F603,"")</f>
        <v/>
      </c>
      <c r="E593" s="26" t="str">
        <f>IF(A593&lt;&gt;"",IF(Tätigkeit!H603=TRUE,INDEX(codenat,MATCH(Tätigkeit!G603,libnat,0)),Tätigkeit!G603),"")</f>
        <v/>
      </c>
      <c r="F593" s="26" t="str">
        <f>IF(A593&lt;&gt;"",Tätigkeit!I603,"")</f>
        <v/>
      </c>
      <c r="G593" s="26" t="str">
        <f>IF(A593&lt;&gt;"",IF(Tätigkeit!O603&lt;&gt;"",Tätigkeit!O603,""),"")</f>
        <v/>
      </c>
      <c r="H593" s="26" t="str">
        <f>IF(A593&lt;&gt;"",IF(Tätigkeit!Z603=TRUE,INDEX(codeperskat,MATCH(Tätigkeit!P603,libperskat,0)),IF(Tätigkeit!P603&lt;&gt;"",Tätigkeit!P603,"")),"")</f>
        <v/>
      </c>
      <c r="I593" s="26" t="str">
        <f>IF(A593&lt;&gt;"",IF(Tätigkeit!AA603=TRUE,INDEX(codeaav,MATCH(Tätigkeit!Q603,libaav,0)),IF(Tätigkeit!Q603&lt;&gt;"",Tätigkeit!Q603,"")),"")</f>
        <v/>
      </c>
      <c r="J593" s="26" t="str">
        <f>IF(A593&lt;&gt;"",IF(Tätigkeit!AB603=TRUE,INDEX(codedipqual,MATCH(Tätigkeit!R603,libdipqual,0)),IF(Tätigkeit!R603&lt;&gt;"",Tätigkeit!R603,"")),"")</f>
        <v/>
      </c>
      <c r="K593" s="26" t="str">
        <f>IF(A593&lt;&gt;"",IF(Tätigkeit!AC603=TRUE,INDEX(libcatidinst,MATCH(Tätigkeit!S603,libinst,0)),""),"")</f>
        <v/>
      </c>
      <c r="L593" s="26" t="str">
        <f>IF(A593&lt;&gt;"",IF(Tätigkeit!AC603=TRUE,INDEX(codeinst,MATCH(Tätigkeit!S603,libinst,0)),IF(Tätigkeit!S603&lt;&gt;"",Tätigkeit!S603,"")),"")</f>
        <v/>
      </c>
      <c r="M593" s="26" t="str">
        <f>IF(A593&lt;&gt;"",IF(Tätigkeit!T603&lt;&gt;"",Tätigkeit!T603,""),"")</f>
        <v/>
      </c>
      <c r="N593" s="26" t="str">
        <f>IF(A593&lt;&gt;"",IF(Tätigkeit!U603&lt;&gt;"",Tätigkeit!U603,""),"")</f>
        <v/>
      </c>
      <c r="O593" s="26" t="str">
        <f>IF(OR(A593="",ISBLANK(Tätigkeit!V603)),"",IF(NOT(ISNA(Tätigkeit!V603)),INDEX(codeschartkla,MATCH(Tätigkeit!V603,libschartkla,0)),Tätigkeit!V603))</f>
        <v/>
      </c>
      <c r="P593" s="26" t="str">
        <f>IF(OR(A593="",ISBLANK(Tätigkeit!W603)),"",Tätigkeit!W603)</f>
        <v/>
      </c>
    </row>
    <row r="594" spans="1:16" x14ac:dyDescent="0.2">
      <c r="A594" s="26" t="str">
        <f>IF(Tätigkeit!$A604&lt;&gt;"",IF(Tätigkeit!C604&lt;&gt;"",IF(Tätigkeit!C604="LOC.ID",CONCATENATE("LOC.",Tätigkeit!AM$12),Tätigkeit!C604),""),"")</f>
        <v/>
      </c>
      <c r="B594" s="65" t="str">
        <f>IF(A594&lt;&gt;"",Tätigkeit!J604,"")</f>
        <v/>
      </c>
      <c r="C594" s="26" t="str">
        <f>IF(A594&lt;&gt;"",IF(Tätigkeit!E604=TRUE,INDEX(codesex,MATCH(Tätigkeit!D604,libsex,0)),Tätigkeit!D604),"")</f>
        <v/>
      </c>
      <c r="D594" s="131" t="str">
        <f>IF(A594&lt;&gt;"",Tätigkeit!F604,"")</f>
        <v/>
      </c>
      <c r="E594" s="26" t="str">
        <f>IF(A594&lt;&gt;"",IF(Tätigkeit!H604=TRUE,INDEX(codenat,MATCH(Tätigkeit!G604,libnat,0)),Tätigkeit!G604),"")</f>
        <v/>
      </c>
      <c r="F594" s="26" t="str">
        <f>IF(A594&lt;&gt;"",Tätigkeit!I604,"")</f>
        <v/>
      </c>
      <c r="G594" s="26" t="str">
        <f>IF(A594&lt;&gt;"",IF(Tätigkeit!O604&lt;&gt;"",Tätigkeit!O604,""),"")</f>
        <v/>
      </c>
      <c r="H594" s="26" t="str">
        <f>IF(A594&lt;&gt;"",IF(Tätigkeit!Z604=TRUE,INDEX(codeperskat,MATCH(Tätigkeit!P604,libperskat,0)),IF(Tätigkeit!P604&lt;&gt;"",Tätigkeit!P604,"")),"")</f>
        <v/>
      </c>
      <c r="I594" s="26" t="str">
        <f>IF(A594&lt;&gt;"",IF(Tätigkeit!AA604=TRUE,INDEX(codeaav,MATCH(Tätigkeit!Q604,libaav,0)),IF(Tätigkeit!Q604&lt;&gt;"",Tätigkeit!Q604,"")),"")</f>
        <v/>
      </c>
      <c r="J594" s="26" t="str">
        <f>IF(A594&lt;&gt;"",IF(Tätigkeit!AB604=TRUE,INDEX(codedipqual,MATCH(Tätigkeit!R604,libdipqual,0)),IF(Tätigkeit!R604&lt;&gt;"",Tätigkeit!R604,"")),"")</f>
        <v/>
      </c>
      <c r="K594" s="26" t="str">
        <f>IF(A594&lt;&gt;"",IF(Tätigkeit!AC604=TRUE,INDEX(libcatidinst,MATCH(Tätigkeit!S604,libinst,0)),""),"")</f>
        <v/>
      </c>
      <c r="L594" s="26" t="str">
        <f>IF(A594&lt;&gt;"",IF(Tätigkeit!AC604=TRUE,INDEX(codeinst,MATCH(Tätigkeit!S604,libinst,0)),IF(Tätigkeit!S604&lt;&gt;"",Tätigkeit!S604,"")),"")</f>
        <v/>
      </c>
      <c r="M594" s="26" t="str">
        <f>IF(A594&lt;&gt;"",IF(Tätigkeit!T604&lt;&gt;"",Tätigkeit!T604,""),"")</f>
        <v/>
      </c>
      <c r="N594" s="26" t="str">
        <f>IF(A594&lt;&gt;"",IF(Tätigkeit!U604&lt;&gt;"",Tätigkeit!U604,""),"")</f>
        <v/>
      </c>
      <c r="O594" s="26" t="str">
        <f>IF(OR(A594="",ISBLANK(Tätigkeit!V604)),"",IF(NOT(ISNA(Tätigkeit!V604)),INDEX(codeschartkla,MATCH(Tätigkeit!V604,libschartkla,0)),Tätigkeit!V604))</f>
        <v/>
      </c>
      <c r="P594" s="26" t="str">
        <f>IF(OR(A594="",ISBLANK(Tätigkeit!W604)),"",Tätigkeit!W604)</f>
        <v/>
      </c>
    </row>
    <row r="595" spans="1:16" x14ac:dyDescent="0.2">
      <c r="A595" s="26" t="str">
        <f>IF(Tätigkeit!$A605&lt;&gt;"",IF(Tätigkeit!C605&lt;&gt;"",IF(Tätigkeit!C605="LOC.ID",CONCATENATE("LOC.",Tätigkeit!AM$12),Tätigkeit!C605),""),"")</f>
        <v/>
      </c>
      <c r="B595" s="65" t="str">
        <f>IF(A595&lt;&gt;"",Tätigkeit!J605,"")</f>
        <v/>
      </c>
      <c r="C595" s="26" t="str">
        <f>IF(A595&lt;&gt;"",IF(Tätigkeit!E605=TRUE,INDEX(codesex,MATCH(Tätigkeit!D605,libsex,0)),Tätigkeit!D605),"")</f>
        <v/>
      </c>
      <c r="D595" s="131" t="str">
        <f>IF(A595&lt;&gt;"",Tätigkeit!F605,"")</f>
        <v/>
      </c>
      <c r="E595" s="26" t="str">
        <f>IF(A595&lt;&gt;"",IF(Tätigkeit!H605=TRUE,INDEX(codenat,MATCH(Tätigkeit!G605,libnat,0)),Tätigkeit!G605),"")</f>
        <v/>
      </c>
      <c r="F595" s="26" t="str">
        <f>IF(A595&lt;&gt;"",Tätigkeit!I605,"")</f>
        <v/>
      </c>
      <c r="G595" s="26" t="str">
        <f>IF(A595&lt;&gt;"",IF(Tätigkeit!O605&lt;&gt;"",Tätigkeit!O605,""),"")</f>
        <v/>
      </c>
      <c r="H595" s="26" t="str">
        <f>IF(A595&lt;&gt;"",IF(Tätigkeit!Z605=TRUE,INDEX(codeperskat,MATCH(Tätigkeit!P605,libperskat,0)),IF(Tätigkeit!P605&lt;&gt;"",Tätigkeit!P605,"")),"")</f>
        <v/>
      </c>
      <c r="I595" s="26" t="str">
        <f>IF(A595&lt;&gt;"",IF(Tätigkeit!AA605=TRUE,INDEX(codeaav,MATCH(Tätigkeit!Q605,libaav,0)),IF(Tätigkeit!Q605&lt;&gt;"",Tätigkeit!Q605,"")),"")</f>
        <v/>
      </c>
      <c r="J595" s="26" t="str">
        <f>IF(A595&lt;&gt;"",IF(Tätigkeit!AB605=TRUE,INDEX(codedipqual,MATCH(Tätigkeit!R605,libdipqual,0)),IF(Tätigkeit!R605&lt;&gt;"",Tätigkeit!R605,"")),"")</f>
        <v/>
      </c>
      <c r="K595" s="26" t="str">
        <f>IF(A595&lt;&gt;"",IF(Tätigkeit!AC605=TRUE,INDEX(libcatidinst,MATCH(Tätigkeit!S605,libinst,0)),""),"")</f>
        <v/>
      </c>
      <c r="L595" s="26" t="str">
        <f>IF(A595&lt;&gt;"",IF(Tätigkeit!AC605=TRUE,INDEX(codeinst,MATCH(Tätigkeit!S605,libinst,0)),IF(Tätigkeit!S605&lt;&gt;"",Tätigkeit!S605,"")),"")</f>
        <v/>
      </c>
      <c r="M595" s="26" t="str">
        <f>IF(A595&lt;&gt;"",IF(Tätigkeit!T605&lt;&gt;"",Tätigkeit!T605,""),"")</f>
        <v/>
      </c>
      <c r="N595" s="26" t="str">
        <f>IF(A595&lt;&gt;"",IF(Tätigkeit!U605&lt;&gt;"",Tätigkeit!U605,""),"")</f>
        <v/>
      </c>
      <c r="O595" s="26" t="str">
        <f>IF(OR(A595="",ISBLANK(Tätigkeit!V605)),"",IF(NOT(ISNA(Tätigkeit!V605)),INDEX(codeschartkla,MATCH(Tätigkeit!V605,libschartkla,0)),Tätigkeit!V605))</f>
        <v/>
      </c>
      <c r="P595" s="26" t="str">
        <f>IF(OR(A595="",ISBLANK(Tätigkeit!W605)),"",Tätigkeit!W605)</f>
        <v/>
      </c>
    </row>
    <row r="596" spans="1:16" x14ac:dyDescent="0.2">
      <c r="A596" s="26" t="str">
        <f>IF(Tätigkeit!$A606&lt;&gt;"",IF(Tätigkeit!C606&lt;&gt;"",IF(Tätigkeit!C606="LOC.ID",CONCATENATE("LOC.",Tätigkeit!AM$12),Tätigkeit!C606),""),"")</f>
        <v/>
      </c>
      <c r="B596" s="65" t="str">
        <f>IF(A596&lt;&gt;"",Tätigkeit!J606,"")</f>
        <v/>
      </c>
      <c r="C596" s="26" t="str">
        <f>IF(A596&lt;&gt;"",IF(Tätigkeit!E606=TRUE,INDEX(codesex,MATCH(Tätigkeit!D606,libsex,0)),Tätigkeit!D606),"")</f>
        <v/>
      </c>
      <c r="D596" s="131" t="str">
        <f>IF(A596&lt;&gt;"",Tätigkeit!F606,"")</f>
        <v/>
      </c>
      <c r="E596" s="26" t="str">
        <f>IF(A596&lt;&gt;"",IF(Tätigkeit!H606=TRUE,INDEX(codenat,MATCH(Tätigkeit!G606,libnat,0)),Tätigkeit!G606),"")</f>
        <v/>
      </c>
      <c r="F596" s="26" t="str">
        <f>IF(A596&lt;&gt;"",Tätigkeit!I606,"")</f>
        <v/>
      </c>
      <c r="G596" s="26" t="str">
        <f>IF(A596&lt;&gt;"",IF(Tätigkeit!O606&lt;&gt;"",Tätigkeit!O606,""),"")</f>
        <v/>
      </c>
      <c r="H596" s="26" t="str">
        <f>IF(A596&lt;&gt;"",IF(Tätigkeit!Z606=TRUE,INDEX(codeperskat,MATCH(Tätigkeit!P606,libperskat,0)),IF(Tätigkeit!P606&lt;&gt;"",Tätigkeit!P606,"")),"")</f>
        <v/>
      </c>
      <c r="I596" s="26" t="str">
        <f>IF(A596&lt;&gt;"",IF(Tätigkeit!AA606=TRUE,INDEX(codeaav,MATCH(Tätigkeit!Q606,libaav,0)),IF(Tätigkeit!Q606&lt;&gt;"",Tätigkeit!Q606,"")),"")</f>
        <v/>
      </c>
      <c r="J596" s="26" t="str">
        <f>IF(A596&lt;&gt;"",IF(Tätigkeit!AB606=TRUE,INDEX(codedipqual,MATCH(Tätigkeit!R606,libdipqual,0)),IF(Tätigkeit!R606&lt;&gt;"",Tätigkeit!R606,"")),"")</f>
        <v/>
      </c>
      <c r="K596" s="26" t="str">
        <f>IF(A596&lt;&gt;"",IF(Tätigkeit!AC606=TRUE,INDEX(libcatidinst,MATCH(Tätigkeit!S606,libinst,0)),""),"")</f>
        <v/>
      </c>
      <c r="L596" s="26" t="str">
        <f>IF(A596&lt;&gt;"",IF(Tätigkeit!AC606=TRUE,INDEX(codeinst,MATCH(Tätigkeit!S606,libinst,0)),IF(Tätigkeit!S606&lt;&gt;"",Tätigkeit!S606,"")),"")</f>
        <v/>
      </c>
      <c r="M596" s="26" t="str">
        <f>IF(A596&lt;&gt;"",IF(Tätigkeit!T606&lt;&gt;"",Tätigkeit!T606,""),"")</f>
        <v/>
      </c>
      <c r="N596" s="26" t="str">
        <f>IF(A596&lt;&gt;"",IF(Tätigkeit!U606&lt;&gt;"",Tätigkeit!U606,""),"")</f>
        <v/>
      </c>
      <c r="O596" s="26" t="str">
        <f>IF(OR(A596="",ISBLANK(Tätigkeit!V606)),"",IF(NOT(ISNA(Tätigkeit!V606)),INDEX(codeschartkla,MATCH(Tätigkeit!V606,libschartkla,0)),Tätigkeit!V606))</f>
        <v/>
      </c>
      <c r="P596" s="26" t="str">
        <f>IF(OR(A596="",ISBLANK(Tätigkeit!W606)),"",Tätigkeit!W606)</f>
        <v/>
      </c>
    </row>
    <row r="597" spans="1:16" x14ac:dyDescent="0.2">
      <c r="A597" s="26" t="str">
        <f>IF(Tätigkeit!$A607&lt;&gt;"",IF(Tätigkeit!C607&lt;&gt;"",IF(Tätigkeit!C607="LOC.ID",CONCATENATE("LOC.",Tätigkeit!AM$12),Tätigkeit!C607),""),"")</f>
        <v/>
      </c>
      <c r="B597" s="65" t="str">
        <f>IF(A597&lt;&gt;"",Tätigkeit!J607,"")</f>
        <v/>
      </c>
      <c r="C597" s="26" t="str">
        <f>IF(A597&lt;&gt;"",IF(Tätigkeit!E607=TRUE,INDEX(codesex,MATCH(Tätigkeit!D607,libsex,0)),Tätigkeit!D607),"")</f>
        <v/>
      </c>
      <c r="D597" s="131" t="str">
        <f>IF(A597&lt;&gt;"",Tätigkeit!F607,"")</f>
        <v/>
      </c>
      <c r="E597" s="26" t="str">
        <f>IF(A597&lt;&gt;"",IF(Tätigkeit!H607=TRUE,INDEX(codenat,MATCH(Tätigkeit!G607,libnat,0)),Tätigkeit!G607),"")</f>
        <v/>
      </c>
      <c r="F597" s="26" t="str">
        <f>IF(A597&lt;&gt;"",Tätigkeit!I607,"")</f>
        <v/>
      </c>
      <c r="G597" s="26" t="str">
        <f>IF(A597&lt;&gt;"",IF(Tätigkeit!O607&lt;&gt;"",Tätigkeit!O607,""),"")</f>
        <v/>
      </c>
      <c r="H597" s="26" t="str">
        <f>IF(A597&lt;&gt;"",IF(Tätigkeit!Z607=TRUE,INDEX(codeperskat,MATCH(Tätigkeit!P607,libperskat,0)),IF(Tätigkeit!P607&lt;&gt;"",Tätigkeit!P607,"")),"")</f>
        <v/>
      </c>
      <c r="I597" s="26" t="str">
        <f>IF(A597&lt;&gt;"",IF(Tätigkeit!AA607=TRUE,INDEX(codeaav,MATCH(Tätigkeit!Q607,libaav,0)),IF(Tätigkeit!Q607&lt;&gt;"",Tätigkeit!Q607,"")),"")</f>
        <v/>
      </c>
      <c r="J597" s="26" t="str">
        <f>IF(A597&lt;&gt;"",IF(Tätigkeit!AB607=TRUE,INDEX(codedipqual,MATCH(Tätigkeit!R607,libdipqual,0)),IF(Tätigkeit!R607&lt;&gt;"",Tätigkeit!R607,"")),"")</f>
        <v/>
      </c>
      <c r="K597" s="26" t="str">
        <f>IF(A597&lt;&gt;"",IF(Tätigkeit!AC607=TRUE,INDEX(libcatidinst,MATCH(Tätigkeit!S607,libinst,0)),""),"")</f>
        <v/>
      </c>
      <c r="L597" s="26" t="str">
        <f>IF(A597&lt;&gt;"",IF(Tätigkeit!AC607=TRUE,INDEX(codeinst,MATCH(Tätigkeit!S607,libinst,0)),IF(Tätigkeit!S607&lt;&gt;"",Tätigkeit!S607,"")),"")</f>
        <v/>
      </c>
      <c r="M597" s="26" t="str">
        <f>IF(A597&lt;&gt;"",IF(Tätigkeit!T607&lt;&gt;"",Tätigkeit!T607,""),"")</f>
        <v/>
      </c>
      <c r="N597" s="26" t="str">
        <f>IF(A597&lt;&gt;"",IF(Tätigkeit!U607&lt;&gt;"",Tätigkeit!U607,""),"")</f>
        <v/>
      </c>
      <c r="O597" s="26" t="str">
        <f>IF(OR(A597="",ISBLANK(Tätigkeit!V607)),"",IF(NOT(ISNA(Tätigkeit!V607)),INDEX(codeschartkla,MATCH(Tätigkeit!V607,libschartkla,0)),Tätigkeit!V607))</f>
        <v/>
      </c>
      <c r="P597" s="26" t="str">
        <f>IF(OR(A597="",ISBLANK(Tätigkeit!W607)),"",Tätigkeit!W607)</f>
        <v/>
      </c>
    </row>
    <row r="598" spans="1:16" x14ac:dyDescent="0.2">
      <c r="A598" s="26" t="str">
        <f>IF(Tätigkeit!$A608&lt;&gt;"",IF(Tätigkeit!C608&lt;&gt;"",IF(Tätigkeit!C608="LOC.ID",CONCATENATE("LOC.",Tätigkeit!AM$12),Tätigkeit!C608),""),"")</f>
        <v/>
      </c>
      <c r="B598" s="65" t="str">
        <f>IF(A598&lt;&gt;"",Tätigkeit!J608,"")</f>
        <v/>
      </c>
      <c r="C598" s="26" t="str">
        <f>IF(A598&lt;&gt;"",IF(Tätigkeit!E608=TRUE,INDEX(codesex,MATCH(Tätigkeit!D608,libsex,0)),Tätigkeit!D608),"")</f>
        <v/>
      </c>
      <c r="D598" s="131" t="str">
        <f>IF(A598&lt;&gt;"",Tätigkeit!F608,"")</f>
        <v/>
      </c>
      <c r="E598" s="26" t="str">
        <f>IF(A598&lt;&gt;"",IF(Tätigkeit!H608=TRUE,INDEX(codenat,MATCH(Tätigkeit!G608,libnat,0)),Tätigkeit!G608),"")</f>
        <v/>
      </c>
      <c r="F598" s="26" t="str">
        <f>IF(A598&lt;&gt;"",Tätigkeit!I608,"")</f>
        <v/>
      </c>
      <c r="G598" s="26" t="str">
        <f>IF(A598&lt;&gt;"",IF(Tätigkeit!O608&lt;&gt;"",Tätigkeit!O608,""),"")</f>
        <v/>
      </c>
      <c r="H598" s="26" t="str">
        <f>IF(A598&lt;&gt;"",IF(Tätigkeit!Z608=TRUE,INDEX(codeperskat,MATCH(Tätigkeit!P608,libperskat,0)),IF(Tätigkeit!P608&lt;&gt;"",Tätigkeit!P608,"")),"")</f>
        <v/>
      </c>
      <c r="I598" s="26" t="str">
        <f>IF(A598&lt;&gt;"",IF(Tätigkeit!AA608=TRUE,INDEX(codeaav,MATCH(Tätigkeit!Q608,libaav,0)),IF(Tätigkeit!Q608&lt;&gt;"",Tätigkeit!Q608,"")),"")</f>
        <v/>
      </c>
      <c r="J598" s="26" t="str">
        <f>IF(A598&lt;&gt;"",IF(Tätigkeit!AB608=TRUE,INDEX(codedipqual,MATCH(Tätigkeit!R608,libdipqual,0)),IF(Tätigkeit!R608&lt;&gt;"",Tätigkeit!R608,"")),"")</f>
        <v/>
      </c>
      <c r="K598" s="26" t="str">
        <f>IF(A598&lt;&gt;"",IF(Tätigkeit!AC608=TRUE,INDEX(libcatidinst,MATCH(Tätigkeit!S608,libinst,0)),""),"")</f>
        <v/>
      </c>
      <c r="L598" s="26" t="str">
        <f>IF(A598&lt;&gt;"",IF(Tätigkeit!AC608=TRUE,INDEX(codeinst,MATCH(Tätigkeit!S608,libinst,0)),IF(Tätigkeit!S608&lt;&gt;"",Tätigkeit!S608,"")),"")</f>
        <v/>
      </c>
      <c r="M598" s="26" t="str">
        <f>IF(A598&lt;&gt;"",IF(Tätigkeit!T608&lt;&gt;"",Tätigkeit!T608,""),"")</f>
        <v/>
      </c>
      <c r="N598" s="26" t="str">
        <f>IF(A598&lt;&gt;"",IF(Tätigkeit!U608&lt;&gt;"",Tätigkeit!U608,""),"")</f>
        <v/>
      </c>
      <c r="O598" s="26" t="str">
        <f>IF(OR(A598="",ISBLANK(Tätigkeit!V608)),"",IF(NOT(ISNA(Tätigkeit!V608)),INDEX(codeschartkla,MATCH(Tätigkeit!V608,libschartkla,0)),Tätigkeit!V608))</f>
        <v/>
      </c>
      <c r="P598" s="26" t="str">
        <f>IF(OR(A598="",ISBLANK(Tätigkeit!W608)),"",Tätigkeit!W608)</f>
        <v/>
      </c>
    </row>
    <row r="599" spans="1:16" x14ac:dyDescent="0.2">
      <c r="A599" s="26" t="str">
        <f>IF(Tätigkeit!$A609&lt;&gt;"",IF(Tätigkeit!C609&lt;&gt;"",IF(Tätigkeit!C609="LOC.ID",CONCATENATE("LOC.",Tätigkeit!AM$12),Tätigkeit!C609),""),"")</f>
        <v/>
      </c>
      <c r="B599" s="65" t="str">
        <f>IF(A599&lt;&gt;"",Tätigkeit!J609,"")</f>
        <v/>
      </c>
      <c r="C599" s="26" t="str">
        <f>IF(A599&lt;&gt;"",IF(Tätigkeit!E609=TRUE,INDEX(codesex,MATCH(Tätigkeit!D609,libsex,0)),Tätigkeit!D609),"")</f>
        <v/>
      </c>
      <c r="D599" s="131" t="str">
        <f>IF(A599&lt;&gt;"",Tätigkeit!F609,"")</f>
        <v/>
      </c>
      <c r="E599" s="26" t="str">
        <f>IF(A599&lt;&gt;"",IF(Tätigkeit!H609=TRUE,INDEX(codenat,MATCH(Tätigkeit!G609,libnat,0)),Tätigkeit!G609),"")</f>
        <v/>
      </c>
      <c r="F599" s="26" t="str">
        <f>IF(A599&lt;&gt;"",Tätigkeit!I609,"")</f>
        <v/>
      </c>
      <c r="G599" s="26" t="str">
        <f>IF(A599&lt;&gt;"",IF(Tätigkeit!O609&lt;&gt;"",Tätigkeit!O609,""),"")</f>
        <v/>
      </c>
      <c r="H599" s="26" t="str">
        <f>IF(A599&lt;&gt;"",IF(Tätigkeit!Z609=TRUE,INDEX(codeperskat,MATCH(Tätigkeit!P609,libperskat,0)),IF(Tätigkeit!P609&lt;&gt;"",Tätigkeit!P609,"")),"")</f>
        <v/>
      </c>
      <c r="I599" s="26" t="str">
        <f>IF(A599&lt;&gt;"",IF(Tätigkeit!AA609=TRUE,INDEX(codeaav,MATCH(Tätigkeit!Q609,libaav,0)),IF(Tätigkeit!Q609&lt;&gt;"",Tätigkeit!Q609,"")),"")</f>
        <v/>
      </c>
      <c r="J599" s="26" t="str">
        <f>IF(A599&lt;&gt;"",IF(Tätigkeit!AB609=TRUE,INDEX(codedipqual,MATCH(Tätigkeit!R609,libdipqual,0)),IF(Tätigkeit!R609&lt;&gt;"",Tätigkeit!R609,"")),"")</f>
        <v/>
      </c>
      <c r="K599" s="26" t="str">
        <f>IF(A599&lt;&gt;"",IF(Tätigkeit!AC609=TRUE,INDEX(libcatidinst,MATCH(Tätigkeit!S609,libinst,0)),""),"")</f>
        <v/>
      </c>
      <c r="L599" s="26" t="str">
        <f>IF(A599&lt;&gt;"",IF(Tätigkeit!AC609=TRUE,INDEX(codeinst,MATCH(Tätigkeit!S609,libinst,0)),IF(Tätigkeit!S609&lt;&gt;"",Tätigkeit!S609,"")),"")</f>
        <v/>
      </c>
      <c r="M599" s="26" t="str">
        <f>IF(A599&lt;&gt;"",IF(Tätigkeit!T609&lt;&gt;"",Tätigkeit!T609,""),"")</f>
        <v/>
      </c>
      <c r="N599" s="26" t="str">
        <f>IF(A599&lt;&gt;"",IF(Tätigkeit!U609&lt;&gt;"",Tätigkeit!U609,""),"")</f>
        <v/>
      </c>
      <c r="O599" s="26" t="str">
        <f>IF(OR(A599="",ISBLANK(Tätigkeit!V609)),"",IF(NOT(ISNA(Tätigkeit!V609)),INDEX(codeschartkla,MATCH(Tätigkeit!V609,libschartkla,0)),Tätigkeit!V609))</f>
        <v/>
      </c>
      <c r="P599" s="26" t="str">
        <f>IF(OR(A599="",ISBLANK(Tätigkeit!W609)),"",Tätigkeit!W609)</f>
        <v/>
      </c>
    </row>
    <row r="600" spans="1:16" x14ac:dyDescent="0.2">
      <c r="A600" s="26" t="str">
        <f>IF(Tätigkeit!$A610&lt;&gt;"",IF(Tätigkeit!C610&lt;&gt;"",IF(Tätigkeit!C610="LOC.ID",CONCATENATE("LOC.",Tätigkeit!AM$12),Tätigkeit!C610),""),"")</f>
        <v/>
      </c>
      <c r="B600" s="65" t="str">
        <f>IF(A600&lt;&gt;"",Tätigkeit!J610,"")</f>
        <v/>
      </c>
      <c r="C600" s="26" t="str">
        <f>IF(A600&lt;&gt;"",IF(Tätigkeit!E610=TRUE,INDEX(codesex,MATCH(Tätigkeit!D610,libsex,0)),Tätigkeit!D610),"")</f>
        <v/>
      </c>
      <c r="D600" s="131" t="str">
        <f>IF(A600&lt;&gt;"",Tätigkeit!F610,"")</f>
        <v/>
      </c>
      <c r="E600" s="26" t="str">
        <f>IF(A600&lt;&gt;"",IF(Tätigkeit!H610=TRUE,INDEX(codenat,MATCH(Tätigkeit!G610,libnat,0)),Tätigkeit!G610),"")</f>
        <v/>
      </c>
      <c r="F600" s="26" t="str">
        <f>IF(A600&lt;&gt;"",Tätigkeit!I610,"")</f>
        <v/>
      </c>
      <c r="G600" s="26" t="str">
        <f>IF(A600&lt;&gt;"",IF(Tätigkeit!O610&lt;&gt;"",Tätigkeit!O610,""),"")</f>
        <v/>
      </c>
      <c r="H600" s="26" t="str">
        <f>IF(A600&lt;&gt;"",IF(Tätigkeit!Z610=TRUE,INDEX(codeperskat,MATCH(Tätigkeit!P610,libperskat,0)),IF(Tätigkeit!P610&lt;&gt;"",Tätigkeit!P610,"")),"")</f>
        <v/>
      </c>
      <c r="I600" s="26" t="str">
        <f>IF(A600&lt;&gt;"",IF(Tätigkeit!AA610=TRUE,INDEX(codeaav,MATCH(Tätigkeit!Q610,libaav,0)),IF(Tätigkeit!Q610&lt;&gt;"",Tätigkeit!Q610,"")),"")</f>
        <v/>
      </c>
      <c r="J600" s="26" t="str">
        <f>IF(A600&lt;&gt;"",IF(Tätigkeit!AB610=TRUE,INDEX(codedipqual,MATCH(Tätigkeit!R610,libdipqual,0)),IF(Tätigkeit!R610&lt;&gt;"",Tätigkeit!R610,"")),"")</f>
        <v/>
      </c>
      <c r="K600" s="26" t="str">
        <f>IF(A600&lt;&gt;"",IF(Tätigkeit!AC610=TRUE,INDEX(libcatidinst,MATCH(Tätigkeit!S610,libinst,0)),""),"")</f>
        <v/>
      </c>
      <c r="L600" s="26" t="str">
        <f>IF(A600&lt;&gt;"",IF(Tätigkeit!AC610=TRUE,INDEX(codeinst,MATCH(Tätigkeit!S610,libinst,0)),IF(Tätigkeit!S610&lt;&gt;"",Tätigkeit!S610,"")),"")</f>
        <v/>
      </c>
      <c r="M600" s="26" t="str">
        <f>IF(A600&lt;&gt;"",IF(Tätigkeit!T610&lt;&gt;"",Tätigkeit!T610,""),"")</f>
        <v/>
      </c>
      <c r="N600" s="26" t="str">
        <f>IF(A600&lt;&gt;"",IF(Tätigkeit!U610&lt;&gt;"",Tätigkeit!U610,""),"")</f>
        <v/>
      </c>
      <c r="O600" s="26" t="str">
        <f>IF(OR(A600="",ISBLANK(Tätigkeit!V610)),"",IF(NOT(ISNA(Tätigkeit!V610)),INDEX(codeschartkla,MATCH(Tätigkeit!V610,libschartkla,0)),Tätigkeit!V610))</f>
        <v/>
      </c>
      <c r="P600" s="26" t="str">
        <f>IF(OR(A600="",ISBLANK(Tätigkeit!W610)),"",Tätigkeit!W610)</f>
        <v/>
      </c>
    </row>
    <row r="601" spans="1:16" x14ac:dyDescent="0.2">
      <c r="A601" s="26" t="str">
        <f>IF(Tätigkeit!$A611&lt;&gt;"",IF(Tätigkeit!C611&lt;&gt;"",IF(Tätigkeit!C611="LOC.ID",CONCATENATE("LOC.",Tätigkeit!AM$12),Tätigkeit!C611),""),"")</f>
        <v/>
      </c>
      <c r="B601" s="65" t="str">
        <f>IF(A601&lt;&gt;"",Tätigkeit!J611,"")</f>
        <v/>
      </c>
      <c r="C601" s="26" t="str">
        <f>IF(A601&lt;&gt;"",IF(Tätigkeit!E611=TRUE,INDEX(codesex,MATCH(Tätigkeit!D611,libsex,0)),Tätigkeit!D611),"")</f>
        <v/>
      </c>
      <c r="D601" s="131" t="str">
        <f>IF(A601&lt;&gt;"",Tätigkeit!F611,"")</f>
        <v/>
      </c>
      <c r="E601" s="26" t="str">
        <f>IF(A601&lt;&gt;"",IF(Tätigkeit!H611=TRUE,INDEX(codenat,MATCH(Tätigkeit!G611,libnat,0)),Tätigkeit!G611),"")</f>
        <v/>
      </c>
      <c r="F601" s="26" t="str">
        <f>IF(A601&lt;&gt;"",Tätigkeit!I611,"")</f>
        <v/>
      </c>
      <c r="G601" s="26" t="str">
        <f>IF(A601&lt;&gt;"",IF(Tätigkeit!O611&lt;&gt;"",Tätigkeit!O611,""),"")</f>
        <v/>
      </c>
      <c r="H601" s="26" t="str">
        <f>IF(A601&lt;&gt;"",IF(Tätigkeit!Z611=TRUE,INDEX(codeperskat,MATCH(Tätigkeit!P611,libperskat,0)),IF(Tätigkeit!P611&lt;&gt;"",Tätigkeit!P611,"")),"")</f>
        <v/>
      </c>
      <c r="I601" s="26" t="str">
        <f>IF(A601&lt;&gt;"",IF(Tätigkeit!AA611=TRUE,INDEX(codeaav,MATCH(Tätigkeit!Q611,libaav,0)),IF(Tätigkeit!Q611&lt;&gt;"",Tätigkeit!Q611,"")),"")</f>
        <v/>
      </c>
      <c r="J601" s="26" t="str">
        <f>IF(A601&lt;&gt;"",IF(Tätigkeit!AB611=TRUE,INDEX(codedipqual,MATCH(Tätigkeit!R611,libdipqual,0)),IF(Tätigkeit!R611&lt;&gt;"",Tätigkeit!R611,"")),"")</f>
        <v/>
      </c>
      <c r="K601" s="26" t="str">
        <f>IF(A601&lt;&gt;"",IF(Tätigkeit!AC611=TRUE,INDEX(libcatidinst,MATCH(Tätigkeit!S611,libinst,0)),""),"")</f>
        <v/>
      </c>
      <c r="L601" s="26" t="str">
        <f>IF(A601&lt;&gt;"",IF(Tätigkeit!AC611=TRUE,INDEX(codeinst,MATCH(Tätigkeit!S611,libinst,0)),IF(Tätigkeit!S611&lt;&gt;"",Tätigkeit!S611,"")),"")</f>
        <v/>
      </c>
      <c r="M601" s="26" t="str">
        <f>IF(A601&lt;&gt;"",IF(Tätigkeit!T611&lt;&gt;"",Tätigkeit!T611,""),"")</f>
        <v/>
      </c>
      <c r="N601" s="26" t="str">
        <f>IF(A601&lt;&gt;"",IF(Tätigkeit!U611&lt;&gt;"",Tätigkeit!U611,""),"")</f>
        <v/>
      </c>
      <c r="O601" s="26" t="str">
        <f>IF(OR(A601="",ISBLANK(Tätigkeit!V611)),"",IF(NOT(ISNA(Tätigkeit!V611)),INDEX(codeschartkla,MATCH(Tätigkeit!V611,libschartkla,0)),Tätigkeit!V611))</f>
        <v/>
      </c>
      <c r="P601" s="26" t="str">
        <f>IF(OR(A601="",ISBLANK(Tätigkeit!W611)),"",Tätigkeit!W611)</f>
        <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32"/>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42578125" style="59" customWidth="1"/>
    <col min="2" max="2" width="17.85546875" style="59" customWidth="1"/>
    <col min="3" max="3" width="4.85546875" style="59" customWidth="1"/>
    <col min="4" max="16384" width="11.42578125" style="59"/>
  </cols>
  <sheetData>
    <row r="1" spans="1:3" x14ac:dyDescent="0.2">
      <c r="A1" s="13" t="s">
        <v>111</v>
      </c>
      <c r="B1" s="13"/>
    </row>
    <row r="2" spans="1:3" x14ac:dyDescent="0.2">
      <c r="A2" s="13"/>
      <c r="B2" s="13"/>
    </row>
    <row r="3" spans="1:3" ht="13.5" thickBot="1" x14ac:dyDescent="0.25">
      <c r="A3" s="15" t="s">
        <v>8</v>
      </c>
      <c r="B3" s="16" t="s">
        <v>9</v>
      </c>
      <c r="C3" s="153"/>
    </row>
    <row r="4" spans="1:3" x14ac:dyDescent="0.2">
      <c r="A4" s="17">
        <f>IF(ISBLANK('Nomenklatur komplett'!A4),"-",'Nomenklatur komplett'!A4)</f>
        <v>1</v>
      </c>
      <c r="B4" s="18" t="str">
        <f>IF(ISBLANK('Nomenklatur komplett'!B4),"-",'Nomenklatur komplett'!B4)</f>
        <v>Zürich</v>
      </c>
      <c r="C4" s="18" t="str">
        <f>IF(ISBLANK('Nomenklatur komplett'!C4),"-",'Nomenklatur komplett'!C4)</f>
        <v>ZH</v>
      </c>
    </row>
    <row r="5" spans="1:3" x14ac:dyDescent="0.2">
      <c r="A5" s="17">
        <f>IF(ISBLANK('Nomenklatur komplett'!A5),"-",'Nomenklatur komplett'!A5)</f>
        <v>2</v>
      </c>
      <c r="B5" s="18" t="str">
        <f>IF(ISBLANK('Nomenklatur komplett'!B5),"-",'Nomenklatur komplett'!B5)</f>
        <v>Bern</v>
      </c>
      <c r="C5" s="18" t="str">
        <f>IF(ISBLANK('Nomenklatur komplett'!C5),"-",'Nomenklatur komplett'!C5)</f>
        <v>BE</v>
      </c>
    </row>
    <row r="6" spans="1:3" x14ac:dyDescent="0.2">
      <c r="A6" s="17">
        <f>IF(ISBLANK('Nomenklatur komplett'!A6),"-",'Nomenklatur komplett'!A6)</f>
        <v>3</v>
      </c>
      <c r="B6" s="18" t="str">
        <f>IF(ISBLANK('Nomenklatur komplett'!B6),"-",'Nomenklatur komplett'!B6)</f>
        <v>Luzern</v>
      </c>
      <c r="C6" s="18" t="str">
        <f>IF(ISBLANK('Nomenklatur komplett'!C6),"-",'Nomenklatur komplett'!C6)</f>
        <v>LU</v>
      </c>
    </row>
    <row r="7" spans="1:3" x14ac:dyDescent="0.2">
      <c r="A7" s="17">
        <f>IF(ISBLANK('Nomenklatur komplett'!A7),"-",'Nomenklatur komplett'!A7)</f>
        <v>4</v>
      </c>
      <c r="B7" s="18" t="str">
        <f>IF(ISBLANK('Nomenklatur komplett'!B7),"-",'Nomenklatur komplett'!B7)</f>
        <v>Uri</v>
      </c>
      <c r="C7" s="18" t="str">
        <f>IF(ISBLANK('Nomenklatur komplett'!C7),"-",'Nomenklatur komplett'!C7)</f>
        <v>UR</v>
      </c>
    </row>
    <row r="8" spans="1:3" x14ac:dyDescent="0.2">
      <c r="A8" s="17">
        <f>IF(ISBLANK('Nomenklatur komplett'!A8),"-",'Nomenklatur komplett'!A8)</f>
        <v>5</v>
      </c>
      <c r="B8" s="18" t="str">
        <f>IF(ISBLANK('Nomenklatur komplett'!B8),"-",'Nomenklatur komplett'!B8)</f>
        <v>Schwyz</v>
      </c>
      <c r="C8" s="18" t="str">
        <f>IF(ISBLANK('Nomenklatur komplett'!C8),"-",'Nomenklatur komplett'!C8)</f>
        <v>SZ</v>
      </c>
    </row>
    <row r="9" spans="1:3" x14ac:dyDescent="0.2">
      <c r="A9" s="17">
        <f>IF(ISBLANK('Nomenklatur komplett'!A9),"-",'Nomenklatur komplett'!A9)</f>
        <v>6</v>
      </c>
      <c r="B9" s="18" t="str">
        <f>IF(ISBLANK('Nomenklatur komplett'!B9),"-",'Nomenklatur komplett'!B9)</f>
        <v>Obwalden</v>
      </c>
      <c r="C9" s="18" t="str">
        <f>IF(ISBLANK('Nomenklatur komplett'!C9),"-",'Nomenklatur komplett'!C9)</f>
        <v>OW</v>
      </c>
    </row>
    <row r="10" spans="1:3" x14ac:dyDescent="0.2">
      <c r="A10" s="17">
        <f>IF(ISBLANK('Nomenklatur komplett'!A10),"-",'Nomenklatur komplett'!A10)</f>
        <v>7</v>
      </c>
      <c r="B10" s="18" t="str">
        <f>IF(ISBLANK('Nomenklatur komplett'!B10),"-",'Nomenklatur komplett'!B10)</f>
        <v>Nidwalden</v>
      </c>
      <c r="C10" s="18" t="str">
        <f>IF(ISBLANK('Nomenklatur komplett'!C10),"-",'Nomenklatur komplett'!C10)</f>
        <v>NW</v>
      </c>
    </row>
    <row r="11" spans="1:3" x14ac:dyDescent="0.2">
      <c r="A11" s="17">
        <f>IF(ISBLANK('Nomenklatur komplett'!A11),"-",'Nomenklatur komplett'!A11)</f>
        <v>8</v>
      </c>
      <c r="B11" s="18" t="str">
        <f>IF(ISBLANK('Nomenklatur komplett'!B11),"-",'Nomenklatur komplett'!B11)</f>
        <v>Glarus</v>
      </c>
      <c r="C11" s="18" t="str">
        <f>IF(ISBLANK('Nomenklatur komplett'!C11),"-",'Nomenklatur komplett'!C11)</f>
        <v>GL</v>
      </c>
    </row>
    <row r="12" spans="1:3" x14ac:dyDescent="0.2">
      <c r="A12" s="17">
        <f>IF(ISBLANK('Nomenklatur komplett'!A12),"-",'Nomenklatur komplett'!A12)</f>
        <v>9</v>
      </c>
      <c r="B12" s="18" t="str">
        <f>IF(ISBLANK('Nomenklatur komplett'!B12),"-",'Nomenklatur komplett'!B12)</f>
        <v>Zug</v>
      </c>
      <c r="C12" s="18" t="str">
        <f>IF(ISBLANK('Nomenklatur komplett'!C12),"-",'Nomenklatur komplett'!C12)</f>
        <v>ZG</v>
      </c>
    </row>
    <row r="13" spans="1:3" x14ac:dyDescent="0.2">
      <c r="A13" s="17">
        <f>IF(ISBLANK('Nomenklatur komplett'!A13),"-",'Nomenklatur komplett'!A13)</f>
        <v>10</v>
      </c>
      <c r="B13" s="18" t="str">
        <f>IF(ISBLANK('Nomenklatur komplett'!B13),"-",'Nomenklatur komplett'!B13)</f>
        <v>Freiburg</v>
      </c>
      <c r="C13" s="18" t="str">
        <f>IF(ISBLANK('Nomenklatur komplett'!C13),"-",'Nomenklatur komplett'!C13)</f>
        <v>FR</v>
      </c>
    </row>
    <row r="14" spans="1:3" x14ac:dyDescent="0.2">
      <c r="A14" s="17">
        <f>IF(ISBLANK('Nomenklatur komplett'!A14),"-",'Nomenklatur komplett'!A14)</f>
        <v>11</v>
      </c>
      <c r="B14" s="18" t="str">
        <f>IF(ISBLANK('Nomenklatur komplett'!B14),"-",'Nomenklatur komplett'!B14)</f>
        <v>Solothurn</v>
      </c>
      <c r="C14" s="18" t="str">
        <f>IF(ISBLANK('Nomenklatur komplett'!C14),"-",'Nomenklatur komplett'!C14)</f>
        <v>SO</v>
      </c>
    </row>
    <row r="15" spans="1:3" x14ac:dyDescent="0.2">
      <c r="A15" s="17">
        <f>IF(ISBLANK('Nomenklatur komplett'!A15),"-",'Nomenklatur komplett'!A15)</f>
        <v>12</v>
      </c>
      <c r="B15" s="18" t="str">
        <f>IF(ISBLANK('Nomenklatur komplett'!B15),"-",'Nomenklatur komplett'!B15)</f>
        <v>Basel-Stadt</v>
      </c>
      <c r="C15" s="18" t="str">
        <f>IF(ISBLANK('Nomenklatur komplett'!C15),"-",'Nomenklatur komplett'!C15)</f>
        <v>BS</v>
      </c>
    </row>
    <row r="16" spans="1:3" x14ac:dyDescent="0.2">
      <c r="A16" s="17">
        <f>IF(ISBLANK('Nomenklatur komplett'!A16),"-",'Nomenklatur komplett'!A16)</f>
        <v>13</v>
      </c>
      <c r="B16" s="18" t="str">
        <f>IF(ISBLANK('Nomenklatur komplett'!B16),"-",'Nomenklatur komplett'!B16)</f>
        <v>Basel-Landschaft</v>
      </c>
      <c r="C16" s="18" t="str">
        <f>IF(ISBLANK('Nomenklatur komplett'!C16),"-",'Nomenklatur komplett'!C16)</f>
        <v>BL</v>
      </c>
    </row>
    <row r="17" spans="1:3" x14ac:dyDescent="0.2">
      <c r="A17" s="17">
        <f>IF(ISBLANK('Nomenklatur komplett'!A17),"-",'Nomenklatur komplett'!A17)</f>
        <v>14</v>
      </c>
      <c r="B17" s="18" t="str">
        <f>IF(ISBLANK('Nomenklatur komplett'!B17),"-",'Nomenklatur komplett'!B17)</f>
        <v>Schaffhausen</v>
      </c>
      <c r="C17" s="18" t="str">
        <f>IF(ISBLANK('Nomenklatur komplett'!C17),"-",'Nomenklatur komplett'!C17)</f>
        <v>SH</v>
      </c>
    </row>
    <row r="18" spans="1:3" x14ac:dyDescent="0.2">
      <c r="A18" s="17">
        <f>IF(ISBLANK('Nomenklatur komplett'!A18),"-",'Nomenklatur komplett'!A18)</f>
        <v>15</v>
      </c>
      <c r="B18" s="18" t="str">
        <f>IF(ISBLANK('Nomenklatur komplett'!B18),"-",'Nomenklatur komplett'!B18)</f>
        <v>Appenzell A.Rh.</v>
      </c>
      <c r="C18" s="18" t="str">
        <f>IF(ISBLANK('Nomenklatur komplett'!C18),"-",'Nomenklatur komplett'!C18)</f>
        <v>AR</v>
      </c>
    </row>
    <row r="19" spans="1:3" x14ac:dyDescent="0.2">
      <c r="A19" s="17">
        <f>IF(ISBLANK('Nomenklatur komplett'!A19),"-",'Nomenklatur komplett'!A19)</f>
        <v>16</v>
      </c>
      <c r="B19" s="18" t="str">
        <f>IF(ISBLANK('Nomenklatur komplett'!B19),"-",'Nomenklatur komplett'!B19)</f>
        <v>Appenzell I.Rh.</v>
      </c>
      <c r="C19" s="18" t="str">
        <f>IF(ISBLANK('Nomenklatur komplett'!C19),"-",'Nomenklatur komplett'!C19)</f>
        <v>AI</v>
      </c>
    </row>
    <row r="20" spans="1:3" x14ac:dyDescent="0.2">
      <c r="A20" s="17">
        <f>IF(ISBLANK('Nomenklatur komplett'!A20),"-",'Nomenklatur komplett'!A20)</f>
        <v>17</v>
      </c>
      <c r="B20" s="18" t="str">
        <f>IF(ISBLANK('Nomenklatur komplett'!B20),"-",'Nomenklatur komplett'!B20)</f>
        <v>St. Gallen</v>
      </c>
      <c r="C20" s="18" t="str">
        <f>IF(ISBLANK('Nomenklatur komplett'!C20),"-",'Nomenklatur komplett'!C20)</f>
        <v>SG</v>
      </c>
    </row>
    <row r="21" spans="1:3" x14ac:dyDescent="0.2">
      <c r="A21" s="17">
        <f>IF(ISBLANK('Nomenklatur komplett'!A21),"-",'Nomenklatur komplett'!A21)</f>
        <v>18</v>
      </c>
      <c r="B21" s="18" t="str">
        <f>IF(ISBLANK('Nomenklatur komplett'!B21),"-",'Nomenklatur komplett'!B21)</f>
        <v>Graubünden</v>
      </c>
      <c r="C21" s="18" t="str">
        <f>IF(ISBLANK('Nomenklatur komplett'!C21),"-",'Nomenklatur komplett'!C21)</f>
        <v>GR</v>
      </c>
    </row>
    <row r="22" spans="1:3" x14ac:dyDescent="0.2">
      <c r="A22" s="17">
        <f>IF(ISBLANK('Nomenklatur komplett'!A22),"-",'Nomenklatur komplett'!A22)</f>
        <v>19</v>
      </c>
      <c r="B22" s="18" t="str">
        <f>IF(ISBLANK('Nomenklatur komplett'!B22),"-",'Nomenklatur komplett'!B22)</f>
        <v>Aargau</v>
      </c>
      <c r="C22" s="18" t="str">
        <f>IF(ISBLANK('Nomenklatur komplett'!C22),"-",'Nomenklatur komplett'!C22)</f>
        <v>AG</v>
      </c>
    </row>
    <row r="23" spans="1:3" x14ac:dyDescent="0.2">
      <c r="A23" s="17">
        <f>IF(ISBLANK('Nomenklatur komplett'!A23),"-",'Nomenklatur komplett'!A23)</f>
        <v>20</v>
      </c>
      <c r="B23" s="18" t="str">
        <f>IF(ISBLANK('Nomenklatur komplett'!B23),"-",'Nomenklatur komplett'!B23)</f>
        <v>Thurgau</v>
      </c>
      <c r="C23" s="18" t="str">
        <f>IF(ISBLANK('Nomenklatur komplett'!C23),"-",'Nomenklatur komplett'!C23)</f>
        <v>TG</v>
      </c>
    </row>
    <row r="24" spans="1:3" x14ac:dyDescent="0.2">
      <c r="A24" s="17">
        <f>IF(ISBLANK('Nomenklatur komplett'!A24),"-",'Nomenklatur komplett'!A24)</f>
        <v>21</v>
      </c>
      <c r="B24" s="18" t="str">
        <f>IF(ISBLANK('Nomenklatur komplett'!B24),"-",'Nomenklatur komplett'!B24)</f>
        <v>Tessin</v>
      </c>
      <c r="C24" s="18" t="str">
        <f>IF(ISBLANK('Nomenklatur komplett'!C24),"-",'Nomenklatur komplett'!C24)</f>
        <v>TI</v>
      </c>
    </row>
    <row r="25" spans="1:3" x14ac:dyDescent="0.2">
      <c r="A25" s="17">
        <f>IF(ISBLANK('Nomenklatur komplett'!A25),"-",'Nomenklatur komplett'!A25)</f>
        <v>22</v>
      </c>
      <c r="B25" s="18" t="str">
        <f>IF(ISBLANK('Nomenklatur komplett'!B25),"-",'Nomenklatur komplett'!B25)</f>
        <v>Waadt</v>
      </c>
      <c r="C25" s="18" t="str">
        <f>IF(ISBLANK('Nomenklatur komplett'!C25),"-",'Nomenklatur komplett'!C25)</f>
        <v>VD</v>
      </c>
    </row>
    <row r="26" spans="1:3" x14ac:dyDescent="0.2">
      <c r="A26" s="17">
        <f>IF(ISBLANK('Nomenklatur komplett'!A26),"-",'Nomenklatur komplett'!A26)</f>
        <v>23</v>
      </c>
      <c r="B26" s="18" t="str">
        <f>IF(ISBLANK('Nomenklatur komplett'!B26),"-",'Nomenklatur komplett'!B26)</f>
        <v>Wallis</v>
      </c>
      <c r="C26" s="18" t="str">
        <f>IF(ISBLANK('Nomenklatur komplett'!C26),"-",'Nomenklatur komplett'!C26)</f>
        <v>VS</v>
      </c>
    </row>
    <row r="27" spans="1:3" x14ac:dyDescent="0.2">
      <c r="A27" s="17">
        <f>IF(ISBLANK('Nomenklatur komplett'!A27),"-",'Nomenklatur komplett'!A27)</f>
        <v>24</v>
      </c>
      <c r="B27" s="18" t="str">
        <f>IF(ISBLANK('Nomenklatur komplett'!B27),"-",'Nomenklatur komplett'!B27)</f>
        <v>Neuenburg</v>
      </c>
      <c r="C27" s="18" t="str">
        <f>IF(ISBLANK('Nomenklatur komplett'!C27),"-",'Nomenklatur komplett'!C27)</f>
        <v>NE</v>
      </c>
    </row>
    <row r="28" spans="1:3" x14ac:dyDescent="0.2">
      <c r="A28" s="17">
        <f>IF(ISBLANK('Nomenklatur komplett'!A28),"-",'Nomenklatur komplett'!A28)</f>
        <v>25</v>
      </c>
      <c r="B28" s="18" t="str">
        <f>IF(ISBLANK('Nomenklatur komplett'!B28),"-",'Nomenklatur komplett'!B28)</f>
        <v>Genf</v>
      </c>
      <c r="C28" s="18" t="str">
        <f>IF(ISBLANK('Nomenklatur komplett'!C28),"-",'Nomenklatur komplett'!C28)</f>
        <v>GE</v>
      </c>
    </row>
    <row r="29" spans="1:3" x14ac:dyDescent="0.2">
      <c r="A29" s="17">
        <f>IF(ISBLANK('Nomenklatur komplett'!A29),"-",'Nomenklatur komplett'!A29)</f>
        <v>26</v>
      </c>
      <c r="B29" s="18" t="str">
        <f>IF(ISBLANK('Nomenklatur komplett'!B29),"-",'Nomenklatur komplett'!B29)</f>
        <v>Jura</v>
      </c>
      <c r="C29" s="18" t="str">
        <f>IF(ISBLANK('Nomenklatur komplett'!C29),"-",'Nomenklatur komplett'!C29)</f>
        <v>JU</v>
      </c>
    </row>
    <row r="30" spans="1:3" x14ac:dyDescent="0.2">
      <c r="A30" s="17">
        <f>IF(ISBLANK('Nomenklatur komplett'!A30),"-",'Nomenklatur komplett'!A30)</f>
        <v>27</v>
      </c>
      <c r="B30" s="18" t="str">
        <f>IF(ISBLANK('Nomenklatur komplett'!B30),"-",'Nomenklatur komplett'!B30)</f>
        <v>Liechstenstein</v>
      </c>
      <c r="C30" s="18" t="str">
        <f>IF(ISBLANK('Nomenklatur komplett'!C30),"-",'Nomenklatur komplett'!C30)</f>
        <v>L</v>
      </c>
    </row>
    <row r="31" spans="1:3" x14ac:dyDescent="0.2">
      <c r="A31" s="17" t="str">
        <f>IF(ISBLANK('Nomenklatur komplett'!A31),"-",'Nomenklatur komplett'!A31)</f>
        <v>-</v>
      </c>
      <c r="B31" s="18" t="str">
        <f>IF(ISBLANK('Nomenklatur komplett'!B31),"-",'Nomenklatur komplett'!B31)</f>
        <v>-</v>
      </c>
      <c r="C31" s="18" t="str">
        <f>IF(ISBLANK('Nomenklatur komplett'!C31),"-",'Nomenklatur komplett'!C31)</f>
        <v>-</v>
      </c>
    </row>
    <row r="32" spans="1:3" x14ac:dyDescent="0.2">
      <c r="A32" s="17" t="str">
        <f>IF(ISBLANK('Nomenklatur komplett'!A32),"-",'Nomenklatur komplett'!A32)</f>
        <v>-</v>
      </c>
      <c r="B32" s="18" t="str">
        <f>IF(ISBLANK('Nomenklatur komplett'!B32),"-",'Nomenklatur komplett'!B32)</f>
        <v>-</v>
      </c>
      <c r="C32" s="18" t="str">
        <f>IF(ISBLANK('Nomenklatur komplett'!C32),"-",'Nomenklatur komplett'!C32)</f>
        <v>-</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2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1" style="59" customWidth="1"/>
    <col min="2" max="2" width="64.28515625" style="59" customWidth="1"/>
    <col min="3" max="16384" width="11.42578125" style="59"/>
  </cols>
  <sheetData>
    <row r="1" spans="1:2" x14ac:dyDescent="0.2">
      <c r="A1" s="13" t="s">
        <v>13</v>
      </c>
      <c r="B1" s="13"/>
    </row>
    <row r="2" spans="1:2" x14ac:dyDescent="0.2">
      <c r="A2" s="13"/>
      <c r="B2" s="13"/>
    </row>
    <row r="3" spans="1:2" ht="13.5" thickBot="1" x14ac:dyDescent="0.25">
      <c r="A3" s="19" t="s">
        <v>8</v>
      </c>
      <c r="B3" s="16" t="s">
        <v>16</v>
      </c>
    </row>
    <row r="4" spans="1:2" x14ac:dyDescent="0.2">
      <c r="A4" s="20" t="str">
        <f>IF(ISBLANK('Nomenklatur komplett'!D4),"-",SUBSTITUTE('Nomenklatur komplett'!D4,"#kt#",INDEX(libktabb,Lieferung!$F$11)))</f>
        <v>CH.AHV</v>
      </c>
      <c r="B4" s="18" t="str">
        <f>IF(ISBLANK('Nomenklatur komplett'!E4),"-",'Nomenklatur komplett'!E4)</f>
        <v>AHV Nummer</v>
      </c>
    </row>
    <row r="5" spans="1:2" x14ac:dyDescent="0.2">
      <c r="A5" s="20" t="str">
        <f>IF(ISBLANK('Nomenklatur komplett'!D5),"-",SUBSTITUTE('Nomenklatur komplett'!D5,"#kt#",INDEX(libktabb,Lieferung!$F$11)))</f>
        <v>CT.ZG</v>
      </c>
      <c r="B5" s="18" t="str">
        <f>IF(ISBLANK('Nomenklatur komplett'!E5),"-",'Nomenklatur komplett'!E5)</f>
        <v>Kantonale Nummer</v>
      </c>
    </row>
    <row r="6" spans="1:2" x14ac:dyDescent="0.2">
      <c r="A6" s="20" t="str">
        <f>IF(ISBLANK('Nomenklatur komplett'!D6),"-",SUBSTITUTE('Nomenklatur komplett'!D6,"#kt#",INDEX(libktabb,Lieferung!$F$11)))</f>
        <v>LOC.ID</v>
      </c>
      <c r="B6" s="18" t="str">
        <f>IF(ISBLANK('Nomenklatur komplett'!E6),"-",'Nomenklatur komplett'!E6)</f>
        <v>Lokaler Identifikator</v>
      </c>
    </row>
    <row r="7" spans="1:2" x14ac:dyDescent="0.2">
      <c r="A7" s="20" t="str">
        <f>IF(ISBLANK('Nomenklatur komplett'!D7),"-",SUBSTITUTE('Nomenklatur komplett'!D7,"#kt#",INDEX(libktabb,Lieferung!$F$11)))</f>
        <v>-</v>
      </c>
      <c r="B7" s="18" t="str">
        <f>IF(ISBLANK('Nomenklatur komplett'!E7),"-",'Nomenklatur komplett'!E7)</f>
        <v>-</v>
      </c>
    </row>
    <row r="8" spans="1:2" x14ac:dyDescent="0.2">
      <c r="A8" s="20" t="str">
        <f>IF(ISBLANK('Nomenklatur komplett'!D8),"-",SUBSTITUTE('Nomenklatur komplett'!D8,"#kt#",INDEX(libktabb,Lieferung!$F$11)))</f>
        <v>-</v>
      </c>
      <c r="B8" s="18" t="str">
        <f>IF(ISBLANK('Nomenklatur komplett'!E8),"-",'Nomenklatur komplett'!E8)</f>
        <v>-</v>
      </c>
    </row>
    <row r="9" spans="1:2" x14ac:dyDescent="0.2">
      <c r="A9" s="20" t="str">
        <f>IF(ISBLANK('Nomenklatur komplett'!D9),"-",SUBSTITUTE('Nomenklatur komplett'!D9,"#kt#",INDEX(libktabb,Lieferung!$F$11)))</f>
        <v>-</v>
      </c>
      <c r="B9" s="18" t="str">
        <f>IF(ISBLANK('Nomenklatur komplett'!E9),"-",'Nomenklatur komplett'!E9)</f>
        <v>-</v>
      </c>
    </row>
    <row r="10" spans="1:2" x14ac:dyDescent="0.2">
      <c r="A10" s="20" t="str">
        <f>IF(ISBLANK('Nomenklatur komplett'!D10),"-",SUBSTITUTE('Nomenklatur komplett'!D10,"#kt#",INDEX(libktabb,Lieferung!$F$11)))</f>
        <v>-</v>
      </c>
      <c r="B10" s="18" t="str">
        <f>IF(ISBLANK('Nomenklatur komplett'!E10),"-",'Nomenklatur komplett'!E10)</f>
        <v>-</v>
      </c>
    </row>
    <row r="11" spans="1:2" x14ac:dyDescent="0.2">
      <c r="A11" s="20" t="str">
        <f>IF(ISBLANK('Nomenklatur komplett'!D11),"-",SUBSTITUTE('Nomenklatur komplett'!D11,"#kt#",INDEX(libktabb,Lieferung!$F$11)))</f>
        <v>-</v>
      </c>
      <c r="B11" s="18" t="str">
        <f>IF(ISBLANK('Nomenklatur komplett'!E11),"-",'Nomenklatur komplett'!E11)</f>
        <v>-</v>
      </c>
    </row>
    <row r="12" spans="1:2" x14ac:dyDescent="0.2">
      <c r="A12" s="20" t="str">
        <f>IF(ISBLANK('Nomenklatur komplett'!D12),"-",SUBSTITUTE('Nomenklatur komplett'!D12,"#kt#",INDEX(libktabb,Lieferung!$F$11)))</f>
        <v>-</v>
      </c>
      <c r="B12" s="18" t="str">
        <f>IF(ISBLANK('Nomenklatur komplett'!E12),"-",'Nomenklatur komplett'!E12)</f>
        <v>-</v>
      </c>
    </row>
    <row r="13" spans="1:2" x14ac:dyDescent="0.2">
      <c r="A13" s="20" t="str">
        <f>IF(ISBLANK('Nomenklatur komplett'!D13),"-",SUBSTITUTE('Nomenklatur komplett'!D13,"#kt#",INDEX(libktabb,Lieferung!$F$11)))</f>
        <v>-</v>
      </c>
      <c r="B13" s="18" t="str">
        <f>IF(ISBLANK('Nomenklatur komplett'!E13),"-",'Nomenklatur komplett'!E13)</f>
        <v>-</v>
      </c>
    </row>
    <row r="14" spans="1:2" x14ac:dyDescent="0.2">
      <c r="A14" s="20" t="str">
        <f>IF(ISBLANK('Nomenklatur komplett'!D14),"-",SUBSTITUTE('Nomenklatur komplett'!D14,"#kt#",INDEX(libktabb,Lieferung!$F$11)))</f>
        <v>-</v>
      </c>
      <c r="B14" s="18" t="str">
        <f>IF(ISBLANK('Nomenklatur komplett'!E14),"-",'Nomenklatur komplett'!E14)</f>
        <v>-</v>
      </c>
    </row>
    <row r="15" spans="1:2" x14ac:dyDescent="0.2">
      <c r="A15" s="20" t="str">
        <f>IF(ISBLANK('Nomenklatur komplett'!D15),"-",SUBSTITUTE('Nomenklatur komplett'!D15,"#kt#",INDEX(libktabb,Lieferung!$F$11)))</f>
        <v>-</v>
      </c>
      <c r="B15" s="18" t="str">
        <f>IF(ISBLANK('Nomenklatur komplett'!E15),"-",'Nomenklatur komplett'!E15)</f>
        <v>-</v>
      </c>
    </row>
    <row r="16" spans="1:2" x14ac:dyDescent="0.2">
      <c r="A16" s="20" t="str">
        <f>IF(ISBLANK('Nomenklatur komplett'!D16),"-",SUBSTITUTE('Nomenklatur komplett'!D16,"#kt#",INDEX(libktabb,Lieferung!$F$11)))</f>
        <v>-</v>
      </c>
      <c r="B16" s="18" t="str">
        <f>IF(ISBLANK('Nomenklatur komplett'!E16),"-",'Nomenklatur komplett'!E16)</f>
        <v>-</v>
      </c>
    </row>
    <row r="17" spans="1:2" x14ac:dyDescent="0.2">
      <c r="A17" s="20" t="str">
        <f>IF(ISBLANK('Nomenklatur komplett'!D17),"-",SUBSTITUTE('Nomenklatur komplett'!D17,"#kt#",INDEX(libktabb,Lieferung!$F$11)))</f>
        <v>-</v>
      </c>
      <c r="B17" s="18" t="str">
        <f>IF(ISBLANK('Nomenklatur komplett'!E17),"-",'Nomenklatur komplett'!E17)</f>
        <v>-</v>
      </c>
    </row>
    <row r="18" spans="1:2" x14ac:dyDescent="0.2">
      <c r="A18" s="20" t="str">
        <f>IF(ISBLANK('Nomenklatur komplett'!D18),"-",SUBSTITUTE('Nomenklatur komplett'!D18,"#kt#",INDEX(libktabb,Lieferung!$F$11)))</f>
        <v>-</v>
      </c>
      <c r="B18" s="18" t="str">
        <f>IF(ISBLANK('Nomenklatur komplett'!E18),"-",'Nomenklatur komplett'!E18)</f>
        <v>-</v>
      </c>
    </row>
    <row r="19" spans="1:2" x14ac:dyDescent="0.2">
      <c r="A19" s="20" t="str">
        <f>IF(ISBLANK('Nomenklatur komplett'!D19),"-",SUBSTITUTE('Nomenklatur komplett'!D19,"#kt#",INDEX(libktabb,Lieferung!$F$11)))</f>
        <v>-</v>
      </c>
      <c r="B19" s="18" t="str">
        <f>IF(ISBLANK('Nomenklatur komplett'!E19),"-",'Nomenklatur komplett'!E19)</f>
        <v>-</v>
      </c>
    </row>
    <row r="20" spans="1:2" x14ac:dyDescent="0.2">
      <c r="A20" s="20" t="str">
        <f>IF(ISBLANK('Nomenklatur komplett'!D20),"-",SUBSTITUTE('Nomenklatur komplett'!D20,"#kt#",INDEX(libktabb,Lieferung!$F$11)))</f>
        <v>-</v>
      </c>
      <c r="B20" s="18" t="str">
        <f>IF(ISBLANK('Nomenklatur komplett'!E20),"-",'Nomenklatur komplett'!E20)</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64.28515625" style="59" customWidth="1"/>
    <col min="3" max="16384" width="11.42578125" style="59"/>
  </cols>
  <sheetData>
    <row r="1" spans="1:2" x14ac:dyDescent="0.2">
      <c r="A1" s="13" t="s">
        <v>14</v>
      </c>
      <c r="B1" s="13"/>
    </row>
    <row r="2" spans="1:2" x14ac:dyDescent="0.2">
      <c r="A2" s="13"/>
      <c r="B2" s="13"/>
    </row>
    <row r="3" spans="1:2" ht="13.5" thickBot="1" x14ac:dyDescent="0.25">
      <c r="A3" s="15" t="s">
        <v>8</v>
      </c>
      <c r="B3" s="16" t="s">
        <v>17</v>
      </c>
    </row>
    <row r="4" spans="1:2" x14ac:dyDescent="0.2">
      <c r="A4" s="17">
        <f>IF(ISBLANK('Nomenklatur komplett'!F4),"-",'Nomenklatur komplett'!F4)</f>
        <v>1</v>
      </c>
      <c r="B4" s="18" t="str">
        <f>IF(ISBLANK('Nomenklatur komplett'!G4),"-",'Nomenklatur komplett'!G4)</f>
        <v>M</v>
      </c>
    </row>
    <row r="5" spans="1:2" x14ac:dyDescent="0.2">
      <c r="A5" s="17">
        <f>IF(ISBLANK('Nomenklatur komplett'!F5),"-",'Nomenklatur komplett'!F5)</f>
        <v>2</v>
      </c>
      <c r="B5" s="18" t="str">
        <f>IF(ISBLANK('Nomenklatur komplett'!G5),"-",'Nomenklatur komplett'!G5)</f>
        <v>F</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319"/>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230</v>
      </c>
      <c r="B1" s="13"/>
    </row>
    <row r="2" spans="1:2" x14ac:dyDescent="0.2">
      <c r="A2" s="13"/>
      <c r="B2" s="13"/>
    </row>
    <row r="3" spans="1:2" ht="13.5" thickBot="1" x14ac:dyDescent="0.25">
      <c r="A3" s="15" t="s">
        <v>8</v>
      </c>
      <c r="B3" s="16" t="s">
        <v>231</v>
      </c>
    </row>
    <row r="4" spans="1:2" x14ac:dyDescent="0.2">
      <c r="A4" s="17">
        <f>IF(ISBLANK('Nomenklatur komplett'!J4),"-",'Nomenklatur komplett'!J4)</f>
        <v>8100</v>
      </c>
      <c r="B4" s="18" t="str">
        <f>IF(ISBLANK('Nomenklatur komplett'!K4),"-",'Nomenklatur komplett'!K4)</f>
        <v>Schweiz</v>
      </c>
    </row>
    <row r="5" spans="1:2" x14ac:dyDescent="0.2">
      <c r="A5" s="17">
        <f>IF(ISBLANK('Nomenklatur komplett'!J5),"-",'Nomenklatur komplett'!J5)</f>
        <v>8501</v>
      </c>
      <c r="B5" s="18" t="str">
        <f>IF(ISBLANK('Nomenklatur komplett'!K5),"-",'Nomenklatur komplett'!K5)</f>
        <v>Afghanistan</v>
      </c>
    </row>
    <row r="6" spans="1:2" x14ac:dyDescent="0.2">
      <c r="A6" s="17">
        <f>IF(ISBLANK('Nomenklatur komplett'!J6),"-",'Nomenklatur komplett'!J6)</f>
        <v>8359</v>
      </c>
      <c r="B6" s="18" t="str">
        <f>IF(ISBLANK('Nomenklatur komplett'!K6),"-",'Nomenklatur komplett'!K6)</f>
        <v>Ägypten</v>
      </c>
    </row>
    <row r="7" spans="1:2" x14ac:dyDescent="0.2">
      <c r="A7" s="17">
        <f>IF(ISBLANK('Nomenklatur komplett'!J7),"-",'Nomenklatur komplett'!J7)</f>
        <v>8201</v>
      </c>
      <c r="B7" s="18" t="str">
        <f>IF(ISBLANK('Nomenklatur komplett'!K7),"-",'Nomenklatur komplett'!K7)</f>
        <v>Albanien</v>
      </c>
    </row>
    <row r="8" spans="1:2" x14ac:dyDescent="0.2">
      <c r="A8" s="17">
        <f>IF(ISBLANK('Nomenklatur komplett'!J8),"-",'Nomenklatur komplett'!J8)</f>
        <v>8304</v>
      </c>
      <c r="B8" s="18" t="str">
        <f>IF(ISBLANK('Nomenklatur komplett'!K8),"-",'Nomenklatur komplett'!K8)</f>
        <v>Algerien</v>
      </c>
    </row>
    <row r="9" spans="1:2" x14ac:dyDescent="0.2">
      <c r="A9" s="17">
        <f>IF(ISBLANK('Nomenklatur komplett'!J9),"-",'Nomenklatur komplett'!J9)</f>
        <v>8202</v>
      </c>
      <c r="B9" s="18" t="str">
        <f>IF(ISBLANK('Nomenklatur komplett'!K9),"-",'Nomenklatur komplett'!K9)</f>
        <v>Andorra</v>
      </c>
    </row>
    <row r="10" spans="1:2" x14ac:dyDescent="0.2">
      <c r="A10" s="17">
        <f>IF(ISBLANK('Nomenklatur komplett'!J10),"-",'Nomenklatur komplett'!J10)</f>
        <v>8305</v>
      </c>
      <c r="B10" s="18" t="str">
        <f>IF(ISBLANK('Nomenklatur komplett'!K10),"-",'Nomenklatur komplett'!K10)</f>
        <v>Angola</v>
      </c>
    </row>
    <row r="11" spans="1:2" x14ac:dyDescent="0.2">
      <c r="A11" s="17">
        <f>IF(ISBLANK('Nomenklatur komplett'!J11),"-",'Nomenklatur komplett'!J11)</f>
        <v>8442</v>
      </c>
      <c r="B11" s="18" t="str">
        <f>IF(ISBLANK('Nomenklatur komplett'!K11),"-",'Nomenklatur komplett'!K11)</f>
        <v>Antigua und Barbuda</v>
      </c>
    </row>
    <row r="12" spans="1:2" x14ac:dyDescent="0.2">
      <c r="A12" s="17">
        <f>IF(ISBLANK('Nomenklatur komplett'!J12),"-",'Nomenklatur komplett'!J12)</f>
        <v>8301</v>
      </c>
      <c r="B12" s="18" t="str">
        <f>IF(ISBLANK('Nomenklatur komplett'!K12),"-",'Nomenklatur komplett'!K12)</f>
        <v>Äquatorialguinea</v>
      </c>
    </row>
    <row r="13" spans="1:2" x14ac:dyDescent="0.2">
      <c r="A13" s="17">
        <f>IF(ISBLANK('Nomenklatur komplett'!J13),"-",'Nomenklatur komplett'!J13)</f>
        <v>8401</v>
      </c>
      <c r="B13" s="18" t="str">
        <f>IF(ISBLANK('Nomenklatur komplett'!K13),"-",'Nomenklatur komplett'!K13)</f>
        <v>Argentinien</v>
      </c>
    </row>
    <row r="14" spans="1:2" x14ac:dyDescent="0.2">
      <c r="A14" s="17">
        <f>IF(ISBLANK('Nomenklatur komplett'!J14),"-",'Nomenklatur komplett'!J14)</f>
        <v>8560</v>
      </c>
      <c r="B14" s="18" t="str">
        <f>IF(ISBLANK('Nomenklatur komplett'!K14),"-",'Nomenklatur komplett'!K14)</f>
        <v>Armenien</v>
      </c>
    </row>
    <row r="15" spans="1:2" x14ac:dyDescent="0.2">
      <c r="A15" s="17">
        <f>IF(ISBLANK('Nomenklatur komplett'!J15),"-",'Nomenklatur komplett'!J15)</f>
        <v>8561</v>
      </c>
      <c r="B15" s="18" t="str">
        <f>IF(ISBLANK('Nomenklatur komplett'!K15),"-",'Nomenklatur komplett'!K15)</f>
        <v>Aserbaidschan</v>
      </c>
    </row>
    <row r="16" spans="1:2" x14ac:dyDescent="0.2">
      <c r="A16" s="17">
        <f>IF(ISBLANK('Nomenklatur komplett'!J16),"-",'Nomenklatur komplett'!J16)</f>
        <v>8302</v>
      </c>
      <c r="B16" s="18" t="str">
        <f>IF(ISBLANK('Nomenklatur komplett'!K16),"-",'Nomenklatur komplett'!K16)</f>
        <v>Äthiopien</v>
      </c>
    </row>
    <row r="17" spans="1:2" x14ac:dyDescent="0.2">
      <c r="A17" s="17">
        <f>IF(ISBLANK('Nomenklatur komplett'!J17),"-",'Nomenklatur komplett'!J17)</f>
        <v>8601</v>
      </c>
      <c r="B17" s="18" t="str">
        <f>IF(ISBLANK('Nomenklatur komplett'!K17),"-",'Nomenklatur komplett'!K17)</f>
        <v>Australien</v>
      </c>
    </row>
    <row r="18" spans="1:2" x14ac:dyDescent="0.2">
      <c r="A18" s="17">
        <f>IF(ISBLANK('Nomenklatur komplett'!J18),"-",'Nomenklatur komplett'!J18)</f>
        <v>8402</v>
      </c>
      <c r="B18" s="18" t="str">
        <f>IF(ISBLANK('Nomenklatur komplett'!K18),"-",'Nomenklatur komplett'!K18)</f>
        <v>Bahamas</v>
      </c>
    </row>
    <row r="19" spans="1:2" x14ac:dyDescent="0.2">
      <c r="A19" s="17">
        <f>IF(ISBLANK('Nomenklatur komplett'!J19),"-",'Nomenklatur komplett'!J19)</f>
        <v>8502</v>
      </c>
      <c r="B19" s="18" t="str">
        <f>IF(ISBLANK('Nomenklatur komplett'!K19),"-",'Nomenklatur komplett'!K19)</f>
        <v>Bahrain</v>
      </c>
    </row>
    <row r="20" spans="1:2" x14ac:dyDescent="0.2">
      <c r="A20" s="17">
        <f>IF(ISBLANK('Nomenklatur komplett'!J20),"-",'Nomenklatur komplett'!J20)</f>
        <v>8546</v>
      </c>
      <c r="B20" s="18" t="str">
        <f>IF(ISBLANK('Nomenklatur komplett'!K20),"-",'Nomenklatur komplett'!K20)</f>
        <v>Bangladesch</v>
      </c>
    </row>
    <row r="21" spans="1:2" x14ac:dyDescent="0.2">
      <c r="A21" s="17">
        <f>IF(ISBLANK('Nomenklatur komplett'!J21),"-",'Nomenklatur komplett'!J21)</f>
        <v>8403</v>
      </c>
      <c r="B21" s="18" t="str">
        <f>IF(ISBLANK('Nomenklatur komplett'!K21),"-",'Nomenklatur komplett'!K21)</f>
        <v>Barbados</v>
      </c>
    </row>
    <row r="22" spans="1:2" x14ac:dyDescent="0.2">
      <c r="A22" s="17">
        <f>IF(ISBLANK('Nomenklatur komplett'!J22),"-",'Nomenklatur komplett'!J22)</f>
        <v>8266</v>
      </c>
      <c r="B22" s="18" t="str">
        <f>IF(ISBLANK('Nomenklatur komplett'!K22),"-",'Nomenklatur komplett'!K22)</f>
        <v>Belarus</v>
      </c>
    </row>
    <row r="23" spans="1:2" x14ac:dyDescent="0.2">
      <c r="A23" s="17">
        <f>IF(ISBLANK('Nomenklatur komplett'!J23),"-",'Nomenklatur komplett'!J23)</f>
        <v>8204</v>
      </c>
      <c r="B23" s="18" t="str">
        <f>IF(ISBLANK('Nomenklatur komplett'!K23),"-",'Nomenklatur komplett'!K23)</f>
        <v>Belgien</v>
      </c>
    </row>
    <row r="24" spans="1:2" x14ac:dyDescent="0.2">
      <c r="A24" s="17">
        <f>IF(ISBLANK('Nomenklatur komplett'!J24),"-",'Nomenklatur komplett'!J24)</f>
        <v>8419</v>
      </c>
      <c r="B24" s="18" t="str">
        <f>IF(ISBLANK('Nomenklatur komplett'!K24),"-",'Nomenklatur komplett'!K24)</f>
        <v>Belize</v>
      </c>
    </row>
    <row r="25" spans="1:2" x14ac:dyDescent="0.2">
      <c r="A25" s="17">
        <f>IF(ISBLANK('Nomenklatur komplett'!J25),"-",'Nomenklatur komplett'!J25)</f>
        <v>8309</v>
      </c>
      <c r="B25" s="18" t="str">
        <f>IF(ISBLANK('Nomenklatur komplett'!K25),"-",'Nomenklatur komplett'!K25)</f>
        <v>Benin</v>
      </c>
    </row>
    <row r="26" spans="1:2" x14ac:dyDescent="0.2">
      <c r="A26" s="17">
        <f>IF(ISBLANK('Nomenklatur komplett'!J26),"-",'Nomenklatur komplett'!J26)</f>
        <v>8503</v>
      </c>
      <c r="B26" s="18" t="str">
        <f>IF(ISBLANK('Nomenklatur komplett'!K26),"-",'Nomenklatur komplett'!K26)</f>
        <v>Bhutan</v>
      </c>
    </row>
    <row r="27" spans="1:2" x14ac:dyDescent="0.2">
      <c r="A27" s="17">
        <f>IF(ISBLANK('Nomenklatur komplett'!J27),"-",'Nomenklatur komplett'!J27)</f>
        <v>8405</v>
      </c>
      <c r="B27" s="18" t="str">
        <f>IF(ISBLANK('Nomenklatur komplett'!K27),"-",'Nomenklatur komplett'!K27)</f>
        <v>Bolivien</v>
      </c>
    </row>
    <row r="28" spans="1:2" x14ac:dyDescent="0.2">
      <c r="A28" s="17">
        <f>IF(ISBLANK('Nomenklatur komplett'!J28),"-",'Nomenklatur komplett'!J28)</f>
        <v>8252</v>
      </c>
      <c r="B28" s="18" t="str">
        <f>IF(ISBLANK('Nomenklatur komplett'!K28),"-",'Nomenklatur komplett'!K28)</f>
        <v>Bosnien und Herzegowina</v>
      </c>
    </row>
    <row r="29" spans="1:2" x14ac:dyDescent="0.2">
      <c r="A29" s="17">
        <f>IF(ISBLANK('Nomenklatur komplett'!J29),"-",'Nomenklatur komplett'!J29)</f>
        <v>8307</v>
      </c>
      <c r="B29" s="18" t="str">
        <f>IF(ISBLANK('Nomenklatur komplett'!K29),"-",'Nomenklatur komplett'!K29)</f>
        <v>Botsuana</v>
      </c>
    </row>
    <row r="30" spans="1:2" x14ac:dyDescent="0.2">
      <c r="A30" s="17">
        <f>IF(ISBLANK('Nomenklatur komplett'!J30),"-",'Nomenklatur komplett'!J30)</f>
        <v>8406</v>
      </c>
      <c r="B30" s="18" t="str">
        <f>IF(ISBLANK('Nomenklatur komplett'!K30),"-",'Nomenklatur komplett'!K30)</f>
        <v>Brasilien</v>
      </c>
    </row>
    <row r="31" spans="1:2" x14ac:dyDescent="0.2">
      <c r="A31" s="17">
        <f>IF(ISBLANK('Nomenklatur komplett'!J31),"-",'Nomenklatur komplett'!J31)</f>
        <v>8504</v>
      </c>
      <c r="B31" s="18" t="str">
        <f>IF(ISBLANK('Nomenklatur komplett'!K31),"-",'Nomenklatur komplett'!K31)</f>
        <v>Brunei Darussalam</v>
      </c>
    </row>
    <row r="32" spans="1:2" x14ac:dyDescent="0.2">
      <c r="A32" s="17">
        <f>IF(ISBLANK('Nomenklatur komplett'!J32),"-",'Nomenklatur komplett'!J32)</f>
        <v>8205</v>
      </c>
      <c r="B32" s="18" t="str">
        <f>IF(ISBLANK('Nomenklatur komplett'!K32),"-",'Nomenklatur komplett'!K32)</f>
        <v>Bulgarien</v>
      </c>
    </row>
    <row r="33" spans="1:2" x14ac:dyDescent="0.2">
      <c r="A33" s="17">
        <f>IF(ISBLANK('Nomenklatur komplett'!J33),"-",'Nomenklatur komplett'!J33)</f>
        <v>8337</v>
      </c>
      <c r="B33" s="18" t="str">
        <f>IF(ISBLANK('Nomenklatur komplett'!K33),"-",'Nomenklatur komplett'!K33)</f>
        <v>Burkina Faso</v>
      </c>
    </row>
    <row r="34" spans="1:2" x14ac:dyDescent="0.2">
      <c r="A34" s="17">
        <f>IF(ISBLANK('Nomenklatur komplett'!J34),"-",'Nomenklatur komplett'!J34)</f>
        <v>8308</v>
      </c>
      <c r="B34" s="18" t="str">
        <f>IF(ISBLANK('Nomenklatur komplett'!K34),"-",'Nomenklatur komplett'!K34)</f>
        <v>Burundi</v>
      </c>
    </row>
    <row r="35" spans="1:2" x14ac:dyDescent="0.2">
      <c r="A35" s="17">
        <f>IF(ISBLANK('Nomenklatur komplett'!J35),"-",'Nomenklatur komplett'!J35)</f>
        <v>8407</v>
      </c>
      <c r="B35" s="18" t="str">
        <f>IF(ISBLANK('Nomenklatur komplett'!K35),"-",'Nomenklatur komplett'!K35)</f>
        <v>Chile</v>
      </c>
    </row>
    <row r="36" spans="1:2" x14ac:dyDescent="0.2">
      <c r="A36" s="17">
        <f>IF(ISBLANK('Nomenklatur komplett'!J36),"-",'Nomenklatur komplett'!J36)</f>
        <v>8508</v>
      </c>
      <c r="B36" s="18" t="str">
        <f>IF(ISBLANK('Nomenklatur komplett'!K36),"-",'Nomenklatur komplett'!K36)</f>
        <v>China</v>
      </c>
    </row>
    <row r="37" spans="1:2" x14ac:dyDescent="0.2">
      <c r="A37" s="17">
        <f>IF(ISBLANK('Nomenklatur komplett'!J37),"-",'Nomenklatur komplett'!J37)</f>
        <v>8408</v>
      </c>
      <c r="B37" s="18" t="str">
        <f>IF(ISBLANK('Nomenklatur komplett'!K37),"-",'Nomenklatur komplett'!K37)</f>
        <v>Costa Rica</v>
      </c>
    </row>
    <row r="38" spans="1:2" x14ac:dyDescent="0.2">
      <c r="A38" s="17">
        <f>IF(ISBLANK('Nomenklatur komplett'!J38),"-",'Nomenklatur komplett'!J38)</f>
        <v>8310</v>
      </c>
      <c r="B38" s="18" t="str">
        <f>IF(ISBLANK('Nomenklatur komplett'!K38),"-",'Nomenklatur komplett'!K38)</f>
        <v>Côte d'Ivoire</v>
      </c>
    </row>
    <row r="39" spans="1:2" x14ac:dyDescent="0.2">
      <c r="A39" s="17">
        <f>IF(ISBLANK('Nomenklatur komplett'!J39),"-",'Nomenklatur komplett'!J39)</f>
        <v>8206</v>
      </c>
      <c r="B39" s="18" t="str">
        <f>IF(ISBLANK('Nomenklatur komplett'!K39),"-",'Nomenklatur komplett'!K39)</f>
        <v>Dänemark</v>
      </c>
    </row>
    <row r="40" spans="1:2" x14ac:dyDescent="0.2">
      <c r="A40" s="17">
        <f>IF(ISBLANK('Nomenklatur komplett'!J40),"-",'Nomenklatur komplett'!J40)</f>
        <v>8207</v>
      </c>
      <c r="B40" s="18" t="str">
        <f>IF(ISBLANK('Nomenklatur komplett'!K40),"-",'Nomenklatur komplett'!K40)</f>
        <v>Deutschland</v>
      </c>
    </row>
    <row r="41" spans="1:2" x14ac:dyDescent="0.2">
      <c r="A41" s="17">
        <f>IF(ISBLANK('Nomenklatur komplett'!J41),"-",'Nomenklatur komplett'!J41)</f>
        <v>8440</v>
      </c>
      <c r="B41" s="18" t="str">
        <f>IF(ISBLANK('Nomenklatur komplett'!K41),"-",'Nomenklatur komplett'!K41)</f>
        <v>Dominica</v>
      </c>
    </row>
    <row r="42" spans="1:2" x14ac:dyDescent="0.2">
      <c r="A42" s="17">
        <f>IF(ISBLANK('Nomenklatur komplett'!J42),"-",'Nomenklatur komplett'!J42)</f>
        <v>8409</v>
      </c>
      <c r="B42" s="18" t="str">
        <f>IF(ISBLANK('Nomenklatur komplett'!K42),"-",'Nomenklatur komplett'!K42)</f>
        <v>Dominikanische Republik</v>
      </c>
    </row>
    <row r="43" spans="1:2" x14ac:dyDescent="0.2">
      <c r="A43" s="17">
        <f>IF(ISBLANK('Nomenklatur komplett'!J43),"-",'Nomenklatur komplett'!J43)</f>
        <v>8303</v>
      </c>
      <c r="B43" s="18" t="str">
        <f>IF(ISBLANK('Nomenklatur komplett'!K43),"-",'Nomenklatur komplett'!K43)</f>
        <v>Dschibuti</v>
      </c>
    </row>
    <row r="44" spans="1:2" x14ac:dyDescent="0.2">
      <c r="A44" s="17">
        <f>IF(ISBLANK('Nomenklatur komplett'!J44),"-",'Nomenklatur komplett'!J44)</f>
        <v>8410</v>
      </c>
      <c r="B44" s="18" t="str">
        <f>IF(ISBLANK('Nomenklatur komplett'!K44),"-",'Nomenklatur komplett'!K44)</f>
        <v>Ecuador</v>
      </c>
    </row>
    <row r="45" spans="1:2" x14ac:dyDescent="0.2">
      <c r="A45" s="17">
        <f>IF(ISBLANK('Nomenklatur komplett'!J45),"-",'Nomenklatur komplett'!J45)</f>
        <v>8411</v>
      </c>
      <c r="B45" s="18" t="str">
        <f>IF(ISBLANK('Nomenklatur komplett'!K45),"-",'Nomenklatur komplett'!K45)</f>
        <v>El Salvador</v>
      </c>
    </row>
    <row r="46" spans="1:2" x14ac:dyDescent="0.2">
      <c r="A46" s="17">
        <f>IF(ISBLANK('Nomenklatur komplett'!J46),"-",'Nomenklatur komplett'!J46)</f>
        <v>8362</v>
      </c>
      <c r="B46" s="18" t="str">
        <f>IF(ISBLANK('Nomenklatur komplett'!K46),"-",'Nomenklatur komplett'!K46)</f>
        <v>Eritrea</v>
      </c>
    </row>
    <row r="47" spans="1:2" x14ac:dyDescent="0.2">
      <c r="A47" s="17">
        <f>IF(ISBLANK('Nomenklatur komplett'!J47),"-",'Nomenklatur komplett'!J47)</f>
        <v>8260</v>
      </c>
      <c r="B47" s="18" t="str">
        <f>IF(ISBLANK('Nomenklatur komplett'!K47),"-",'Nomenklatur komplett'!K47)</f>
        <v>Estland</v>
      </c>
    </row>
    <row r="48" spans="1:2" x14ac:dyDescent="0.2">
      <c r="A48" s="17">
        <f>IF(ISBLANK('Nomenklatur komplett'!J48),"-",'Nomenklatur komplett'!J48)</f>
        <v>8602</v>
      </c>
      <c r="B48" s="18" t="str">
        <f>IF(ISBLANK('Nomenklatur komplett'!K48),"-",'Nomenklatur komplett'!K48)</f>
        <v>Fidschi</v>
      </c>
    </row>
    <row r="49" spans="1:2" x14ac:dyDescent="0.2">
      <c r="A49" s="17">
        <f>IF(ISBLANK('Nomenklatur komplett'!J49),"-",'Nomenklatur komplett'!J49)</f>
        <v>8211</v>
      </c>
      <c r="B49" s="18" t="str">
        <f>IF(ISBLANK('Nomenklatur komplett'!K49),"-",'Nomenklatur komplett'!K49)</f>
        <v>Finnland</v>
      </c>
    </row>
    <row r="50" spans="1:2" x14ac:dyDescent="0.2">
      <c r="A50" s="17">
        <f>IF(ISBLANK('Nomenklatur komplett'!J50),"-",'Nomenklatur komplett'!J50)</f>
        <v>8212</v>
      </c>
      <c r="B50" s="18" t="str">
        <f>IF(ISBLANK('Nomenklatur komplett'!K50),"-",'Nomenklatur komplett'!K50)</f>
        <v>Frankreich</v>
      </c>
    </row>
    <row r="51" spans="1:2" x14ac:dyDescent="0.2">
      <c r="A51" s="17">
        <f>IF(ISBLANK('Nomenklatur komplett'!J51),"-",'Nomenklatur komplett'!J51)</f>
        <v>8311</v>
      </c>
      <c r="B51" s="18" t="str">
        <f>IF(ISBLANK('Nomenklatur komplett'!K51),"-",'Nomenklatur komplett'!K51)</f>
        <v>Gabun</v>
      </c>
    </row>
    <row r="52" spans="1:2" x14ac:dyDescent="0.2">
      <c r="A52" s="17">
        <f>IF(ISBLANK('Nomenklatur komplett'!J52),"-",'Nomenklatur komplett'!J52)</f>
        <v>8312</v>
      </c>
      <c r="B52" s="18" t="str">
        <f>IF(ISBLANK('Nomenklatur komplett'!K52),"-",'Nomenklatur komplett'!K52)</f>
        <v>Gambia</v>
      </c>
    </row>
    <row r="53" spans="1:2" x14ac:dyDescent="0.2">
      <c r="A53" s="17">
        <f>IF(ISBLANK('Nomenklatur komplett'!J53),"-",'Nomenklatur komplett'!J53)</f>
        <v>8562</v>
      </c>
      <c r="B53" s="18" t="str">
        <f>IF(ISBLANK('Nomenklatur komplett'!K53),"-",'Nomenklatur komplett'!K53)</f>
        <v>Georgien</v>
      </c>
    </row>
    <row r="54" spans="1:2" x14ac:dyDescent="0.2">
      <c r="A54" s="17">
        <f>IF(ISBLANK('Nomenklatur komplett'!J54),"-",'Nomenklatur komplett'!J54)</f>
        <v>8313</v>
      </c>
      <c r="B54" s="18" t="str">
        <f>IF(ISBLANK('Nomenklatur komplett'!K54),"-",'Nomenklatur komplett'!K54)</f>
        <v>Ghana</v>
      </c>
    </row>
    <row r="55" spans="1:2" x14ac:dyDescent="0.2">
      <c r="A55" s="17">
        <f>IF(ISBLANK('Nomenklatur komplett'!J55),"-",'Nomenklatur komplett'!J55)</f>
        <v>8441</v>
      </c>
      <c r="B55" s="18" t="str">
        <f>IF(ISBLANK('Nomenklatur komplett'!K55),"-",'Nomenklatur komplett'!K55)</f>
        <v>Grenada</v>
      </c>
    </row>
    <row r="56" spans="1:2" x14ac:dyDescent="0.2">
      <c r="A56" s="17">
        <f>IF(ISBLANK('Nomenklatur komplett'!J56),"-",'Nomenklatur komplett'!J56)</f>
        <v>8214</v>
      </c>
      <c r="B56" s="18" t="str">
        <f>IF(ISBLANK('Nomenklatur komplett'!K56),"-",'Nomenklatur komplett'!K56)</f>
        <v>Griechenland</v>
      </c>
    </row>
    <row r="57" spans="1:2" x14ac:dyDescent="0.2">
      <c r="A57" s="17">
        <f>IF(ISBLANK('Nomenklatur komplett'!J57),"-",'Nomenklatur komplett'!J57)</f>
        <v>8415</v>
      </c>
      <c r="B57" s="18" t="str">
        <f>IF(ISBLANK('Nomenklatur komplett'!K57),"-",'Nomenklatur komplett'!K57)</f>
        <v>Guatemala</v>
      </c>
    </row>
    <row r="58" spans="1:2" x14ac:dyDescent="0.2">
      <c r="A58" s="17">
        <f>IF(ISBLANK('Nomenklatur komplett'!J58),"-",'Nomenklatur komplett'!J58)</f>
        <v>8315</v>
      </c>
      <c r="B58" s="18" t="str">
        <f>IF(ISBLANK('Nomenklatur komplett'!K58),"-",'Nomenklatur komplett'!K58)</f>
        <v>Guinea</v>
      </c>
    </row>
    <row r="59" spans="1:2" x14ac:dyDescent="0.2">
      <c r="A59" s="17">
        <f>IF(ISBLANK('Nomenklatur komplett'!J59),"-",'Nomenklatur komplett'!J59)</f>
        <v>8314</v>
      </c>
      <c r="B59" s="18" t="str">
        <f>IF(ISBLANK('Nomenklatur komplett'!K59),"-",'Nomenklatur komplett'!K59)</f>
        <v>Guinea-Bissau</v>
      </c>
    </row>
    <row r="60" spans="1:2" x14ac:dyDescent="0.2">
      <c r="A60" s="17">
        <f>IF(ISBLANK('Nomenklatur komplett'!J60),"-",'Nomenklatur komplett'!J60)</f>
        <v>8417</v>
      </c>
      <c r="B60" s="18" t="str">
        <f>IF(ISBLANK('Nomenklatur komplett'!K60),"-",'Nomenklatur komplett'!K60)</f>
        <v>Guyana</v>
      </c>
    </row>
    <row r="61" spans="1:2" x14ac:dyDescent="0.2">
      <c r="A61" s="17">
        <f>IF(ISBLANK('Nomenklatur komplett'!J61),"-",'Nomenklatur komplett'!J61)</f>
        <v>8418</v>
      </c>
      <c r="B61" s="18" t="str">
        <f>IF(ISBLANK('Nomenklatur komplett'!K61),"-",'Nomenklatur komplett'!K61)</f>
        <v>Haiti</v>
      </c>
    </row>
    <row r="62" spans="1:2" x14ac:dyDescent="0.2">
      <c r="A62" s="17">
        <f>IF(ISBLANK('Nomenklatur komplett'!J62),"-",'Nomenklatur komplett'!J62)</f>
        <v>8420</v>
      </c>
      <c r="B62" s="18" t="str">
        <f>IF(ISBLANK('Nomenklatur komplett'!K62),"-",'Nomenklatur komplett'!K62)</f>
        <v>Honduras</v>
      </c>
    </row>
    <row r="63" spans="1:2" x14ac:dyDescent="0.2">
      <c r="A63" s="17">
        <f>IF(ISBLANK('Nomenklatur komplett'!J63),"-",'Nomenklatur komplett'!J63)</f>
        <v>8509</v>
      </c>
      <c r="B63" s="18" t="str">
        <f>IF(ISBLANK('Nomenklatur komplett'!K63),"-",'Nomenklatur komplett'!K63)</f>
        <v>Hongkong</v>
      </c>
    </row>
    <row r="64" spans="1:2" x14ac:dyDescent="0.2">
      <c r="A64" s="17">
        <f>IF(ISBLANK('Nomenklatur komplett'!J64),"-",'Nomenklatur komplett'!J64)</f>
        <v>8510</v>
      </c>
      <c r="B64" s="18" t="str">
        <f>IF(ISBLANK('Nomenklatur komplett'!K64),"-",'Nomenklatur komplett'!K64)</f>
        <v>Indien</v>
      </c>
    </row>
    <row r="65" spans="1:2" x14ac:dyDescent="0.2">
      <c r="A65" s="17">
        <f>IF(ISBLANK('Nomenklatur komplett'!J65),"-",'Nomenklatur komplett'!J65)</f>
        <v>8511</v>
      </c>
      <c r="B65" s="18" t="str">
        <f>IF(ISBLANK('Nomenklatur komplett'!K65),"-",'Nomenklatur komplett'!K65)</f>
        <v>Indonesien</v>
      </c>
    </row>
    <row r="66" spans="1:2" x14ac:dyDescent="0.2">
      <c r="A66" s="17">
        <f>IF(ISBLANK('Nomenklatur komplett'!J66),"-",'Nomenklatur komplett'!J66)</f>
        <v>8512</v>
      </c>
      <c r="B66" s="18" t="str">
        <f>IF(ISBLANK('Nomenklatur komplett'!K66),"-",'Nomenklatur komplett'!K66)</f>
        <v>Irak</v>
      </c>
    </row>
    <row r="67" spans="1:2" x14ac:dyDescent="0.2">
      <c r="A67" s="17">
        <f>IF(ISBLANK('Nomenklatur komplett'!J67),"-",'Nomenklatur komplett'!J67)</f>
        <v>8513</v>
      </c>
      <c r="B67" s="18" t="str">
        <f>IF(ISBLANK('Nomenklatur komplett'!K67),"-",'Nomenklatur komplett'!K67)</f>
        <v>Iran</v>
      </c>
    </row>
    <row r="68" spans="1:2" x14ac:dyDescent="0.2">
      <c r="A68" s="17">
        <f>IF(ISBLANK('Nomenklatur komplett'!J68),"-",'Nomenklatur komplett'!J68)</f>
        <v>8216</v>
      </c>
      <c r="B68" s="18" t="str">
        <f>IF(ISBLANK('Nomenklatur komplett'!K68),"-",'Nomenklatur komplett'!K68)</f>
        <v>Irland</v>
      </c>
    </row>
    <row r="69" spans="1:2" x14ac:dyDescent="0.2">
      <c r="A69" s="17">
        <f>IF(ISBLANK('Nomenklatur komplett'!J69),"-",'Nomenklatur komplett'!J69)</f>
        <v>8217</v>
      </c>
      <c r="B69" s="18" t="str">
        <f>IF(ISBLANK('Nomenklatur komplett'!K69),"-",'Nomenklatur komplett'!K69)</f>
        <v>Island</v>
      </c>
    </row>
    <row r="70" spans="1:2" x14ac:dyDescent="0.2">
      <c r="A70" s="17">
        <f>IF(ISBLANK('Nomenklatur komplett'!J70),"-",'Nomenklatur komplett'!J70)</f>
        <v>8514</v>
      </c>
      <c r="B70" s="18" t="str">
        <f>IF(ISBLANK('Nomenklatur komplett'!K70),"-",'Nomenklatur komplett'!K70)</f>
        <v>Israel</v>
      </c>
    </row>
    <row r="71" spans="1:2" x14ac:dyDescent="0.2">
      <c r="A71" s="17">
        <f>IF(ISBLANK('Nomenklatur komplett'!J71),"-",'Nomenklatur komplett'!J71)</f>
        <v>8218</v>
      </c>
      <c r="B71" s="18" t="str">
        <f>IF(ISBLANK('Nomenklatur komplett'!K71),"-",'Nomenklatur komplett'!K71)</f>
        <v>Italien</v>
      </c>
    </row>
    <row r="72" spans="1:2" x14ac:dyDescent="0.2">
      <c r="A72" s="17">
        <f>IF(ISBLANK('Nomenklatur komplett'!J72),"-",'Nomenklatur komplett'!J72)</f>
        <v>8421</v>
      </c>
      <c r="B72" s="18" t="str">
        <f>IF(ISBLANK('Nomenklatur komplett'!K72),"-",'Nomenklatur komplett'!K72)</f>
        <v>Jamaika</v>
      </c>
    </row>
    <row r="73" spans="1:2" x14ac:dyDescent="0.2">
      <c r="A73" s="17">
        <f>IF(ISBLANK('Nomenklatur komplett'!J73),"-",'Nomenklatur komplett'!J73)</f>
        <v>8515</v>
      </c>
      <c r="B73" s="18" t="str">
        <f>IF(ISBLANK('Nomenklatur komplett'!K73),"-",'Nomenklatur komplett'!K73)</f>
        <v>Japan</v>
      </c>
    </row>
    <row r="74" spans="1:2" x14ac:dyDescent="0.2">
      <c r="A74" s="17">
        <f>IF(ISBLANK('Nomenklatur komplett'!J74),"-",'Nomenklatur komplett'!J74)</f>
        <v>8516</v>
      </c>
      <c r="B74" s="18" t="str">
        <f>IF(ISBLANK('Nomenklatur komplett'!K74),"-",'Nomenklatur komplett'!K74)</f>
        <v>Jemen</v>
      </c>
    </row>
    <row r="75" spans="1:2" x14ac:dyDescent="0.2">
      <c r="A75" s="17">
        <f>IF(ISBLANK('Nomenklatur komplett'!J75),"-",'Nomenklatur komplett'!J75)</f>
        <v>8517</v>
      </c>
      <c r="B75" s="18" t="str">
        <f>IF(ISBLANK('Nomenklatur komplett'!K75),"-",'Nomenklatur komplett'!K75)</f>
        <v>Jordanien</v>
      </c>
    </row>
    <row r="76" spans="1:2" x14ac:dyDescent="0.2">
      <c r="A76" s="17">
        <f>IF(ISBLANK('Nomenklatur komplett'!J76),"-",'Nomenklatur komplett'!J76)</f>
        <v>8220</v>
      </c>
      <c r="B76" s="18" t="str">
        <f>IF(ISBLANK('Nomenklatur komplett'!K76),"-",'Nomenklatur komplett'!K76)</f>
        <v>Jugoslawien</v>
      </c>
    </row>
    <row r="77" spans="1:2" x14ac:dyDescent="0.2">
      <c r="A77" s="17">
        <f>IF(ISBLANK('Nomenklatur komplett'!J77),"-",'Nomenklatur komplett'!J77)</f>
        <v>8518</v>
      </c>
      <c r="B77" s="18" t="str">
        <f>IF(ISBLANK('Nomenklatur komplett'!K77),"-",'Nomenklatur komplett'!K77)</f>
        <v>Kambodscha</v>
      </c>
    </row>
    <row r="78" spans="1:2" x14ac:dyDescent="0.2">
      <c r="A78" s="17">
        <f>IF(ISBLANK('Nomenklatur komplett'!J78),"-",'Nomenklatur komplett'!J78)</f>
        <v>8317</v>
      </c>
      <c r="B78" s="18" t="str">
        <f>IF(ISBLANK('Nomenklatur komplett'!K78),"-",'Nomenklatur komplett'!K78)</f>
        <v>Kamerun</v>
      </c>
    </row>
    <row r="79" spans="1:2" x14ac:dyDescent="0.2">
      <c r="A79" s="17">
        <f>IF(ISBLANK('Nomenklatur komplett'!J79),"-",'Nomenklatur komplett'!J79)</f>
        <v>8423</v>
      </c>
      <c r="B79" s="18" t="str">
        <f>IF(ISBLANK('Nomenklatur komplett'!K79),"-",'Nomenklatur komplett'!K79)</f>
        <v>Kanada</v>
      </c>
    </row>
    <row r="80" spans="1:2" x14ac:dyDescent="0.2">
      <c r="A80" s="17">
        <f>IF(ISBLANK('Nomenklatur komplett'!J80),"-",'Nomenklatur komplett'!J80)</f>
        <v>8319</v>
      </c>
      <c r="B80" s="18" t="str">
        <f>IF(ISBLANK('Nomenklatur komplett'!K80),"-",'Nomenklatur komplett'!K80)</f>
        <v>Kap Verde</v>
      </c>
    </row>
    <row r="81" spans="1:2" x14ac:dyDescent="0.2">
      <c r="A81" s="17">
        <f>IF(ISBLANK('Nomenklatur komplett'!J81),"-",'Nomenklatur komplett'!J81)</f>
        <v>8563</v>
      </c>
      <c r="B81" s="18" t="str">
        <f>IF(ISBLANK('Nomenklatur komplett'!K81),"-",'Nomenklatur komplett'!K81)</f>
        <v>Kasachstan</v>
      </c>
    </row>
    <row r="82" spans="1:2" x14ac:dyDescent="0.2">
      <c r="A82" s="17">
        <f>IF(ISBLANK('Nomenklatur komplett'!J82),"-",'Nomenklatur komplett'!J82)</f>
        <v>8519</v>
      </c>
      <c r="B82" s="18" t="str">
        <f>IF(ISBLANK('Nomenklatur komplett'!K82),"-",'Nomenklatur komplett'!K82)</f>
        <v>Katar</v>
      </c>
    </row>
    <row r="83" spans="1:2" x14ac:dyDescent="0.2">
      <c r="A83" s="17">
        <f>IF(ISBLANK('Nomenklatur komplett'!J83),"-",'Nomenklatur komplett'!J83)</f>
        <v>8320</v>
      </c>
      <c r="B83" s="18" t="str">
        <f>IF(ISBLANK('Nomenklatur komplett'!K83),"-",'Nomenklatur komplett'!K83)</f>
        <v>Kenia</v>
      </c>
    </row>
    <row r="84" spans="1:2" x14ac:dyDescent="0.2">
      <c r="A84" s="17">
        <f>IF(ISBLANK('Nomenklatur komplett'!J84),"-",'Nomenklatur komplett'!J84)</f>
        <v>8564</v>
      </c>
      <c r="B84" s="18" t="str">
        <f>IF(ISBLANK('Nomenklatur komplett'!K84),"-",'Nomenklatur komplett'!K84)</f>
        <v>Kirgisistan</v>
      </c>
    </row>
    <row r="85" spans="1:2" x14ac:dyDescent="0.2">
      <c r="A85" s="17">
        <f>IF(ISBLANK('Nomenklatur komplett'!J85),"-",'Nomenklatur komplett'!J85)</f>
        <v>8616</v>
      </c>
      <c r="B85" s="18" t="str">
        <f>IF(ISBLANK('Nomenklatur komplett'!K85),"-",'Nomenklatur komplett'!K85)</f>
        <v>Kiribati</v>
      </c>
    </row>
    <row r="86" spans="1:2" x14ac:dyDescent="0.2">
      <c r="A86" s="17">
        <f>IF(ISBLANK('Nomenklatur komplett'!J86),"-",'Nomenklatur komplett'!J86)</f>
        <v>8424</v>
      </c>
      <c r="B86" s="18" t="str">
        <f>IF(ISBLANK('Nomenklatur komplett'!K86),"-",'Nomenklatur komplett'!K86)</f>
        <v>Kolumbien</v>
      </c>
    </row>
    <row r="87" spans="1:2" x14ac:dyDescent="0.2">
      <c r="A87" s="17">
        <f>IF(ISBLANK('Nomenklatur komplett'!J87),"-",'Nomenklatur komplett'!J87)</f>
        <v>8321</v>
      </c>
      <c r="B87" s="18" t="str">
        <f>IF(ISBLANK('Nomenklatur komplett'!K87),"-",'Nomenklatur komplett'!K87)</f>
        <v>Komoren</v>
      </c>
    </row>
    <row r="88" spans="1:2" x14ac:dyDescent="0.2">
      <c r="A88" s="17">
        <f>IF(ISBLANK('Nomenklatur komplett'!J88),"-",'Nomenklatur komplett'!J88)</f>
        <v>8322</v>
      </c>
      <c r="B88" s="18" t="str">
        <f>IF(ISBLANK('Nomenklatur komplett'!K88),"-",'Nomenklatur komplett'!K88)</f>
        <v>Kongo (Brazzaville)</v>
      </c>
    </row>
    <row r="89" spans="1:2" x14ac:dyDescent="0.2">
      <c r="A89" s="17">
        <f>IF(ISBLANK('Nomenklatur komplett'!J89),"-",'Nomenklatur komplett'!J89)</f>
        <v>8323</v>
      </c>
      <c r="B89" s="18" t="str">
        <f>IF(ISBLANK('Nomenklatur komplett'!K89),"-",'Nomenklatur komplett'!K89)</f>
        <v>Kongo (Kinshasa)</v>
      </c>
    </row>
    <row r="90" spans="1:2" x14ac:dyDescent="0.2">
      <c r="A90" s="17">
        <f>IF(ISBLANK('Nomenklatur komplett'!J90),"-",'Nomenklatur komplett'!J90)</f>
        <v>8530</v>
      </c>
      <c r="B90" s="18" t="str">
        <f>IF(ISBLANK('Nomenklatur komplett'!K90),"-",'Nomenklatur komplett'!K90)</f>
        <v>Korea (Nord-)</v>
      </c>
    </row>
    <row r="91" spans="1:2" x14ac:dyDescent="0.2">
      <c r="A91" s="17">
        <f>IF(ISBLANK('Nomenklatur komplett'!J91),"-",'Nomenklatur komplett'!J91)</f>
        <v>8539</v>
      </c>
      <c r="B91" s="18" t="str">
        <f>IF(ISBLANK('Nomenklatur komplett'!K91),"-",'Nomenklatur komplett'!K91)</f>
        <v>Korea (Süd-)</v>
      </c>
    </row>
    <row r="92" spans="1:2" x14ac:dyDescent="0.2">
      <c r="A92" s="17">
        <f>IF(ISBLANK('Nomenklatur komplett'!J92),"-",'Nomenklatur komplett'!J92)</f>
        <v>8256</v>
      </c>
      <c r="B92" s="18" t="str">
        <f>IF(ISBLANK('Nomenklatur komplett'!K92),"-",'Nomenklatur komplett'!K92)</f>
        <v>Kosovo</v>
      </c>
    </row>
    <row r="93" spans="1:2" x14ac:dyDescent="0.2">
      <c r="A93" s="17">
        <f>IF(ISBLANK('Nomenklatur komplett'!J93),"-",'Nomenklatur komplett'!J93)</f>
        <v>8250</v>
      </c>
      <c r="B93" s="18" t="str">
        <f>IF(ISBLANK('Nomenklatur komplett'!K93),"-",'Nomenklatur komplett'!K93)</f>
        <v>Kroatien</v>
      </c>
    </row>
    <row r="94" spans="1:2" x14ac:dyDescent="0.2">
      <c r="A94" s="17">
        <f>IF(ISBLANK('Nomenklatur komplett'!J94),"-",'Nomenklatur komplett'!J94)</f>
        <v>8425</v>
      </c>
      <c r="B94" s="18" t="str">
        <f>IF(ISBLANK('Nomenklatur komplett'!K94),"-",'Nomenklatur komplett'!K94)</f>
        <v>Kuba</v>
      </c>
    </row>
    <row r="95" spans="1:2" x14ac:dyDescent="0.2">
      <c r="A95" s="17">
        <f>IF(ISBLANK('Nomenklatur komplett'!J95),"-",'Nomenklatur komplett'!J95)</f>
        <v>8521</v>
      </c>
      <c r="B95" s="18" t="str">
        <f>IF(ISBLANK('Nomenklatur komplett'!K95),"-",'Nomenklatur komplett'!K95)</f>
        <v>Kuwait</v>
      </c>
    </row>
    <row r="96" spans="1:2" x14ac:dyDescent="0.2">
      <c r="A96" s="17">
        <f>IF(ISBLANK('Nomenklatur komplett'!J96),"-",'Nomenklatur komplett'!J96)</f>
        <v>8522</v>
      </c>
      <c r="B96" s="18" t="str">
        <f>IF(ISBLANK('Nomenklatur komplett'!K96),"-",'Nomenklatur komplett'!K96)</f>
        <v>Laos</v>
      </c>
    </row>
    <row r="97" spans="1:2" x14ac:dyDescent="0.2">
      <c r="A97" s="17">
        <f>IF(ISBLANK('Nomenklatur komplett'!J97),"-",'Nomenklatur komplett'!J97)</f>
        <v>8324</v>
      </c>
      <c r="B97" s="18" t="str">
        <f>IF(ISBLANK('Nomenklatur komplett'!K97),"-",'Nomenklatur komplett'!K97)</f>
        <v>Lesotho</v>
      </c>
    </row>
    <row r="98" spans="1:2" x14ac:dyDescent="0.2">
      <c r="A98" s="17">
        <f>IF(ISBLANK('Nomenklatur komplett'!J98),"-",'Nomenklatur komplett'!J98)</f>
        <v>8261</v>
      </c>
      <c r="B98" s="18" t="str">
        <f>IF(ISBLANK('Nomenklatur komplett'!K98),"-",'Nomenklatur komplett'!K98)</f>
        <v>Lettland</v>
      </c>
    </row>
    <row r="99" spans="1:2" x14ac:dyDescent="0.2">
      <c r="A99" s="17">
        <f>IF(ISBLANK('Nomenklatur komplett'!J99),"-",'Nomenklatur komplett'!J99)</f>
        <v>8523</v>
      </c>
      <c r="B99" s="18" t="str">
        <f>IF(ISBLANK('Nomenklatur komplett'!K99),"-",'Nomenklatur komplett'!K99)</f>
        <v>Libanon</v>
      </c>
    </row>
    <row r="100" spans="1:2" x14ac:dyDescent="0.2">
      <c r="A100" s="17">
        <f>IF(ISBLANK('Nomenklatur komplett'!J100),"-",'Nomenklatur komplett'!J100)</f>
        <v>8325</v>
      </c>
      <c r="B100" s="18" t="str">
        <f>IF(ISBLANK('Nomenklatur komplett'!K100),"-",'Nomenklatur komplett'!K100)</f>
        <v>Liberia</v>
      </c>
    </row>
    <row r="101" spans="1:2" x14ac:dyDescent="0.2">
      <c r="A101" s="17">
        <f>IF(ISBLANK('Nomenklatur komplett'!J101),"-",'Nomenklatur komplett'!J101)</f>
        <v>8326</v>
      </c>
      <c r="B101" s="18" t="str">
        <f>IF(ISBLANK('Nomenklatur komplett'!K101),"-",'Nomenklatur komplett'!K101)</f>
        <v>Libyen</v>
      </c>
    </row>
    <row r="102" spans="1:2" x14ac:dyDescent="0.2">
      <c r="A102" s="17">
        <f>IF(ISBLANK('Nomenklatur komplett'!J102),"-",'Nomenklatur komplett'!J102)</f>
        <v>8222</v>
      </c>
      <c r="B102" s="18" t="str">
        <f>IF(ISBLANK('Nomenklatur komplett'!K102),"-",'Nomenklatur komplett'!K102)</f>
        <v>Liechtenstein</v>
      </c>
    </row>
    <row r="103" spans="1:2" x14ac:dyDescent="0.2">
      <c r="A103" s="17">
        <f>IF(ISBLANK('Nomenklatur komplett'!J103),"-",'Nomenklatur komplett'!J103)</f>
        <v>8262</v>
      </c>
      <c r="B103" s="18" t="str">
        <f>IF(ISBLANK('Nomenklatur komplett'!K103),"-",'Nomenklatur komplett'!K103)</f>
        <v>Litauen</v>
      </c>
    </row>
    <row r="104" spans="1:2" x14ac:dyDescent="0.2">
      <c r="A104" s="17">
        <f>IF(ISBLANK('Nomenklatur komplett'!J104),"-",'Nomenklatur komplett'!J104)</f>
        <v>8223</v>
      </c>
      <c r="B104" s="18" t="str">
        <f>IF(ISBLANK('Nomenklatur komplett'!K104),"-",'Nomenklatur komplett'!K104)</f>
        <v>Luxemburg</v>
      </c>
    </row>
    <row r="105" spans="1:2" x14ac:dyDescent="0.2">
      <c r="A105" s="17">
        <f>IF(ISBLANK('Nomenklatur komplett'!J105),"-",'Nomenklatur komplett'!J105)</f>
        <v>8524</v>
      </c>
      <c r="B105" s="18" t="str">
        <f>IF(ISBLANK('Nomenklatur komplett'!K105),"-",'Nomenklatur komplett'!K105)</f>
        <v>Macao</v>
      </c>
    </row>
    <row r="106" spans="1:2" x14ac:dyDescent="0.2">
      <c r="A106" s="17">
        <f>IF(ISBLANK('Nomenklatur komplett'!J106),"-",'Nomenklatur komplett'!J106)</f>
        <v>8327</v>
      </c>
      <c r="B106" s="18" t="str">
        <f>IF(ISBLANK('Nomenklatur komplett'!K106),"-",'Nomenklatur komplett'!K106)</f>
        <v>Madagaskar</v>
      </c>
    </row>
    <row r="107" spans="1:2" x14ac:dyDescent="0.2">
      <c r="A107" s="17">
        <f>IF(ISBLANK('Nomenklatur komplett'!J107),"-",'Nomenklatur komplett'!J107)</f>
        <v>8329</v>
      </c>
      <c r="B107" s="18" t="str">
        <f>IF(ISBLANK('Nomenklatur komplett'!K107),"-",'Nomenklatur komplett'!K107)</f>
        <v>Malawi</v>
      </c>
    </row>
    <row r="108" spans="1:2" x14ac:dyDescent="0.2">
      <c r="A108" s="17">
        <f>IF(ISBLANK('Nomenklatur komplett'!J108),"-",'Nomenklatur komplett'!J108)</f>
        <v>8525</v>
      </c>
      <c r="B108" s="18" t="str">
        <f>IF(ISBLANK('Nomenklatur komplett'!K108),"-",'Nomenklatur komplett'!K108)</f>
        <v>Malaysia</v>
      </c>
    </row>
    <row r="109" spans="1:2" x14ac:dyDescent="0.2">
      <c r="A109" s="17">
        <f>IF(ISBLANK('Nomenklatur komplett'!J109),"-",'Nomenklatur komplett'!J109)</f>
        <v>8526</v>
      </c>
      <c r="B109" s="18" t="str">
        <f>IF(ISBLANK('Nomenklatur komplett'!K109),"-",'Nomenklatur komplett'!K109)</f>
        <v>Malediven</v>
      </c>
    </row>
    <row r="110" spans="1:2" x14ac:dyDescent="0.2">
      <c r="A110" s="17">
        <f>IF(ISBLANK('Nomenklatur komplett'!J110),"-",'Nomenklatur komplett'!J110)</f>
        <v>8330</v>
      </c>
      <c r="B110" s="18" t="str">
        <f>IF(ISBLANK('Nomenklatur komplett'!K110),"-",'Nomenklatur komplett'!K110)</f>
        <v>Mali</v>
      </c>
    </row>
    <row r="111" spans="1:2" x14ac:dyDescent="0.2">
      <c r="A111" s="17">
        <f>IF(ISBLANK('Nomenklatur komplett'!J111),"-",'Nomenklatur komplett'!J111)</f>
        <v>8224</v>
      </c>
      <c r="B111" s="18" t="str">
        <f>IF(ISBLANK('Nomenklatur komplett'!K111),"-",'Nomenklatur komplett'!K111)</f>
        <v>Malta</v>
      </c>
    </row>
    <row r="112" spans="1:2" x14ac:dyDescent="0.2">
      <c r="A112" s="17">
        <f>IF(ISBLANK('Nomenklatur komplett'!J112),"-",'Nomenklatur komplett'!J112)</f>
        <v>8331</v>
      </c>
      <c r="B112" s="18" t="str">
        <f>IF(ISBLANK('Nomenklatur komplett'!K112),"-",'Nomenklatur komplett'!K112)</f>
        <v>Marokko</v>
      </c>
    </row>
    <row r="113" spans="1:2" x14ac:dyDescent="0.2">
      <c r="A113" s="17">
        <f>IF(ISBLANK('Nomenklatur komplett'!J113),"-",'Nomenklatur komplett'!J113)</f>
        <v>8617</v>
      </c>
      <c r="B113" s="18" t="str">
        <f>IF(ISBLANK('Nomenklatur komplett'!K113),"-",'Nomenklatur komplett'!K113)</f>
        <v>Marshallinseln</v>
      </c>
    </row>
    <row r="114" spans="1:2" x14ac:dyDescent="0.2">
      <c r="A114" s="17">
        <f>IF(ISBLANK('Nomenklatur komplett'!J114),"-",'Nomenklatur komplett'!J114)</f>
        <v>8332</v>
      </c>
      <c r="B114" s="18" t="str">
        <f>IF(ISBLANK('Nomenklatur komplett'!K114),"-",'Nomenklatur komplett'!K114)</f>
        <v>Mauretanien</v>
      </c>
    </row>
    <row r="115" spans="1:2" x14ac:dyDescent="0.2">
      <c r="A115" s="17">
        <f>IF(ISBLANK('Nomenklatur komplett'!J115),"-",'Nomenklatur komplett'!J115)</f>
        <v>8333</v>
      </c>
      <c r="B115" s="18" t="str">
        <f>IF(ISBLANK('Nomenklatur komplett'!K115),"-",'Nomenklatur komplett'!K115)</f>
        <v>Mauritius</v>
      </c>
    </row>
    <row r="116" spans="1:2" x14ac:dyDescent="0.2">
      <c r="A116" s="17">
        <f>IF(ISBLANK('Nomenklatur komplett'!J116),"-",'Nomenklatur komplett'!J116)</f>
        <v>8255</v>
      </c>
      <c r="B116" s="18" t="str">
        <f>IF(ISBLANK('Nomenklatur komplett'!K116),"-",'Nomenklatur komplett'!K116)</f>
        <v>Nordmazedonien</v>
      </c>
    </row>
    <row r="117" spans="1:2" x14ac:dyDescent="0.2">
      <c r="A117" s="17">
        <f>IF(ISBLANK('Nomenklatur komplett'!J117),"-",'Nomenklatur komplett'!J117)</f>
        <v>8427</v>
      </c>
      <c r="B117" s="18" t="str">
        <f>IF(ISBLANK('Nomenklatur komplett'!K117),"-",'Nomenklatur komplett'!K117)</f>
        <v>Mexiko</v>
      </c>
    </row>
    <row r="118" spans="1:2" x14ac:dyDescent="0.2">
      <c r="A118" s="17">
        <f>IF(ISBLANK('Nomenklatur komplett'!J118),"-",'Nomenklatur komplett'!J118)</f>
        <v>8618</v>
      </c>
      <c r="B118" s="18" t="str">
        <f>IF(ISBLANK('Nomenklatur komplett'!K118),"-",'Nomenklatur komplett'!K118)</f>
        <v>Mikronesien</v>
      </c>
    </row>
    <row r="119" spans="1:2" x14ac:dyDescent="0.2">
      <c r="A119" s="17">
        <f>IF(ISBLANK('Nomenklatur komplett'!J119),"-",'Nomenklatur komplett'!J119)</f>
        <v>8263</v>
      </c>
      <c r="B119" s="18" t="str">
        <f>IF(ISBLANK('Nomenklatur komplett'!K119),"-",'Nomenklatur komplett'!K119)</f>
        <v>Moldova</v>
      </c>
    </row>
    <row r="120" spans="1:2" x14ac:dyDescent="0.2">
      <c r="A120" s="17">
        <f>IF(ISBLANK('Nomenklatur komplett'!J120),"-",'Nomenklatur komplett'!J120)</f>
        <v>8226</v>
      </c>
      <c r="B120" s="18" t="str">
        <f>IF(ISBLANK('Nomenklatur komplett'!K120),"-",'Nomenklatur komplett'!K120)</f>
        <v>Monaco</v>
      </c>
    </row>
    <row r="121" spans="1:2" x14ac:dyDescent="0.2">
      <c r="A121" s="17">
        <f>IF(ISBLANK('Nomenklatur komplett'!J121),"-",'Nomenklatur komplett'!J121)</f>
        <v>8528</v>
      </c>
      <c r="B121" s="18" t="str">
        <f>IF(ISBLANK('Nomenklatur komplett'!K121),"-",'Nomenklatur komplett'!K121)</f>
        <v>Mongolei</v>
      </c>
    </row>
    <row r="122" spans="1:2" x14ac:dyDescent="0.2">
      <c r="A122" s="17">
        <f>IF(ISBLANK('Nomenklatur komplett'!J122),"-",'Nomenklatur komplett'!J122)</f>
        <v>8254</v>
      </c>
      <c r="B122" s="18" t="str">
        <f>IF(ISBLANK('Nomenklatur komplett'!K122),"-",'Nomenklatur komplett'!K122)</f>
        <v>Montenegro</v>
      </c>
    </row>
    <row r="123" spans="1:2" x14ac:dyDescent="0.2">
      <c r="A123" s="17">
        <f>IF(ISBLANK('Nomenklatur komplett'!J123),"-",'Nomenklatur komplett'!J123)</f>
        <v>8334</v>
      </c>
      <c r="B123" s="18" t="str">
        <f>IF(ISBLANK('Nomenklatur komplett'!K123),"-",'Nomenklatur komplett'!K123)</f>
        <v>Mosambik</v>
      </c>
    </row>
    <row r="124" spans="1:2" x14ac:dyDescent="0.2">
      <c r="A124" s="17">
        <f>IF(ISBLANK('Nomenklatur komplett'!J124),"-",'Nomenklatur komplett'!J124)</f>
        <v>8505</v>
      </c>
      <c r="B124" s="18" t="str">
        <f>IF(ISBLANK('Nomenklatur komplett'!K124),"-",'Nomenklatur komplett'!K124)</f>
        <v>Myanmar</v>
      </c>
    </row>
    <row r="125" spans="1:2" x14ac:dyDescent="0.2">
      <c r="A125" s="17">
        <f>IF(ISBLANK('Nomenklatur komplett'!J125),"-",'Nomenklatur komplett'!J125)</f>
        <v>8351</v>
      </c>
      <c r="B125" s="18" t="str">
        <f>IF(ISBLANK('Nomenklatur komplett'!K125),"-",'Nomenklatur komplett'!K125)</f>
        <v>Namibia</v>
      </c>
    </row>
    <row r="126" spans="1:2" x14ac:dyDescent="0.2">
      <c r="A126" s="17">
        <f>IF(ISBLANK('Nomenklatur komplett'!J126),"-",'Nomenklatur komplett'!J126)</f>
        <v>8604</v>
      </c>
      <c r="B126" s="18" t="str">
        <f>IF(ISBLANK('Nomenklatur komplett'!K126),"-",'Nomenklatur komplett'!K126)</f>
        <v>Nauru</v>
      </c>
    </row>
    <row r="127" spans="1:2" x14ac:dyDescent="0.2">
      <c r="A127" s="17">
        <f>IF(ISBLANK('Nomenklatur komplett'!J127),"-",'Nomenklatur komplett'!J127)</f>
        <v>8529</v>
      </c>
      <c r="B127" s="18" t="str">
        <f>IF(ISBLANK('Nomenklatur komplett'!K127),"-",'Nomenklatur komplett'!K127)</f>
        <v>Nepal</v>
      </c>
    </row>
    <row r="128" spans="1:2" x14ac:dyDescent="0.2">
      <c r="A128" s="17">
        <f>IF(ISBLANK('Nomenklatur komplett'!J128),"-",'Nomenklatur komplett'!J128)</f>
        <v>8607</v>
      </c>
      <c r="B128" s="18" t="str">
        <f>IF(ISBLANK('Nomenklatur komplett'!K128),"-",'Nomenklatur komplett'!K128)</f>
        <v>Neuseeland</v>
      </c>
    </row>
    <row r="129" spans="1:2" x14ac:dyDescent="0.2">
      <c r="A129" s="17">
        <f>IF(ISBLANK('Nomenklatur komplett'!J129),"-",'Nomenklatur komplett'!J129)</f>
        <v>8429</v>
      </c>
      <c r="B129" s="18" t="str">
        <f>IF(ISBLANK('Nomenklatur komplett'!K129),"-",'Nomenklatur komplett'!K129)</f>
        <v>Nicaragua</v>
      </c>
    </row>
    <row r="130" spans="1:2" x14ac:dyDescent="0.2">
      <c r="A130" s="17">
        <f>IF(ISBLANK('Nomenklatur komplett'!J130),"-",'Nomenklatur komplett'!J130)</f>
        <v>8227</v>
      </c>
      <c r="B130" s="18" t="str">
        <f>IF(ISBLANK('Nomenklatur komplett'!K130),"-",'Nomenklatur komplett'!K130)</f>
        <v>Niederlande</v>
      </c>
    </row>
    <row r="131" spans="1:2" x14ac:dyDescent="0.2">
      <c r="A131" s="17">
        <f>IF(ISBLANK('Nomenklatur komplett'!J131),"-",'Nomenklatur komplett'!J131)</f>
        <v>8335</v>
      </c>
      <c r="B131" s="18" t="str">
        <f>IF(ISBLANK('Nomenklatur komplett'!K131),"-",'Nomenklatur komplett'!K131)</f>
        <v>Niger</v>
      </c>
    </row>
    <row r="132" spans="1:2" x14ac:dyDescent="0.2">
      <c r="A132" s="17">
        <f>IF(ISBLANK('Nomenklatur komplett'!J132),"-",'Nomenklatur komplett'!J132)</f>
        <v>8336</v>
      </c>
      <c r="B132" s="18" t="str">
        <f>IF(ISBLANK('Nomenklatur komplett'!K132),"-",'Nomenklatur komplett'!K132)</f>
        <v>Nigeria</v>
      </c>
    </row>
    <row r="133" spans="1:2" x14ac:dyDescent="0.2">
      <c r="A133" s="17">
        <f>IF(ISBLANK('Nomenklatur komplett'!J133),"-",'Nomenklatur komplett'!J133)</f>
        <v>8228</v>
      </c>
      <c r="B133" s="18" t="str">
        <f>IF(ISBLANK('Nomenklatur komplett'!K133),"-",'Nomenklatur komplett'!K133)</f>
        <v>Norwegen</v>
      </c>
    </row>
    <row r="134" spans="1:2" x14ac:dyDescent="0.2">
      <c r="A134" s="17">
        <f>IF(ISBLANK('Nomenklatur komplett'!J134),"-",'Nomenklatur komplett'!J134)</f>
        <v>8527</v>
      </c>
      <c r="B134" s="18" t="str">
        <f>IF(ISBLANK('Nomenklatur komplett'!K134),"-",'Nomenklatur komplett'!K134)</f>
        <v>Oman</v>
      </c>
    </row>
    <row r="135" spans="1:2" x14ac:dyDescent="0.2">
      <c r="A135" s="17">
        <f>IF(ISBLANK('Nomenklatur komplett'!J135),"-",'Nomenklatur komplett'!J135)</f>
        <v>8229</v>
      </c>
      <c r="B135" s="18" t="str">
        <f>IF(ISBLANK('Nomenklatur komplett'!K135),"-",'Nomenklatur komplett'!K135)</f>
        <v>Österreich</v>
      </c>
    </row>
    <row r="136" spans="1:2" x14ac:dyDescent="0.2">
      <c r="A136" s="17">
        <f>IF(ISBLANK('Nomenklatur komplett'!J136),"-",'Nomenklatur komplett'!J136)</f>
        <v>8533</v>
      </c>
      <c r="B136" s="18" t="str">
        <f>IF(ISBLANK('Nomenklatur komplett'!K136),"-",'Nomenklatur komplett'!K136)</f>
        <v>Pakistan</v>
      </c>
    </row>
    <row r="137" spans="1:2" x14ac:dyDescent="0.2">
      <c r="A137" s="17">
        <f>IF(ISBLANK('Nomenklatur komplett'!J137),"-",'Nomenklatur komplett'!J137)</f>
        <v>8550</v>
      </c>
      <c r="B137" s="18" t="str">
        <f>IF(ISBLANK('Nomenklatur komplett'!K137),"-",'Nomenklatur komplett'!K137)</f>
        <v>Palästina</v>
      </c>
    </row>
    <row r="138" spans="1:2" x14ac:dyDescent="0.2">
      <c r="A138" s="17">
        <f>IF(ISBLANK('Nomenklatur komplett'!J138),"-",'Nomenklatur komplett'!J138)</f>
        <v>8619</v>
      </c>
      <c r="B138" s="18" t="str">
        <f>IF(ISBLANK('Nomenklatur komplett'!K138),"-",'Nomenklatur komplett'!K138)</f>
        <v>Palau</v>
      </c>
    </row>
    <row r="139" spans="1:2" x14ac:dyDescent="0.2">
      <c r="A139" s="17">
        <f>IF(ISBLANK('Nomenklatur komplett'!J139),"-",'Nomenklatur komplett'!J139)</f>
        <v>8430</v>
      </c>
      <c r="B139" s="18" t="str">
        <f>IF(ISBLANK('Nomenklatur komplett'!K139),"-",'Nomenklatur komplett'!K139)</f>
        <v>Panama</v>
      </c>
    </row>
    <row r="140" spans="1:2" x14ac:dyDescent="0.2">
      <c r="A140" s="17">
        <f>IF(ISBLANK('Nomenklatur komplett'!J140),"-",'Nomenklatur komplett'!J140)</f>
        <v>8608</v>
      </c>
      <c r="B140" s="18" t="str">
        <f>IF(ISBLANK('Nomenklatur komplett'!K140),"-",'Nomenklatur komplett'!K140)</f>
        <v>Papua-Neuguinea</v>
      </c>
    </row>
    <row r="141" spans="1:2" x14ac:dyDescent="0.2">
      <c r="A141" s="17">
        <f>IF(ISBLANK('Nomenklatur komplett'!J141),"-",'Nomenklatur komplett'!J141)</f>
        <v>8431</v>
      </c>
      <c r="B141" s="18" t="str">
        <f>IF(ISBLANK('Nomenklatur komplett'!K141),"-",'Nomenklatur komplett'!K141)</f>
        <v>Paraguay</v>
      </c>
    </row>
    <row r="142" spans="1:2" x14ac:dyDescent="0.2">
      <c r="A142" s="17">
        <f>IF(ISBLANK('Nomenklatur komplett'!J142),"-",'Nomenklatur komplett'!J142)</f>
        <v>8432</v>
      </c>
      <c r="B142" s="18" t="str">
        <f>IF(ISBLANK('Nomenklatur komplett'!K142),"-",'Nomenklatur komplett'!K142)</f>
        <v>Peru</v>
      </c>
    </row>
    <row r="143" spans="1:2" x14ac:dyDescent="0.2">
      <c r="A143" s="17">
        <f>IF(ISBLANK('Nomenklatur komplett'!J143),"-",'Nomenklatur komplett'!J143)</f>
        <v>8534</v>
      </c>
      <c r="B143" s="18" t="str">
        <f>IF(ISBLANK('Nomenklatur komplett'!K143),"-",'Nomenklatur komplett'!K143)</f>
        <v>Philippinen</v>
      </c>
    </row>
    <row r="144" spans="1:2" x14ac:dyDescent="0.2">
      <c r="A144" s="17">
        <f>IF(ISBLANK('Nomenklatur komplett'!J144),"-",'Nomenklatur komplett'!J144)</f>
        <v>8230</v>
      </c>
      <c r="B144" s="18" t="str">
        <f>IF(ISBLANK('Nomenklatur komplett'!K144),"-",'Nomenklatur komplett'!K144)</f>
        <v>Polen</v>
      </c>
    </row>
    <row r="145" spans="1:2" x14ac:dyDescent="0.2">
      <c r="A145" s="17">
        <f>IF(ISBLANK('Nomenklatur komplett'!J145),"-",'Nomenklatur komplett'!J145)</f>
        <v>8231</v>
      </c>
      <c r="B145" s="18" t="str">
        <f>IF(ISBLANK('Nomenklatur komplett'!K145),"-",'Nomenklatur komplett'!K145)</f>
        <v>Portugal</v>
      </c>
    </row>
    <row r="146" spans="1:2" x14ac:dyDescent="0.2">
      <c r="A146" s="17">
        <f>IF(ISBLANK('Nomenklatur komplett'!J146),"-",'Nomenklatur komplett'!J146)</f>
        <v>8341</v>
      </c>
      <c r="B146" s="18" t="str">
        <f>IF(ISBLANK('Nomenklatur komplett'!K146),"-",'Nomenklatur komplett'!K146)</f>
        <v>Ruanda</v>
      </c>
    </row>
    <row r="147" spans="1:2" x14ac:dyDescent="0.2">
      <c r="A147" s="17">
        <f>IF(ISBLANK('Nomenklatur komplett'!J147),"-",'Nomenklatur komplett'!J147)</f>
        <v>8232</v>
      </c>
      <c r="B147" s="18" t="str">
        <f>IF(ISBLANK('Nomenklatur komplett'!K147),"-",'Nomenklatur komplett'!K147)</f>
        <v>Rumänien</v>
      </c>
    </row>
    <row r="148" spans="1:2" x14ac:dyDescent="0.2">
      <c r="A148" s="17">
        <f>IF(ISBLANK('Nomenklatur komplett'!J148),"-",'Nomenklatur komplett'!J148)</f>
        <v>8264</v>
      </c>
      <c r="B148" s="18" t="str">
        <f>IF(ISBLANK('Nomenklatur komplett'!K148),"-",'Nomenklatur komplett'!K148)</f>
        <v>Russland</v>
      </c>
    </row>
    <row r="149" spans="1:2" x14ac:dyDescent="0.2">
      <c r="A149" s="17">
        <f>IF(ISBLANK('Nomenklatur komplett'!J149),"-",'Nomenklatur komplett'!J149)</f>
        <v>8614</v>
      </c>
      <c r="B149" s="18" t="str">
        <f>IF(ISBLANK('Nomenklatur komplett'!K149),"-",'Nomenklatur komplett'!K149)</f>
        <v>Salomoninseln</v>
      </c>
    </row>
    <row r="150" spans="1:2" x14ac:dyDescent="0.2">
      <c r="A150" s="17">
        <f>IF(ISBLANK('Nomenklatur komplett'!J150),"-",'Nomenklatur komplett'!J150)</f>
        <v>8343</v>
      </c>
      <c r="B150" s="18" t="str">
        <f>IF(ISBLANK('Nomenklatur komplett'!K150),"-",'Nomenklatur komplett'!K150)</f>
        <v>Sambia</v>
      </c>
    </row>
    <row r="151" spans="1:2" x14ac:dyDescent="0.2">
      <c r="A151" s="17">
        <f>IF(ISBLANK('Nomenklatur komplett'!J151),"-",'Nomenklatur komplett'!J151)</f>
        <v>8612</v>
      </c>
      <c r="B151" s="18" t="str">
        <f>IF(ISBLANK('Nomenklatur komplett'!K151),"-",'Nomenklatur komplett'!K151)</f>
        <v>Samoa</v>
      </c>
    </row>
    <row r="152" spans="1:2" x14ac:dyDescent="0.2">
      <c r="A152" s="17">
        <f>IF(ISBLANK('Nomenklatur komplett'!J152),"-",'Nomenklatur komplett'!J152)</f>
        <v>8233</v>
      </c>
      <c r="B152" s="18" t="str">
        <f>IF(ISBLANK('Nomenklatur komplett'!K152),"-",'Nomenklatur komplett'!K152)</f>
        <v>San Marino</v>
      </c>
    </row>
    <row r="153" spans="1:2" x14ac:dyDescent="0.2">
      <c r="A153" s="17">
        <f>IF(ISBLANK('Nomenklatur komplett'!J153),"-",'Nomenklatur komplett'!J153)</f>
        <v>8344</v>
      </c>
      <c r="B153" s="18" t="str">
        <f>IF(ISBLANK('Nomenklatur komplett'!K153),"-",'Nomenklatur komplett'!K153)</f>
        <v>São Tomé und Príncipe</v>
      </c>
    </row>
    <row r="154" spans="1:2" x14ac:dyDescent="0.2">
      <c r="A154" s="17">
        <f>IF(ISBLANK('Nomenklatur komplett'!J154),"-",'Nomenklatur komplett'!J154)</f>
        <v>8535</v>
      </c>
      <c r="B154" s="18" t="str">
        <f>IF(ISBLANK('Nomenklatur komplett'!K154),"-",'Nomenklatur komplett'!K154)</f>
        <v>Saudi-Arabien</v>
      </c>
    </row>
    <row r="155" spans="1:2" x14ac:dyDescent="0.2">
      <c r="A155" s="17">
        <f>IF(ISBLANK('Nomenklatur komplett'!J155),"-",'Nomenklatur komplett'!J155)</f>
        <v>8234</v>
      </c>
      <c r="B155" s="18" t="str">
        <f>IF(ISBLANK('Nomenklatur komplett'!K155),"-",'Nomenklatur komplett'!K155)</f>
        <v>Schweden</v>
      </c>
    </row>
    <row r="156" spans="1:2" x14ac:dyDescent="0.2">
      <c r="A156" s="17">
        <f>IF(ISBLANK('Nomenklatur komplett'!J156),"-",'Nomenklatur komplett'!J156)</f>
        <v>8345</v>
      </c>
      <c r="B156" s="18" t="str">
        <f>IF(ISBLANK('Nomenklatur komplett'!K156),"-",'Nomenklatur komplett'!K156)</f>
        <v>Senegal</v>
      </c>
    </row>
    <row r="157" spans="1:2" x14ac:dyDescent="0.2">
      <c r="A157" s="17">
        <f>IF(ISBLANK('Nomenklatur komplett'!J157),"-",'Nomenklatur komplett'!J157)</f>
        <v>8248</v>
      </c>
      <c r="B157" s="18" t="str">
        <f>IF(ISBLANK('Nomenklatur komplett'!K157),"-",'Nomenklatur komplett'!K157)</f>
        <v>Serbien</v>
      </c>
    </row>
    <row r="158" spans="1:2" x14ac:dyDescent="0.2">
      <c r="A158" s="17">
        <f>IF(ISBLANK('Nomenklatur komplett'!J158),"-",'Nomenklatur komplett'!J158)</f>
        <v>8249</v>
      </c>
      <c r="B158" s="18" t="str">
        <f>IF(ISBLANK('Nomenklatur komplett'!K158),"-",'Nomenklatur komplett'!K158)</f>
        <v>Serbien und Montenegro</v>
      </c>
    </row>
    <row r="159" spans="1:2" x14ac:dyDescent="0.2">
      <c r="A159" s="17">
        <f>IF(ISBLANK('Nomenklatur komplett'!J159),"-",'Nomenklatur komplett'!J159)</f>
        <v>8346</v>
      </c>
      <c r="B159" s="18" t="str">
        <f>IF(ISBLANK('Nomenklatur komplett'!K159),"-",'Nomenklatur komplett'!K159)</f>
        <v>Seychellen</v>
      </c>
    </row>
    <row r="160" spans="1:2" x14ac:dyDescent="0.2">
      <c r="A160" s="17">
        <f>IF(ISBLANK('Nomenklatur komplett'!J160),"-",'Nomenklatur komplett'!J160)</f>
        <v>8347</v>
      </c>
      <c r="B160" s="18" t="str">
        <f>IF(ISBLANK('Nomenklatur komplett'!K160),"-",'Nomenklatur komplett'!K160)</f>
        <v>Sierra Leone</v>
      </c>
    </row>
    <row r="161" spans="1:2" x14ac:dyDescent="0.2">
      <c r="A161" s="17">
        <f>IF(ISBLANK('Nomenklatur komplett'!J161),"-",'Nomenklatur komplett'!J161)</f>
        <v>8340</v>
      </c>
      <c r="B161" s="18" t="str">
        <f>IF(ISBLANK('Nomenklatur komplett'!K161),"-",'Nomenklatur komplett'!K161)</f>
        <v>Simbabwe</v>
      </c>
    </row>
    <row r="162" spans="1:2" x14ac:dyDescent="0.2">
      <c r="A162" s="17">
        <f>IF(ISBLANK('Nomenklatur komplett'!J162),"-",'Nomenklatur komplett'!J162)</f>
        <v>8537</v>
      </c>
      <c r="B162" s="18" t="str">
        <f>IF(ISBLANK('Nomenklatur komplett'!K162),"-",'Nomenklatur komplett'!K162)</f>
        <v>Singapur</v>
      </c>
    </row>
    <row r="163" spans="1:2" x14ac:dyDescent="0.2">
      <c r="A163" s="17">
        <f>IF(ISBLANK('Nomenklatur komplett'!J163),"-",'Nomenklatur komplett'!J163)</f>
        <v>8243</v>
      </c>
      <c r="B163" s="18" t="str">
        <f>IF(ISBLANK('Nomenklatur komplett'!K163),"-",'Nomenklatur komplett'!K163)</f>
        <v>Slowakei</v>
      </c>
    </row>
    <row r="164" spans="1:2" x14ac:dyDescent="0.2">
      <c r="A164" s="17">
        <f>IF(ISBLANK('Nomenklatur komplett'!J164),"-",'Nomenklatur komplett'!J164)</f>
        <v>8251</v>
      </c>
      <c r="B164" s="18" t="str">
        <f>IF(ISBLANK('Nomenklatur komplett'!K164),"-",'Nomenklatur komplett'!K164)</f>
        <v>Slowenien</v>
      </c>
    </row>
    <row r="165" spans="1:2" x14ac:dyDescent="0.2">
      <c r="A165" s="17">
        <f>IF(ISBLANK('Nomenklatur komplett'!J165),"-",'Nomenklatur komplett'!J165)</f>
        <v>8348</v>
      </c>
      <c r="B165" s="18" t="str">
        <f>IF(ISBLANK('Nomenklatur komplett'!K165),"-",'Nomenklatur komplett'!K165)</f>
        <v>Somalia</v>
      </c>
    </row>
    <row r="166" spans="1:2" x14ac:dyDescent="0.2">
      <c r="A166" s="17">
        <f>IF(ISBLANK('Nomenklatur komplett'!J166),"-",'Nomenklatur komplett'!J166)</f>
        <v>8236</v>
      </c>
      <c r="B166" s="18" t="str">
        <f>IF(ISBLANK('Nomenklatur komplett'!K166),"-",'Nomenklatur komplett'!K166)</f>
        <v>Spanien</v>
      </c>
    </row>
    <row r="167" spans="1:2" x14ac:dyDescent="0.2">
      <c r="A167" s="17">
        <f>IF(ISBLANK('Nomenklatur komplett'!J167),"-",'Nomenklatur komplett'!J167)</f>
        <v>8506</v>
      </c>
      <c r="B167" s="18" t="str">
        <f>IF(ISBLANK('Nomenklatur komplett'!K167),"-",'Nomenklatur komplett'!K167)</f>
        <v>Sri Lanka</v>
      </c>
    </row>
    <row r="168" spans="1:2" x14ac:dyDescent="0.2">
      <c r="A168" s="17">
        <f>IF(ISBLANK('Nomenklatur komplett'!J168),"-",'Nomenklatur komplett'!J168)</f>
        <v>8445</v>
      </c>
      <c r="B168" s="18" t="str">
        <f>IF(ISBLANK('Nomenklatur komplett'!K168),"-",'Nomenklatur komplett'!K168)</f>
        <v>St. Kitts und Nevis</v>
      </c>
    </row>
    <row r="169" spans="1:2" x14ac:dyDescent="0.2">
      <c r="A169" s="17">
        <f>IF(ISBLANK('Nomenklatur komplett'!J169),"-",'Nomenklatur komplett'!J169)</f>
        <v>8443</v>
      </c>
      <c r="B169" s="18" t="str">
        <f>IF(ISBLANK('Nomenklatur komplett'!K169),"-",'Nomenklatur komplett'!K169)</f>
        <v>St. Lucia</v>
      </c>
    </row>
    <row r="170" spans="1:2" x14ac:dyDescent="0.2">
      <c r="A170" s="17">
        <f>IF(ISBLANK('Nomenklatur komplett'!J170),"-",'Nomenklatur komplett'!J170)</f>
        <v>8444</v>
      </c>
      <c r="B170" s="18" t="str">
        <f>IF(ISBLANK('Nomenklatur komplett'!K170),"-",'Nomenklatur komplett'!K170)</f>
        <v>St. Vincent und die Grenadinen</v>
      </c>
    </row>
    <row r="171" spans="1:2" x14ac:dyDescent="0.2">
      <c r="A171" s="17">
        <f>IF(ISBLANK('Nomenklatur komplett'!J171),"-",'Nomenklatur komplett'!J171)</f>
        <v>8349</v>
      </c>
      <c r="B171" s="18" t="str">
        <f>IF(ISBLANK('Nomenklatur komplett'!K171),"-",'Nomenklatur komplett'!K171)</f>
        <v>Südafrika</v>
      </c>
    </row>
    <row r="172" spans="1:2" x14ac:dyDescent="0.2">
      <c r="A172" s="17">
        <f>IF(ISBLANK('Nomenklatur komplett'!J172),"-",'Nomenklatur komplett'!J172)</f>
        <v>8350</v>
      </c>
      <c r="B172" s="18" t="str">
        <f>IF(ISBLANK('Nomenklatur komplett'!K172),"-",'Nomenklatur komplett'!K172)</f>
        <v>Sudan</v>
      </c>
    </row>
    <row r="173" spans="1:2" x14ac:dyDescent="0.2">
      <c r="A173" s="17">
        <f>IF(ISBLANK('Nomenklatur komplett'!J173),"-",'Nomenklatur komplett'!J173)</f>
        <v>8363</v>
      </c>
      <c r="B173" s="18" t="str">
        <f>IF(ISBLANK('Nomenklatur komplett'!K173),"-",'Nomenklatur komplett'!K173)</f>
        <v>Südsudan</v>
      </c>
    </row>
    <row r="174" spans="1:2" x14ac:dyDescent="0.2">
      <c r="A174" s="17">
        <f>IF(ISBLANK('Nomenklatur komplett'!J174),"-",'Nomenklatur komplett'!J174)</f>
        <v>8435</v>
      </c>
      <c r="B174" s="18" t="str">
        <f>IF(ISBLANK('Nomenklatur komplett'!K174),"-",'Nomenklatur komplett'!K174)</f>
        <v>Suriname</v>
      </c>
    </row>
    <row r="175" spans="1:2" x14ac:dyDescent="0.2">
      <c r="A175" s="17">
        <f>IF(ISBLANK('Nomenklatur komplett'!J175),"-",'Nomenklatur komplett'!J175)</f>
        <v>8352</v>
      </c>
      <c r="B175" s="18" t="str">
        <f>IF(ISBLANK('Nomenklatur komplett'!K175),"-",'Nomenklatur komplett'!K175)</f>
        <v>Swasiland</v>
      </c>
    </row>
    <row r="176" spans="1:2" x14ac:dyDescent="0.2">
      <c r="A176" s="17">
        <f>IF(ISBLANK('Nomenklatur komplett'!J176),"-",'Nomenklatur komplett'!J176)</f>
        <v>8541</v>
      </c>
      <c r="B176" s="18" t="str">
        <f>IF(ISBLANK('Nomenklatur komplett'!K176),"-",'Nomenklatur komplett'!K176)</f>
        <v>Syrien</v>
      </c>
    </row>
    <row r="177" spans="1:2" x14ac:dyDescent="0.2">
      <c r="A177" s="17">
        <f>IF(ISBLANK('Nomenklatur komplett'!J177),"-",'Nomenklatur komplett'!J177)</f>
        <v>8565</v>
      </c>
      <c r="B177" s="18" t="str">
        <f>IF(ISBLANK('Nomenklatur komplett'!K177),"-",'Nomenklatur komplett'!K177)</f>
        <v>Tadschikistan</v>
      </c>
    </row>
    <row r="178" spans="1:2" x14ac:dyDescent="0.2">
      <c r="A178" s="17">
        <f>IF(ISBLANK('Nomenklatur komplett'!J178),"-",'Nomenklatur komplett'!J178)</f>
        <v>8507</v>
      </c>
      <c r="B178" s="18" t="str">
        <f>IF(ISBLANK('Nomenklatur komplett'!K178),"-",'Nomenklatur komplett'!K178)</f>
        <v>Taiwan (Chinesisches Taipei)</v>
      </c>
    </row>
    <row r="179" spans="1:2" x14ac:dyDescent="0.2">
      <c r="A179" s="17">
        <f>IF(ISBLANK('Nomenklatur komplett'!J179),"-",'Nomenklatur komplett'!J179)</f>
        <v>8353</v>
      </c>
      <c r="B179" s="18" t="str">
        <f>IF(ISBLANK('Nomenklatur komplett'!K179),"-",'Nomenklatur komplett'!K179)</f>
        <v>Tansania</v>
      </c>
    </row>
    <row r="180" spans="1:2" x14ac:dyDescent="0.2">
      <c r="A180" s="17">
        <f>IF(ISBLANK('Nomenklatur komplett'!J180),"-",'Nomenklatur komplett'!J180)</f>
        <v>8542</v>
      </c>
      <c r="B180" s="18" t="str">
        <f>IF(ISBLANK('Nomenklatur komplett'!K180),"-",'Nomenklatur komplett'!K180)</f>
        <v>Thailand</v>
      </c>
    </row>
    <row r="181" spans="1:2" x14ac:dyDescent="0.2">
      <c r="A181" s="17">
        <f>IF(ISBLANK('Nomenklatur komplett'!J181),"-",'Nomenklatur komplett'!J181)</f>
        <v>8543</v>
      </c>
      <c r="B181" s="18" t="str">
        <f>IF(ISBLANK('Nomenklatur komplett'!K181),"-",'Nomenklatur komplett'!K181)</f>
        <v>Tibet</v>
      </c>
    </row>
    <row r="182" spans="1:2" x14ac:dyDescent="0.2">
      <c r="A182" s="17">
        <f>IF(ISBLANK('Nomenklatur komplett'!J182),"-",'Nomenklatur komplett'!J182)</f>
        <v>8547</v>
      </c>
      <c r="B182" s="18" t="str">
        <f>IF(ISBLANK('Nomenklatur komplett'!K182),"-",'Nomenklatur komplett'!K182)</f>
        <v>Timor-Leste</v>
      </c>
    </row>
    <row r="183" spans="1:2" x14ac:dyDescent="0.2">
      <c r="A183" s="17">
        <f>IF(ISBLANK('Nomenklatur komplett'!J183),"-",'Nomenklatur komplett'!J183)</f>
        <v>8354</v>
      </c>
      <c r="B183" s="18" t="str">
        <f>IF(ISBLANK('Nomenklatur komplett'!K183),"-",'Nomenklatur komplett'!K183)</f>
        <v>Togo</v>
      </c>
    </row>
    <row r="184" spans="1:2" x14ac:dyDescent="0.2">
      <c r="A184" s="17">
        <f>IF(ISBLANK('Nomenklatur komplett'!J184),"-",'Nomenklatur komplett'!J184)</f>
        <v>8610</v>
      </c>
      <c r="B184" s="18" t="str">
        <f>IF(ISBLANK('Nomenklatur komplett'!K184),"-",'Nomenklatur komplett'!K184)</f>
        <v>Tonga</v>
      </c>
    </row>
    <row r="185" spans="1:2" x14ac:dyDescent="0.2">
      <c r="A185" s="17">
        <f>IF(ISBLANK('Nomenklatur komplett'!J185),"-",'Nomenklatur komplett'!J185)</f>
        <v>8436</v>
      </c>
      <c r="B185" s="18" t="str">
        <f>IF(ISBLANK('Nomenklatur komplett'!K185),"-",'Nomenklatur komplett'!K185)</f>
        <v>Trinidad und Tobago</v>
      </c>
    </row>
    <row r="186" spans="1:2" x14ac:dyDescent="0.2">
      <c r="A186" s="17">
        <f>IF(ISBLANK('Nomenklatur komplett'!J186),"-",'Nomenklatur komplett'!J186)</f>
        <v>8356</v>
      </c>
      <c r="B186" s="18" t="str">
        <f>IF(ISBLANK('Nomenklatur komplett'!K186),"-",'Nomenklatur komplett'!K186)</f>
        <v>Tschad</v>
      </c>
    </row>
    <row r="187" spans="1:2" x14ac:dyDescent="0.2">
      <c r="A187" s="17">
        <f>IF(ISBLANK('Nomenklatur komplett'!J187),"-",'Nomenklatur komplett'!J187)</f>
        <v>8244</v>
      </c>
      <c r="B187" s="18" t="str">
        <f>IF(ISBLANK('Nomenklatur komplett'!K187),"-",'Nomenklatur komplett'!K187)</f>
        <v>Tschechien</v>
      </c>
    </row>
    <row r="188" spans="1:2" x14ac:dyDescent="0.2">
      <c r="A188" s="17">
        <f>IF(ISBLANK('Nomenklatur komplett'!J188),"-",'Nomenklatur komplett'!J188)</f>
        <v>8357</v>
      </c>
      <c r="B188" s="18" t="str">
        <f>IF(ISBLANK('Nomenklatur komplett'!K188),"-",'Nomenklatur komplett'!K188)</f>
        <v>Tunesien</v>
      </c>
    </row>
    <row r="189" spans="1:2" x14ac:dyDescent="0.2">
      <c r="A189" s="17">
        <f>IF(ISBLANK('Nomenklatur komplett'!J189),"-",'Nomenklatur komplett'!J189)</f>
        <v>8239</v>
      </c>
      <c r="B189" s="18" t="str">
        <f>IF(ISBLANK('Nomenklatur komplett'!K189),"-",'Nomenklatur komplett'!K189)</f>
        <v>Türkei</v>
      </c>
    </row>
    <row r="190" spans="1:2" x14ac:dyDescent="0.2">
      <c r="A190" s="17">
        <f>IF(ISBLANK('Nomenklatur komplett'!J190),"-",'Nomenklatur komplett'!J190)</f>
        <v>8566</v>
      </c>
      <c r="B190" s="18" t="str">
        <f>IF(ISBLANK('Nomenklatur komplett'!K190),"-",'Nomenklatur komplett'!K190)</f>
        <v>Turkmenistan</v>
      </c>
    </row>
    <row r="191" spans="1:2" x14ac:dyDescent="0.2">
      <c r="A191" s="17">
        <f>IF(ISBLANK('Nomenklatur komplett'!J191),"-",'Nomenklatur komplett'!J191)</f>
        <v>8615</v>
      </c>
      <c r="B191" s="18" t="str">
        <f>IF(ISBLANK('Nomenklatur komplett'!K191),"-",'Nomenklatur komplett'!K191)</f>
        <v>Tuvalu</v>
      </c>
    </row>
    <row r="192" spans="1:2" x14ac:dyDescent="0.2">
      <c r="A192" s="17">
        <f>IF(ISBLANK('Nomenklatur komplett'!J192),"-",'Nomenklatur komplett'!J192)</f>
        <v>8358</v>
      </c>
      <c r="B192" s="18" t="str">
        <f>IF(ISBLANK('Nomenklatur komplett'!K192),"-",'Nomenklatur komplett'!K192)</f>
        <v>Uganda</v>
      </c>
    </row>
    <row r="193" spans="1:2" x14ac:dyDescent="0.2">
      <c r="A193" s="17">
        <f>IF(ISBLANK('Nomenklatur komplett'!J193),"-",'Nomenklatur komplett'!J193)</f>
        <v>8265</v>
      </c>
      <c r="B193" s="18" t="str">
        <f>IF(ISBLANK('Nomenklatur komplett'!K193),"-",'Nomenklatur komplett'!K193)</f>
        <v>Ukraine</v>
      </c>
    </row>
    <row r="194" spans="1:2" x14ac:dyDescent="0.2">
      <c r="A194" s="17">
        <f>IF(ISBLANK('Nomenklatur komplett'!J194),"-",'Nomenklatur komplett'!J194)</f>
        <v>8240</v>
      </c>
      <c r="B194" s="18" t="str">
        <f>IF(ISBLANK('Nomenklatur komplett'!K194),"-",'Nomenklatur komplett'!K194)</f>
        <v>Ungarn</v>
      </c>
    </row>
    <row r="195" spans="1:2" x14ac:dyDescent="0.2">
      <c r="A195" s="17">
        <f>IF(ISBLANK('Nomenklatur komplett'!J195),"-",'Nomenklatur komplett'!J195)</f>
        <v>8437</v>
      </c>
      <c r="B195" s="18" t="str">
        <f>IF(ISBLANK('Nomenklatur komplett'!K195),"-",'Nomenklatur komplett'!K195)</f>
        <v>Uruguay</v>
      </c>
    </row>
    <row r="196" spans="1:2" x14ac:dyDescent="0.2">
      <c r="A196" s="17">
        <f>IF(ISBLANK('Nomenklatur komplett'!J196),"-",'Nomenklatur komplett'!J196)</f>
        <v>8567</v>
      </c>
      <c r="B196" s="18" t="str">
        <f>IF(ISBLANK('Nomenklatur komplett'!K196),"-",'Nomenklatur komplett'!K196)</f>
        <v>Usbekistan</v>
      </c>
    </row>
    <row r="197" spans="1:2" x14ac:dyDescent="0.2">
      <c r="A197" s="17">
        <f>IF(ISBLANK('Nomenklatur komplett'!J197),"-",'Nomenklatur komplett'!J197)</f>
        <v>8605</v>
      </c>
      <c r="B197" s="18" t="str">
        <f>IF(ISBLANK('Nomenklatur komplett'!K197),"-",'Nomenklatur komplett'!K197)</f>
        <v>Vanuatu</v>
      </c>
    </row>
    <row r="198" spans="1:2" x14ac:dyDescent="0.2">
      <c r="A198" s="17">
        <f>IF(ISBLANK('Nomenklatur komplett'!J198),"-",'Nomenklatur komplett'!J198)</f>
        <v>8241</v>
      </c>
      <c r="B198" s="18" t="str">
        <f>IF(ISBLANK('Nomenklatur komplett'!K198),"-",'Nomenklatur komplett'!K198)</f>
        <v>Vatikanstadt</v>
      </c>
    </row>
    <row r="199" spans="1:2" x14ac:dyDescent="0.2">
      <c r="A199" s="17">
        <f>IF(ISBLANK('Nomenklatur komplett'!J199),"-",'Nomenklatur komplett'!J199)</f>
        <v>8438</v>
      </c>
      <c r="B199" s="18" t="str">
        <f>IF(ISBLANK('Nomenklatur komplett'!K199),"-",'Nomenklatur komplett'!K199)</f>
        <v>Venezuela</v>
      </c>
    </row>
    <row r="200" spans="1:2" x14ac:dyDescent="0.2">
      <c r="A200" s="17">
        <f>IF(ISBLANK('Nomenklatur komplett'!J200),"-",'Nomenklatur komplett'!J200)</f>
        <v>8532</v>
      </c>
      <c r="B200" s="18" t="str">
        <f>IF(ISBLANK('Nomenklatur komplett'!K200),"-",'Nomenklatur komplett'!K200)</f>
        <v>Vereinigte Arabische Emirate</v>
      </c>
    </row>
    <row r="201" spans="1:2" x14ac:dyDescent="0.2">
      <c r="A201" s="17">
        <f>IF(ISBLANK('Nomenklatur komplett'!J201),"-",'Nomenklatur komplett'!J201)</f>
        <v>8439</v>
      </c>
      <c r="B201" s="18" t="str">
        <f>IF(ISBLANK('Nomenklatur komplett'!K201),"-",'Nomenklatur komplett'!K201)</f>
        <v>Vereinigte Staaten</v>
      </c>
    </row>
    <row r="202" spans="1:2" x14ac:dyDescent="0.2">
      <c r="A202" s="17">
        <f>IF(ISBLANK('Nomenklatur komplett'!J202),"-",'Nomenklatur komplett'!J202)</f>
        <v>8215</v>
      </c>
      <c r="B202" s="18" t="str">
        <f>IF(ISBLANK('Nomenklatur komplett'!K202),"-",'Nomenklatur komplett'!K202)</f>
        <v>Vereinigtes Königreich</v>
      </c>
    </row>
    <row r="203" spans="1:2" x14ac:dyDescent="0.2">
      <c r="A203" s="17">
        <f>IF(ISBLANK('Nomenklatur komplett'!J203),"-",'Nomenklatur komplett'!J203)</f>
        <v>8545</v>
      </c>
      <c r="B203" s="18" t="str">
        <f>IF(ISBLANK('Nomenklatur komplett'!K203),"-",'Nomenklatur komplett'!K203)</f>
        <v>Vietnam</v>
      </c>
    </row>
    <row r="204" spans="1:2" x14ac:dyDescent="0.2">
      <c r="A204" s="17">
        <f>IF(ISBLANK('Nomenklatur komplett'!J204),"-",'Nomenklatur komplett'!J204)</f>
        <v>8372</v>
      </c>
      <c r="B204" s="18" t="str">
        <f>IF(ISBLANK('Nomenklatur komplett'!K204),"-",'Nomenklatur komplett'!K204)</f>
        <v>Westsahara</v>
      </c>
    </row>
    <row r="205" spans="1:2" x14ac:dyDescent="0.2">
      <c r="A205" s="17">
        <f>IF(ISBLANK('Nomenklatur komplett'!J205),"-",'Nomenklatur komplett'!J205)</f>
        <v>8360</v>
      </c>
      <c r="B205" s="18" t="str">
        <f>IF(ISBLANK('Nomenklatur komplett'!K205),"-",'Nomenklatur komplett'!K205)</f>
        <v>Zentralafrikanische Republik</v>
      </c>
    </row>
    <row r="206" spans="1:2" x14ac:dyDescent="0.2">
      <c r="A206" s="17">
        <f>IF(ISBLANK('Nomenklatur komplett'!J206),"-",'Nomenklatur komplett'!J206)</f>
        <v>8253</v>
      </c>
      <c r="B206" s="18" t="str">
        <f>IF(ISBLANK('Nomenklatur komplett'!K206),"-",'Nomenklatur komplett'!K206)</f>
        <v>Zentralserbien</v>
      </c>
    </row>
    <row r="207" spans="1:2" x14ac:dyDescent="0.2">
      <c r="A207" s="17">
        <f>IF(ISBLANK('Nomenklatur komplett'!J207),"-",'Nomenklatur komplett'!J207)</f>
        <v>8242</v>
      </c>
      <c r="B207" s="18" t="str">
        <f>IF(ISBLANK('Nomenklatur komplett'!K207),"-",'Nomenklatur komplett'!K207)</f>
        <v>Zypern</v>
      </c>
    </row>
    <row r="208" spans="1:2" x14ac:dyDescent="0.2">
      <c r="A208" s="17">
        <f>IF(ISBLANK('Nomenklatur komplett'!J208),"-",'Nomenklatur komplett'!J208)</f>
        <v>8998</v>
      </c>
      <c r="B208" s="18" t="str">
        <f>IF(ISBLANK('Nomenklatur komplett'!K208),"-",'Nomenklatur komplett'!K208)</f>
        <v>Staatenlos</v>
      </c>
    </row>
    <row r="209" spans="1:2" x14ac:dyDescent="0.2">
      <c r="A209" s="17">
        <f>IF(ISBLANK('Nomenklatur komplett'!J209),"-",'Nomenklatur komplett'!J209)</f>
        <v>8999</v>
      </c>
      <c r="B209" s="18" t="str">
        <f>IF(ISBLANK('Nomenklatur komplett'!K209),"-",'Nomenklatur komplett'!K209)</f>
        <v>Staat unbekannt oder nicht angegeben</v>
      </c>
    </row>
    <row r="210" spans="1:2" x14ac:dyDescent="0.2">
      <c r="A210" s="17">
        <f>IF(ISBLANK('Nomenklatur komplett'!J210),"-",'Nomenklatur komplett'!J210)</f>
        <v>8999</v>
      </c>
      <c r="B210" s="18" t="str">
        <f>IF(ISBLANK('Nomenklatur komplett'!K210),"-",'Nomenklatur komplett'!K210)</f>
        <v>Unbekannt</v>
      </c>
    </row>
    <row r="211" spans="1:2" x14ac:dyDescent="0.2">
      <c r="A211" s="17" t="str">
        <f>IF(ISBLANK('Nomenklatur komplett'!J211),"-",'Nomenklatur komplett'!J211)</f>
        <v>-</v>
      </c>
      <c r="B211" s="18" t="str">
        <f>IF(ISBLANK('Nomenklatur komplett'!K211),"-",'Nomenklatur komplett'!K211)</f>
        <v>-</v>
      </c>
    </row>
    <row r="212" spans="1:2" x14ac:dyDescent="0.2">
      <c r="A212" s="17" t="str">
        <f>IF(ISBLANK('Nomenklatur komplett'!J212),"-",'Nomenklatur komplett'!J212)</f>
        <v>-</v>
      </c>
      <c r="B212" s="18" t="str">
        <f>IF(ISBLANK('Nomenklatur komplett'!K212),"-",'Nomenklatur komplett'!K212)</f>
        <v>-</v>
      </c>
    </row>
    <row r="213" spans="1:2" x14ac:dyDescent="0.2">
      <c r="A213" s="17" t="str">
        <f>IF(ISBLANK('Nomenklatur komplett'!J213),"-",'Nomenklatur komplett'!J213)</f>
        <v>-</v>
      </c>
      <c r="B213" s="18" t="str">
        <f>IF(ISBLANK('Nomenklatur komplett'!K213),"-",'Nomenklatur komplett'!K213)</f>
        <v>-</v>
      </c>
    </row>
    <row r="214" spans="1:2" x14ac:dyDescent="0.2">
      <c r="A214" s="17" t="str">
        <f>IF(ISBLANK('Nomenklatur komplett'!J214),"-",'Nomenklatur komplett'!J214)</f>
        <v>-</v>
      </c>
      <c r="B214" s="18" t="str">
        <f>IF(ISBLANK('Nomenklatur komplett'!K214),"-",'Nomenklatur komplett'!K214)</f>
        <v>-</v>
      </c>
    </row>
    <row r="215" spans="1:2" x14ac:dyDescent="0.2">
      <c r="A215" s="17" t="str">
        <f>IF(ISBLANK('Nomenklatur komplett'!J215),"-",'Nomenklatur komplett'!J215)</f>
        <v>-</v>
      </c>
      <c r="B215" s="18" t="str">
        <f>IF(ISBLANK('Nomenklatur komplett'!K215),"-",'Nomenklatur komplett'!K215)</f>
        <v>-</v>
      </c>
    </row>
    <row r="216" spans="1:2" x14ac:dyDescent="0.2">
      <c r="A216" s="17" t="str">
        <f>IF(ISBLANK('Nomenklatur komplett'!J216),"-",'Nomenklatur komplett'!J216)</f>
        <v>-</v>
      </c>
      <c r="B216" s="18" t="str">
        <f>IF(ISBLANK('Nomenklatur komplett'!K216),"-",'Nomenklatur komplett'!K216)</f>
        <v>-</v>
      </c>
    </row>
    <row r="217" spans="1:2" x14ac:dyDescent="0.2">
      <c r="A217" s="17" t="str">
        <f>IF(ISBLANK('Nomenklatur komplett'!J217),"-",'Nomenklatur komplett'!J217)</f>
        <v>-</v>
      </c>
      <c r="B217" s="18" t="str">
        <f>IF(ISBLANK('Nomenklatur komplett'!K217),"-",'Nomenklatur komplett'!K217)</f>
        <v>-</v>
      </c>
    </row>
    <row r="218" spans="1:2" x14ac:dyDescent="0.2">
      <c r="A218" s="17" t="str">
        <f>IF(ISBLANK('Nomenklatur komplett'!J218),"-",'Nomenklatur komplett'!J218)</f>
        <v>-</v>
      </c>
      <c r="B218" s="18" t="str">
        <f>IF(ISBLANK('Nomenklatur komplett'!K218),"-",'Nomenklatur komplett'!K218)</f>
        <v>-</v>
      </c>
    </row>
    <row r="219" spans="1:2" x14ac:dyDescent="0.2">
      <c r="A219" s="17" t="str">
        <f>IF(ISBLANK('Nomenklatur komplett'!J219),"-",'Nomenklatur komplett'!J219)</f>
        <v>-</v>
      </c>
      <c r="B219" s="18" t="str">
        <f>IF(ISBLANK('Nomenklatur komplett'!K219),"-",'Nomenklatur komplett'!K219)</f>
        <v>-</v>
      </c>
    </row>
    <row r="220" spans="1:2" x14ac:dyDescent="0.2">
      <c r="A220" s="17" t="str">
        <f>IF(ISBLANK('Nomenklatur komplett'!J220),"-",'Nomenklatur komplett'!J220)</f>
        <v>-</v>
      </c>
      <c r="B220" s="18" t="str">
        <f>IF(ISBLANK('Nomenklatur komplett'!K220),"-",'Nomenklatur komplett'!K220)</f>
        <v>-</v>
      </c>
    </row>
    <row r="221" spans="1:2" x14ac:dyDescent="0.2">
      <c r="A221" s="17" t="str">
        <f>IF(ISBLANK('Nomenklatur komplett'!J221),"-",'Nomenklatur komplett'!J221)</f>
        <v>-</v>
      </c>
      <c r="B221" s="18" t="str">
        <f>IF(ISBLANK('Nomenklatur komplett'!K221),"-",'Nomenklatur komplett'!K221)</f>
        <v>-</v>
      </c>
    </row>
    <row r="222" spans="1:2" x14ac:dyDescent="0.2">
      <c r="A222" s="17" t="str">
        <f>IF(ISBLANK('Nomenklatur komplett'!J222),"-",'Nomenklatur komplett'!J222)</f>
        <v>-</v>
      </c>
      <c r="B222" s="18" t="str">
        <f>IF(ISBLANK('Nomenklatur komplett'!K222),"-",'Nomenklatur komplett'!K222)</f>
        <v>-</v>
      </c>
    </row>
    <row r="223" spans="1:2" x14ac:dyDescent="0.2">
      <c r="A223" s="17" t="str">
        <f>IF(ISBLANK('Nomenklatur komplett'!J223),"-",'Nomenklatur komplett'!J223)</f>
        <v>-</v>
      </c>
      <c r="B223" s="18" t="str">
        <f>IF(ISBLANK('Nomenklatur komplett'!K223),"-",'Nomenklatur komplett'!K223)</f>
        <v>-</v>
      </c>
    </row>
    <row r="224" spans="1:2" x14ac:dyDescent="0.2">
      <c r="A224" s="17" t="str">
        <f>IF(ISBLANK('Nomenklatur komplett'!J224),"-",'Nomenklatur komplett'!J224)</f>
        <v>-</v>
      </c>
      <c r="B224" s="18" t="str">
        <f>IF(ISBLANK('Nomenklatur komplett'!K224),"-",'Nomenklatur komplett'!K224)</f>
        <v>-</v>
      </c>
    </row>
    <row r="225" spans="1:2" x14ac:dyDescent="0.2">
      <c r="A225" s="17" t="str">
        <f>IF(ISBLANK('Nomenklatur komplett'!J225),"-",'Nomenklatur komplett'!J225)</f>
        <v>-</v>
      </c>
      <c r="B225" s="18" t="str">
        <f>IF(ISBLANK('Nomenklatur komplett'!K225),"-",'Nomenklatur komplett'!K225)</f>
        <v>-</v>
      </c>
    </row>
    <row r="226" spans="1:2" x14ac:dyDescent="0.2">
      <c r="A226" s="17" t="str">
        <f>IF(ISBLANK('Nomenklatur komplett'!J226),"-",'Nomenklatur komplett'!J226)</f>
        <v>-</v>
      </c>
      <c r="B226" s="18" t="str">
        <f>IF(ISBLANK('Nomenklatur komplett'!K226),"-",'Nomenklatur komplett'!K226)</f>
        <v>-</v>
      </c>
    </row>
    <row r="227" spans="1:2" x14ac:dyDescent="0.2">
      <c r="A227" s="17" t="str">
        <f>IF(ISBLANK('Nomenklatur komplett'!J227),"-",'Nomenklatur komplett'!J227)</f>
        <v>-</v>
      </c>
      <c r="B227" s="18" t="str">
        <f>IF(ISBLANK('Nomenklatur komplett'!K227),"-",'Nomenklatur komplett'!K227)</f>
        <v>-</v>
      </c>
    </row>
    <row r="228" spans="1:2" x14ac:dyDescent="0.2">
      <c r="A228" s="17" t="str">
        <f>IF(ISBLANK('Nomenklatur komplett'!J228),"-",'Nomenklatur komplett'!J228)</f>
        <v>-</v>
      </c>
      <c r="B228" s="18" t="str">
        <f>IF(ISBLANK('Nomenklatur komplett'!K228),"-",'Nomenklatur komplett'!K228)</f>
        <v>-</v>
      </c>
    </row>
    <row r="229" spans="1:2" x14ac:dyDescent="0.2">
      <c r="A229" s="17" t="str">
        <f>IF(ISBLANK('Nomenklatur komplett'!J229),"-",'Nomenklatur komplett'!J229)</f>
        <v>-</v>
      </c>
      <c r="B229" s="18" t="str">
        <f>IF(ISBLANK('Nomenklatur komplett'!K229),"-",'Nomenklatur komplett'!K229)</f>
        <v>-</v>
      </c>
    </row>
    <row r="230" spans="1:2" x14ac:dyDescent="0.2">
      <c r="A230" s="17" t="str">
        <f>IF(ISBLANK('Nomenklatur komplett'!J230),"-",'Nomenklatur komplett'!J230)</f>
        <v>-</v>
      </c>
      <c r="B230" s="18" t="str">
        <f>IF(ISBLANK('Nomenklatur komplett'!K230),"-",'Nomenklatur komplett'!K230)</f>
        <v>-</v>
      </c>
    </row>
    <row r="231" spans="1:2" x14ac:dyDescent="0.2">
      <c r="A231" s="17" t="str">
        <f>IF(ISBLANK('Nomenklatur komplett'!J231),"-",'Nomenklatur komplett'!J231)</f>
        <v>-</v>
      </c>
      <c r="B231" s="18" t="str">
        <f>IF(ISBLANK('Nomenklatur komplett'!K231),"-",'Nomenklatur komplett'!K231)</f>
        <v>-</v>
      </c>
    </row>
    <row r="232" spans="1:2" x14ac:dyDescent="0.2">
      <c r="A232" s="17" t="str">
        <f>IF(ISBLANK('Nomenklatur komplett'!J232),"-",'Nomenklatur komplett'!J232)</f>
        <v>-</v>
      </c>
      <c r="B232" s="18" t="str">
        <f>IF(ISBLANK('Nomenklatur komplett'!K232),"-",'Nomenklatur komplett'!K232)</f>
        <v>-</v>
      </c>
    </row>
    <row r="233" spans="1:2" x14ac:dyDescent="0.2">
      <c r="A233" s="17" t="str">
        <f>IF(ISBLANK('Nomenklatur komplett'!J233),"-",'Nomenklatur komplett'!J233)</f>
        <v>-</v>
      </c>
      <c r="B233" s="18" t="str">
        <f>IF(ISBLANK('Nomenklatur komplett'!K233),"-",'Nomenklatur komplett'!K233)</f>
        <v>-</v>
      </c>
    </row>
    <row r="234" spans="1:2" x14ac:dyDescent="0.2">
      <c r="A234" s="17" t="str">
        <f>IF(ISBLANK('Nomenklatur komplett'!J234),"-",'Nomenklatur komplett'!J234)</f>
        <v>-</v>
      </c>
      <c r="B234" s="18" t="str">
        <f>IF(ISBLANK('Nomenklatur komplett'!K234),"-",'Nomenklatur komplett'!K234)</f>
        <v>-</v>
      </c>
    </row>
    <row r="235" spans="1:2" x14ac:dyDescent="0.2">
      <c r="A235" s="17" t="str">
        <f>IF(ISBLANK('Nomenklatur komplett'!J235),"-",'Nomenklatur komplett'!J235)</f>
        <v>-</v>
      </c>
      <c r="B235" s="18" t="str">
        <f>IF(ISBLANK('Nomenklatur komplett'!K235),"-",'Nomenklatur komplett'!K235)</f>
        <v>-</v>
      </c>
    </row>
    <row r="236" spans="1:2" x14ac:dyDescent="0.2">
      <c r="A236" s="17" t="str">
        <f>IF(ISBLANK('Nomenklatur komplett'!J236),"-",'Nomenklatur komplett'!J236)</f>
        <v>-</v>
      </c>
      <c r="B236" s="18" t="str">
        <f>IF(ISBLANK('Nomenklatur komplett'!K236),"-",'Nomenklatur komplett'!K236)</f>
        <v>-</v>
      </c>
    </row>
    <row r="237" spans="1:2" x14ac:dyDescent="0.2">
      <c r="A237" s="17" t="str">
        <f>IF(ISBLANK('Nomenklatur komplett'!J237),"-",'Nomenklatur komplett'!J237)</f>
        <v>-</v>
      </c>
      <c r="B237" s="18" t="str">
        <f>IF(ISBLANK('Nomenklatur komplett'!K237),"-",'Nomenklatur komplett'!K237)</f>
        <v>-</v>
      </c>
    </row>
    <row r="238" spans="1:2" x14ac:dyDescent="0.2">
      <c r="A238" s="17" t="str">
        <f>IF(ISBLANK('Nomenklatur komplett'!J238),"-",'Nomenklatur komplett'!J238)</f>
        <v>-</v>
      </c>
      <c r="B238" s="18" t="str">
        <f>IF(ISBLANK('Nomenklatur komplett'!K238),"-",'Nomenklatur komplett'!K238)</f>
        <v>-</v>
      </c>
    </row>
    <row r="239" spans="1:2" x14ac:dyDescent="0.2">
      <c r="A239" s="17" t="str">
        <f>IF(ISBLANK('Nomenklatur komplett'!J239),"-",'Nomenklatur komplett'!J239)</f>
        <v>-</v>
      </c>
      <c r="B239" s="18" t="str">
        <f>IF(ISBLANK('Nomenklatur komplett'!K239),"-",'Nomenklatur komplett'!K239)</f>
        <v>-</v>
      </c>
    </row>
    <row r="240" spans="1:2" x14ac:dyDescent="0.2">
      <c r="A240" s="17" t="str">
        <f>IF(ISBLANK('Nomenklatur komplett'!J240),"-",'Nomenklatur komplett'!J240)</f>
        <v>-</v>
      </c>
      <c r="B240" s="18" t="str">
        <f>IF(ISBLANK('Nomenklatur komplett'!K240),"-",'Nomenklatur komplett'!K240)</f>
        <v>-</v>
      </c>
    </row>
    <row r="241" spans="1:2" x14ac:dyDescent="0.2">
      <c r="A241" s="17" t="str">
        <f>IF(ISBLANK('Nomenklatur komplett'!J241),"-",'Nomenklatur komplett'!J241)</f>
        <v>-</v>
      </c>
      <c r="B241" s="18" t="str">
        <f>IF(ISBLANK('Nomenklatur komplett'!K241),"-",'Nomenklatur komplett'!K241)</f>
        <v>-</v>
      </c>
    </row>
    <row r="242" spans="1:2" x14ac:dyDescent="0.2">
      <c r="A242" s="17" t="str">
        <f>IF(ISBLANK('Nomenklatur komplett'!J242),"-",'Nomenklatur komplett'!J242)</f>
        <v>-</v>
      </c>
      <c r="B242" s="18" t="str">
        <f>IF(ISBLANK('Nomenklatur komplett'!K242),"-",'Nomenklatur komplett'!K242)</f>
        <v>-</v>
      </c>
    </row>
    <row r="243" spans="1:2" x14ac:dyDescent="0.2">
      <c r="A243" s="17" t="str">
        <f>IF(ISBLANK('Nomenklatur komplett'!J243),"-",'Nomenklatur komplett'!J243)</f>
        <v>-</v>
      </c>
      <c r="B243" s="18" t="str">
        <f>IF(ISBLANK('Nomenklatur komplett'!K243),"-",'Nomenklatur komplett'!K243)</f>
        <v>-</v>
      </c>
    </row>
    <row r="244" spans="1:2" x14ac:dyDescent="0.2">
      <c r="A244" s="17" t="str">
        <f>IF(ISBLANK('Nomenklatur komplett'!J244),"-",'Nomenklatur komplett'!J244)</f>
        <v>-</v>
      </c>
      <c r="B244" s="18" t="str">
        <f>IF(ISBLANK('Nomenklatur komplett'!K244),"-",'Nomenklatur komplett'!K244)</f>
        <v>-</v>
      </c>
    </row>
    <row r="245" spans="1:2" x14ac:dyDescent="0.2">
      <c r="A245" s="17" t="str">
        <f>IF(ISBLANK('Nomenklatur komplett'!J245),"-",'Nomenklatur komplett'!J245)</f>
        <v>-</v>
      </c>
      <c r="B245" s="18" t="str">
        <f>IF(ISBLANK('Nomenklatur komplett'!K245),"-",'Nomenklatur komplett'!K245)</f>
        <v>-</v>
      </c>
    </row>
    <row r="246" spans="1:2" x14ac:dyDescent="0.2">
      <c r="A246" s="17" t="str">
        <f>IF(ISBLANK('Nomenklatur komplett'!J246),"-",'Nomenklatur komplett'!J246)</f>
        <v>-</v>
      </c>
      <c r="B246" s="18" t="str">
        <f>IF(ISBLANK('Nomenklatur komplett'!K246),"-",'Nomenklatur komplett'!K246)</f>
        <v>-</v>
      </c>
    </row>
    <row r="247" spans="1:2" x14ac:dyDescent="0.2">
      <c r="A247" s="17" t="str">
        <f>IF(ISBLANK('Nomenklatur komplett'!J247),"-",'Nomenklatur komplett'!J247)</f>
        <v>-</v>
      </c>
      <c r="B247" s="18" t="str">
        <f>IF(ISBLANK('Nomenklatur komplett'!K247),"-",'Nomenklatur komplett'!K247)</f>
        <v>-</v>
      </c>
    </row>
    <row r="248" spans="1:2" x14ac:dyDescent="0.2">
      <c r="A248" s="17" t="str">
        <f>IF(ISBLANK('Nomenklatur komplett'!J248),"-",'Nomenklatur komplett'!J248)</f>
        <v>-</v>
      </c>
      <c r="B248" s="18" t="str">
        <f>IF(ISBLANK('Nomenklatur komplett'!K248),"-",'Nomenklatur komplett'!K248)</f>
        <v>-</v>
      </c>
    </row>
    <row r="249" spans="1:2" x14ac:dyDescent="0.2">
      <c r="A249" s="17" t="str">
        <f>IF(ISBLANK('Nomenklatur komplett'!J249),"-",'Nomenklatur komplett'!J249)</f>
        <v>-</v>
      </c>
      <c r="B249" s="18" t="str">
        <f>IF(ISBLANK('Nomenklatur komplett'!K249),"-",'Nomenklatur komplett'!K249)</f>
        <v>-</v>
      </c>
    </row>
    <row r="250" spans="1:2" x14ac:dyDescent="0.2">
      <c r="A250" s="17" t="str">
        <f>IF(ISBLANK('Nomenklatur komplett'!J250),"-",'Nomenklatur komplett'!J250)</f>
        <v>-</v>
      </c>
      <c r="B250" s="18" t="str">
        <f>IF(ISBLANK('Nomenklatur komplett'!K250),"-",'Nomenklatur komplett'!K250)</f>
        <v>-</v>
      </c>
    </row>
    <row r="251" spans="1:2" x14ac:dyDescent="0.2">
      <c r="A251" s="17" t="str">
        <f>IF(ISBLANK('Nomenklatur komplett'!J251),"-",'Nomenklatur komplett'!J251)</f>
        <v>-</v>
      </c>
      <c r="B251" s="18" t="str">
        <f>IF(ISBLANK('Nomenklatur komplett'!K251),"-",'Nomenklatur komplett'!K251)</f>
        <v>-</v>
      </c>
    </row>
    <row r="252" spans="1:2" x14ac:dyDescent="0.2">
      <c r="A252" s="17" t="str">
        <f>IF(ISBLANK('Nomenklatur komplett'!J252),"-",'Nomenklatur komplett'!J252)</f>
        <v>-</v>
      </c>
      <c r="B252" s="18" t="str">
        <f>IF(ISBLANK('Nomenklatur komplett'!K252),"-",'Nomenklatur komplett'!K252)</f>
        <v>-</v>
      </c>
    </row>
    <row r="253" spans="1:2" x14ac:dyDescent="0.2">
      <c r="A253" s="17" t="str">
        <f>IF(ISBLANK('Nomenklatur komplett'!J253),"-",'Nomenklatur komplett'!J253)</f>
        <v>-</v>
      </c>
      <c r="B253" s="18" t="str">
        <f>IF(ISBLANK('Nomenklatur komplett'!K253),"-",'Nomenklatur komplett'!K253)</f>
        <v>-</v>
      </c>
    </row>
    <row r="254" spans="1:2" x14ac:dyDescent="0.2">
      <c r="A254" s="17" t="str">
        <f>IF(ISBLANK('Nomenklatur komplett'!J254),"-",'Nomenklatur komplett'!J254)</f>
        <v>-</v>
      </c>
      <c r="B254" s="18" t="str">
        <f>IF(ISBLANK('Nomenklatur komplett'!K254),"-",'Nomenklatur komplett'!K254)</f>
        <v>-</v>
      </c>
    </row>
    <row r="255" spans="1:2" x14ac:dyDescent="0.2">
      <c r="A255" s="17" t="str">
        <f>IF(ISBLANK('Nomenklatur komplett'!J255),"-",'Nomenklatur komplett'!J255)</f>
        <v>-</v>
      </c>
      <c r="B255" s="18" t="str">
        <f>IF(ISBLANK('Nomenklatur komplett'!K255),"-",'Nomenklatur komplett'!K255)</f>
        <v>-</v>
      </c>
    </row>
    <row r="256" spans="1:2" x14ac:dyDescent="0.2">
      <c r="A256" s="17" t="str">
        <f>IF(ISBLANK('Nomenklatur komplett'!J256),"-",'Nomenklatur komplett'!J256)</f>
        <v>-</v>
      </c>
      <c r="B256" s="18" t="str">
        <f>IF(ISBLANK('Nomenklatur komplett'!K256),"-",'Nomenklatur komplett'!K256)</f>
        <v>-</v>
      </c>
    </row>
    <row r="257" spans="1:2" x14ac:dyDescent="0.2">
      <c r="A257" s="17" t="str">
        <f>IF(ISBLANK('Nomenklatur komplett'!J257),"-",'Nomenklatur komplett'!J257)</f>
        <v>-</v>
      </c>
      <c r="B257" s="18" t="str">
        <f>IF(ISBLANK('Nomenklatur komplett'!K257),"-",'Nomenklatur komplett'!K257)</f>
        <v>-</v>
      </c>
    </row>
    <row r="258" spans="1:2" x14ac:dyDescent="0.2">
      <c r="A258" s="17" t="str">
        <f>IF(ISBLANK('Nomenklatur komplett'!J258),"-",'Nomenklatur komplett'!J258)</f>
        <v>-</v>
      </c>
      <c r="B258" s="18" t="str">
        <f>IF(ISBLANK('Nomenklatur komplett'!K258),"-",'Nomenklatur komplett'!K258)</f>
        <v>-</v>
      </c>
    </row>
    <row r="259" spans="1:2" x14ac:dyDescent="0.2">
      <c r="A259" s="17" t="str">
        <f>IF(ISBLANK('Nomenklatur komplett'!J259),"-",'Nomenklatur komplett'!J259)</f>
        <v>-</v>
      </c>
      <c r="B259" s="18" t="str">
        <f>IF(ISBLANK('Nomenklatur komplett'!K259),"-",'Nomenklatur komplett'!K259)</f>
        <v>-</v>
      </c>
    </row>
    <row r="260" spans="1:2" x14ac:dyDescent="0.2">
      <c r="A260" s="17" t="str">
        <f>IF(ISBLANK('Nomenklatur komplett'!J260),"-",'Nomenklatur komplett'!J260)</f>
        <v>-</v>
      </c>
      <c r="B260" s="18" t="str">
        <f>IF(ISBLANK('Nomenklatur komplett'!K260),"-",'Nomenklatur komplett'!K260)</f>
        <v>-</v>
      </c>
    </row>
    <row r="261" spans="1:2" x14ac:dyDescent="0.2">
      <c r="A261" s="17" t="str">
        <f>IF(ISBLANK('Nomenklatur komplett'!J261),"-",'Nomenklatur komplett'!J261)</f>
        <v>-</v>
      </c>
      <c r="B261" s="18" t="str">
        <f>IF(ISBLANK('Nomenklatur komplett'!K261),"-",'Nomenklatur komplett'!K261)</f>
        <v>-</v>
      </c>
    </row>
    <row r="262" spans="1:2" x14ac:dyDescent="0.2">
      <c r="A262" s="17" t="str">
        <f>IF(ISBLANK('Nomenklatur komplett'!J262),"-",'Nomenklatur komplett'!J262)</f>
        <v>-</v>
      </c>
      <c r="B262" s="18" t="str">
        <f>IF(ISBLANK('Nomenklatur komplett'!K262),"-",'Nomenklatur komplett'!K262)</f>
        <v>-</v>
      </c>
    </row>
    <row r="263" spans="1:2" x14ac:dyDescent="0.2">
      <c r="A263" s="17" t="str">
        <f>IF(ISBLANK('Nomenklatur komplett'!J263),"-",'Nomenklatur komplett'!J263)</f>
        <v>-</v>
      </c>
      <c r="B263" s="18" t="str">
        <f>IF(ISBLANK('Nomenklatur komplett'!K263),"-",'Nomenklatur komplett'!K263)</f>
        <v>-</v>
      </c>
    </row>
    <row r="264" spans="1:2" x14ac:dyDescent="0.2">
      <c r="A264" s="17" t="str">
        <f>IF(ISBLANK('Nomenklatur komplett'!J264),"-",'Nomenklatur komplett'!J264)</f>
        <v>-</v>
      </c>
      <c r="B264" s="18" t="str">
        <f>IF(ISBLANK('Nomenklatur komplett'!K264),"-",'Nomenklatur komplett'!K264)</f>
        <v>-</v>
      </c>
    </row>
    <row r="265" spans="1:2" x14ac:dyDescent="0.2">
      <c r="A265" s="17" t="str">
        <f>IF(ISBLANK('Nomenklatur komplett'!J265),"-",'Nomenklatur komplett'!J265)</f>
        <v>-</v>
      </c>
      <c r="B265" s="18" t="str">
        <f>IF(ISBLANK('Nomenklatur komplett'!K265),"-",'Nomenklatur komplett'!K265)</f>
        <v>-</v>
      </c>
    </row>
    <row r="266" spans="1:2" x14ac:dyDescent="0.2">
      <c r="A266" s="17" t="str">
        <f>IF(ISBLANK('Nomenklatur komplett'!J266),"-",'Nomenklatur komplett'!J266)</f>
        <v>-</v>
      </c>
      <c r="B266" s="18" t="str">
        <f>IF(ISBLANK('Nomenklatur komplett'!K266),"-",'Nomenklatur komplett'!K266)</f>
        <v>-</v>
      </c>
    </row>
    <row r="267" spans="1:2" x14ac:dyDescent="0.2">
      <c r="A267" s="17" t="str">
        <f>IF(ISBLANK('Nomenklatur komplett'!J267),"-",'Nomenklatur komplett'!J267)</f>
        <v>-</v>
      </c>
      <c r="B267" s="18" t="str">
        <f>IF(ISBLANK('Nomenklatur komplett'!K267),"-",'Nomenklatur komplett'!K267)</f>
        <v>-</v>
      </c>
    </row>
    <row r="268" spans="1:2" x14ac:dyDescent="0.2">
      <c r="A268" s="17" t="str">
        <f>IF(ISBLANK('Nomenklatur komplett'!J268),"-",'Nomenklatur komplett'!J268)</f>
        <v>-</v>
      </c>
      <c r="B268" s="18" t="str">
        <f>IF(ISBLANK('Nomenklatur komplett'!K268),"-",'Nomenklatur komplett'!K268)</f>
        <v>-</v>
      </c>
    </row>
    <row r="269" spans="1:2" x14ac:dyDescent="0.2">
      <c r="A269" s="17" t="str">
        <f>IF(ISBLANK('Nomenklatur komplett'!J269),"-",'Nomenklatur komplett'!J269)</f>
        <v>-</v>
      </c>
      <c r="B269" s="18" t="str">
        <f>IF(ISBLANK('Nomenklatur komplett'!K269),"-",'Nomenklatur komplett'!K269)</f>
        <v>-</v>
      </c>
    </row>
    <row r="270" spans="1:2" x14ac:dyDescent="0.2">
      <c r="A270" s="17" t="str">
        <f>IF(ISBLANK('Nomenklatur komplett'!J270),"-",'Nomenklatur komplett'!J270)</f>
        <v>-</v>
      </c>
      <c r="B270" s="18" t="str">
        <f>IF(ISBLANK('Nomenklatur komplett'!K270),"-",'Nomenklatur komplett'!K270)</f>
        <v>-</v>
      </c>
    </row>
    <row r="271" spans="1:2" x14ac:dyDescent="0.2">
      <c r="A271" s="17" t="str">
        <f>IF(ISBLANK('Nomenklatur komplett'!J271),"-",'Nomenklatur komplett'!J271)</f>
        <v>-</v>
      </c>
      <c r="B271" s="18" t="str">
        <f>IF(ISBLANK('Nomenklatur komplett'!K271),"-",'Nomenklatur komplett'!K271)</f>
        <v>-</v>
      </c>
    </row>
    <row r="272" spans="1:2" x14ac:dyDescent="0.2">
      <c r="A272" s="17" t="str">
        <f>IF(ISBLANK('Nomenklatur komplett'!J272),"-",'Nomenklatur komplett'!J272)</f>
        <v>-</v>
      </c>
      <c r="B272" s="18" t="str">
        <f>IF(ISBLANK('Nomenklatur komplett'!K272),"-",'Nomenklatur komplett'!K272)</f>
        <v>-</v>
      </c>
    </row>
    <row r="273" spans="1:2" x14ac:dyDescent="0.2">
      <c r="A273" s="17" t="str">
        <f>IF(ISBLANK('Nomenklatur komplett'!J273),"-",'Nomenklatur komplett'!J273)</f>
        <v>-</v>
      </c>
      <c r="B273" s="18" t="str">
        <f>IF(ISBLANK('Nomenklatur komplett'!K273),"-",'Nomenklatur komplett'!K273)</f>
        <v>-</v>
      </c>
    </row>
    <row r="274" spans="1:2" x14ac:dyDescent="0.2">
      <c r="A274" s="17" t="str">
        <f>IF(ISBLANK('Nomenklatur komplett'!J274),"-",'Nomenklatur komplett'!J274)</f>
        <v>-</v>
      </c>
      <c r="B274" s="18" t="str">
        <f>IF(ISBLANK('Nomenklatur komplett'!K274),"-",'Nomenklatur komplett'!K274)</f>
        <v>-</v>
      </c>
    </row>
    <row r="275" spans="1:2" x14ac:dyDescent="0.2">
      <c r="A275" s="17" t="str">
        <f>IF(ISBLANK('Nomenklatur komplett'!J275),"-",'Nomenklatur komplett'!J275)</f>
        <v>-</v>
      </c>
      <c r="B275" s="18" t="str">
        <f>IF(ISBLANK('Nomenklatur komplett'!K275),"-",'Nomenklatur komplett'!K275)</f>
        <v>-</v>
      </c>
    </row>
    <row r="276" spans="1:2" x14ac:dyDescent="0.2">
      <c r="A276" s="17" t="str">
        <f>IF(ISBLANK('Nomenklatur komplett'!J276),"-",'Nomenklatur komplett'!J276)</f>
        <v>-</v>
      </c>
      <c r="B276" s="18" t="str">
        <f>IF(ISBLANK('Nomenklatur komplett'!K276),"-",'Nomenklatur komplett'!K276)</f>
        <v>-</v>
      </c>
    </row>
    <row r="277" spans="1:2" x14ac:dyDescent="0.2">
      <c r="A277" s="17" t="str">
        <f>IF(ISBLANK('Nomenklatur komplett'!J277),"-",'Nomenklatur komplett'!J277)</f>
        <v>-</v>
      </c>
      <c r="B277" s="18" t="str">
        <f>IF(ISBLANK('Nomenklatur komplett'!K277),"-",'Nomenklatur komplett'!K277)</f>
        <v>-</v>
      </c>
    </row>
    <row r="278" spans="1:2" x14ac:dyDescent="0.2">
      <c r="A278" s="17" t="str">
        <f>IF(ISBLANK('Nomenklatur komplett'!J278),"-",'Nomenklatur komplett'!J278)</f>
        <v>-</v>
      </c>
      <c r="B278" s="18" t="str">
        <f>IF(ISBLANK('Nomenklatur komplett'!K278),"-",'Nomenklatur komplett'!K278)</f>
        <v>-</v>
      </c>
    </row>
    <row r="279" spans="1:2" x14ac:dyDescent="0.2">
      <c r="A279" s="17" t="str">
        <f>IF(ISBLANK('Nomenklatur komplett'!J279),"-",'Nomenklatur komplett'!J279)</f>
        <v>-</v>
      </c>
      <c r="B279" s="18" t="str">
        <f>IF(ISBLANK('Nomenklatur komplett'!K279),"-",'Nomenklatur komplett'!K279)</f>
        <v>-</v>
      </c>
    </row>
    <row r="280" spans="1:2" x14ac:dyDescent="0.2">
      <c r="A280" s="17" t="str">
        <f>IF(ISBLANK('Nomenklatur komplett'!J280),"-",'Nomenklatur komplett'!J280)</f>
        <v>-</v>
      </c>
      <c r="B280" s="18" t="str">
        <f>IF(ISBLANK('Nomenklatur komplett'!K280),"-",'Nomenklatur komplett'!K280)</f>
        <v>-</v>
      </c>
    </row>
    <row r="281" spans="1:2" x14ac:dyDescent="0.2">
      <c r="A281" s="17" t="str">
        <f>IF(ISBLANK('Nomenklatur komplett'!J281),"-",'Nomenklatur komplett'!J281)</f>
        <v>-</v>
      </c>
      <c r="B281" s="18" t="str">
        <f>IF(ISBLANK('Nomenklatur komplett'!K281),"-",'Nomenklatur komplett'!K281)</f>
        <v>-</v>
      </c>
    </row>
    <row r="282" spans="1:2" x14ac:dyDescent="0.2">
      <c r="A282" s="17" t="str">
        <f>IF(ISBLANK('Nomenklatur komplett'!J282),"-",'Nomenklatur komplett'!J282)</f>
        <v>-</v>
      </c>
      <c r="B282" s="18" t="str">
        <f>IF(ISBLANK('Nomenklatur komplett'!K282),"-",'Nomenklatur komplett'!K282)</f>
        <v>-</v>
      </c>
    </row>
    <row r="283" spans="1:2" x14ac:dyDescent="0.2">
      <c r="A283" s="17" t="str">
        <f>IF(ISBLANK('Nomenklatur komplett'!J283),"-",'Nomenklatur komplett'!J283)</f>
        <v>-</v>
      </c>
      <c r="B283" s="18" t="str">
        <f>IF(ISBLANK('Nomenklatur komplett'!K283),"-",'Nomenklatur komplett'!K283)</f>
        <v>-</v>
      </c>
    </row>
    <row r="284" spans="1:2" x14ac:dyDescent="0.2">
      <c r="A284" s="17" t="str">
        <f>IF(ISBLANK('Nomenklatur komplett'!J284),"-",'Nomenklatur komplett'!J284)</f>
        <v>-</v>
      </c>
      <c r="B284" s="18" t="str">
        <f>IF(ISBLANK('Nomenklatur komplett'!K284),"-",'Nomenklatur komplett'!K284)</f>
        <v>-</v>
      </c>
    </row>
    <row r="285" spans="1:2" x14ac:dyDescent="0.2">
      <c r="A285" s="17" t="str">
        <f>IF(ISBLANK('Nomenklatur komplett'!J285),"-",'Nomenklatur komplett'!J285)</f>
        <v>-</v>
      </c>
      <c r="B285" s="18" t="str">
        <f>IF(ISBLANK('Nomenklatur komplett'!K285),"-",'Nomenklatur komplett'!K285)</f>
        <v>-</v>
      </c>
    </row>
    <row r="286" spans="1:2" x14ac:dyDescent="0.2">
      <c r="A286" s="17" t="str">
        <f>IF(ISBLANK('Nomenklatur komplett'!J286),"-",'Nomenklatur komplett'!J286)</f>
        <v>-</v>
      </c>
      <c r="B286" s="18" t="str">
        <f>IF(ISBLANK('Nomenklatur komplett'!K286),"-",'Nomenklatur komplett'!K286)</f>
        <v>-</v>
      </c>
    </row>
    <row r="287" spans="1:2" x14ac:dyDescent="0.2">
      <c r="A287" s="17" t="str">
        <f>IF(ISBLANK('Nomenklatur komplett'!J287),"-",'Nomenklatur komplett'!J287)</f>
        <v>-</v>
      </c>
      <c r="B287" s="18" t="str">
        <f>IF(ISBLANK('Nomenklatur komplett'!K287),"-",'Nomenklatur komplett'!K287)</f>
        <v>-</v>
      </c>
    </row>
    <row r="288" spans="1:2" x14ac:dyDescent="0.2">
      <c r="A288" s="17" t="str">
        <f>IF(ISBLANK('Nomenklatur komplett'!J288),"-",'Nomenklatur komplett'!J288)</f>
        <v>-</v>
      </c>
      <c r="B288" s="18" t="str">
        <f>IF(ISBLANK('Nomenklatur komplett'!K288),"-",'Nomenklatur komplett'!K288)</f>
        <v>-</v>
      </c>
    </row>
    <row r="289" spans="1:2" x14ac:dyDescent="0.2">
      <c r="A289" s="17" t="str">
        <f>IF(ISBLANK('Nomenklatur komplett'!J289),"-",'Nomenklatur komplett'!J289)</f>
        <v>-</v>
      </c>
      <c r="B289" s="18" t="str">
        <f>IF(ISBLANK('Nomenklatur komplett'!K289),"-",'Nomenklatur komplett'!K289)</f>
        <v>-</v>
      </c>
    </row>
    <row r="290" spans="1:2" x14ac:dyDescent="0.2">
      <c r="A290" s="17" t="str">
        <f>IF(ISBLANK('Nomenklatur komplett'!J290),"-",'Nomenklatur komplett'!J290)</f>
        <v>-</v>
      </c>
      <c r="B290" s="18" t="str">
        <f>IF(ISBLANK('Nomenklatur komplett'!K290),"-",'Nomenklatur komplett'!K290)</f>
        <v>-</v>
      </c>
    </row>
    <row r="291" spans="1:2" x14ac:dyDescent="0.2">
      <c r="A291" s="17" t="str">
        <f>IF(ISBLANK('Nomenklatur komplett'!J291),"-",'Nomenklatur komplett'!J291)</f>
        <v>-</v>
      </c>
      <c r="B291" s="18" t="str">
        <f>IF(ISBLANK('Nomenklatur komplett'!K291),"-",'Nomenklatur komplett'!K291)</f>
        <v>-</v>
      </c>
    </row>
    <row r="292" spans="1:2" x14ac:dyDescent="0.2">
      <c r="A292" s="17" t="str">
        <f>IF(ISBLANK('Nomenklatur komplett'!J292),"-",'Nomenklatur komplett'!J292)</f>
        <v>-</v>
      </c>
      <c r="B292" s="18" t="str">
        <f>IF(ISBLANK('Nomenklatur komplett'!K292),"-",'Nomenklatur komplett'!K292)</f>
        <v>-</v>
      </c>
    </row>
    <row r="293" spans="1:2" x14ac:dyDescent="0.2">
      <c r="A293" s="17" t="str">
        <f>IF(ISBLANK('Nomenklatur komplett'!J293),"-",'Nomenklatur komplett'!J293)</f>
        <v>-</v>
      </c>
      <c r="B293" s="18" t="str">
        <f>IF(ISBLANK('Nomenklatur komplett'!K293),"-",'Nomenklatur komplett'!K293)</f>
        <v>-</v>
      </c>
    </row>
    <row r="294" spans="1:2" x14ac:dyDescent="0.2">
      <c r="A294" s="17" t="str">
        <f>IF(ISBLANK('Nomenklatur komplett'!J294),"-",'Nomenklatur komplett'!J294)</f>
        <v>-</v>
      </c>
      <c r="B294" s="18" t="str">
        <f>IF(ISBLANK('Nomenklatur komplett'!K294),"-",'Nomenklatur komplett'!K294)</f>
        <v>-</v>
      </c>
    </row>
    <row r="295" spans="1:2" x14ac:dyDescent="0.2">
      <c r="A295" s="17" t="str">
        <f>IF(ISBLANK('Nomenklatur komplett'!J295),"-",'Nomenklatur komplett'!J295)</f>
        <v>-</v>
      </c>
      <c r="B295" s="18" t="str">
        <f>IF(ISBLANK('Nomenklatur komplett'!K295),"-",'Nomenklatur komplett'!K295)</f>
        <v>-</v>
      </c>
    </row>
    <row r="296" spans="1:2" x14ac:dyDescent="0.2">
      <c r="A296" s="17" t="str">
        <f>IF(ISBLANK('Nomenklatur komplett'!J296),"-",'Nomenklatur komplett'!J296)</f>
        <v>-</v>
      </c>
      <c r="B296" s="18" t="str">
        <f>IF(ISBLANK('Nomenklatur komplett'!K296),"-",'Nomenklatur komplett'!K296)</f>
        <v>-</v>
      </c>
    </row>
    <row r="297" spans="1:2" x14ac:dyDescent="0.2">
      <c r="A297" s="17" t="str">
        <f>IF(ISBLANK('Nomenklatur komplett'!J297),"-",'Nomenklatur komplett'!J297)</f>
        <v>-</v>
      </c>
      <c r="B297" s="18" t="str">
        <f>IF(ISBLANK('Nomenklatur komplett'!K297),"-",'Nomenklatur komplett'!K297)</f>
        <v>-</v>
      </c>
    </row>
    <row r="298" spans="1:2" x14ac:dyDescent="0.2">
      <c r="A298" s="17" t="str">
        <f>IF(ISBLANK('Nomenklatur komplett'!J298),"-",'Nomenklatur komplett'!J298)</f>
        <v>-</v>
      </c>
      <c r="B298" s="18" t="str">
        <f>IF(ISBLANK('Nomenklatur komplett'!K298),"-",'Nomenklatur komplett'!K298)</f>
        <v>-</v>
      </c>
    </row>
    <row r="299" spans="1:2" x14ac:dyDescent="0.2">
      <c r="A299" s="17" t="str">
        <f>IF(ISBLANK('Nomenklatur komplett'!J299),"-",'Nomenklatur komplett'!J299)</f>
        <v>-</v>
      </c>
      <c r="B299" s="18" t="str">
        <f>IF(ISBLANK('Nomenklatur komplett'!K299),"-",'Nomenklatur komplett'!K299)</f>
        <v>-</v>
      </c>
    </row>
    <row r="300" spans="1:2" x14ac:dyDescent="0.2">
      <c r="A300" s="17" t="str">
        <f>IF(ISBLANK('Nomenklatur komplett'!J300),"-",'Nomenklatur komplett'!J300)</f>
        <v>-</v>
      </c>
      <c r="B300" s="18" t="str">
        <f>IF(ISBLANK('Nomenklatur komplett'!K300),"-",'Nomenklatur komplett'!K300)</f>
        <v>-</v>
      </c>
    </row>
    <row r="301" spans="1:2" x14ac:dyDescent="0.2">
      <c r="A301" s="17" t="str">
        <f>IF(ISBLANK('Nomenklatur komplett'!J301),"-",'Nomenklatur komplett'!J301)</f>
        <v>-</v>
      </c>
      <c r="B301" s="18" t="str">
        <f>IF(ISBLANK('Nomenklatur komplett'!K301),"-",'Nomenklatur komplett'!K301)</f>
        <v>-</v>
      </c>
    </row>
    <row r="302" spans="1:2" x14ac:dyDescent="0.2">
      <c r="A302" s="17" t="str">
        <f>IF(ISBLANK('Nomenklatur komplett'!J302),"-",'Nomenklatur komplett'!J302)</f>
        <v>-</v>
      </c>
      <c r="B302" s="18" t="str">
        <f>IF(ISBLANK('Nomenklatur komplett'!K302),"-",'Nomenklatur komplett'!K302)</f>
        <v>-</v>
      </c>
    </row>
    <row r="303" spans="1:2" x14ac:dyDescent="0.2">
      <c r="A303" s="17" t="str">
        <f>IF(ISBLANK('Nomenklatur komplett'!J303),"-",'Nomenklatur komplett'!J303)</f>
        <v>-</v>
      </c>
      <c r="B303" s="18" t="str">
        <f>IF(ISBLANK('Nomenklatur komplett'!K303),"-",'Nomenklatur komplett'!K303)</f>
        <v>-</v>
      </c>
    </row>
    <row r="304" spans="1:2" x14ac:dyDescent="0.2">
      <c r="A304" s="17" t="str">
        <f>IF(ISBLANK('Nomenklatur komplett'!J304),"-",'Nomenklatur komplett'!J304)</f>
        <v>-</v>
      </c>
      <c r="B304" s="18" t="str">
        <f>IF(ISBLANK('Nomenklatur komplett'!K304),"-",'Nomenklatur komplett'!K304)</f>
        <v>-</v>
      </c>
    </row>
    <row r="305" spans="1:2" x14ac:dyDescent="0.2">
      <c r="A305" s="17" t="str">
        <f>IF(ISBLANK('Nomenklatur komplett'!J305),"-",'Nomenklatur komplett'!J305)</f>
        <v>-</v>
      </c>
      <c r="B305" s="18" t="str">
        <f>IF(ISBLANK('Nomenklatur komplett'!K305),"-",'Nomenklatur komplett'!K305)</f>
        <v>-</v>
      </c>
    </row>
    <row r="306" spans="1:2" x14ac:dyDescent="0.2">
      <c r="A306" s="17" t="str">
        <f>IF(ISBLANK('Nomenklatur komplett'!J306),"-",'Nomenklatur komplett'!J306)</f>
        <v>-</v>
      </c>
      <c r="B306" s="18" t="str">
        <f>IF(ISBLANK('Nomenklatur komplett'!K306),"-",'Nomenklatur komplett'!K306)</f>
        <v>-</v>
      </c>
    </row>
    <row r="307" spans="1:2" x14ac:dyDescent="0.2">
      <c r="A307" s="17" t="str">
        <f>IF(ISBLANK('Nomenklatur komplett'!J307),"-",'Nomenklatur komplett'!J307)</f>
        <v>-</v>
      </c>
      <c r="B307" s="18" t="str">
        <f>IF(ISBLANK('Nomenklatur komplett'!K307),"-",'Nomenklatur komplett'!K307)</f>
        <v>-</v>
      </c>
    </row>
    <row r="308" spans="1:2" x14ac:dyDescent="0.2">
      <c r="A308" s="17" t="str">
        <f>IF(ISBLANK('Nomenklatur komplett'!J308),"-",'Nomenklatur komplett'!J308)</f>
        <v>-</v>
      </c>
      <c r="B308" s="18" t="str">
        <f>IF(ISBLANK('Nomenklatur komplett'!K308),"-",'Nomenklatur komplett'!K308)</f>
        <v>-</v>
      </c>
    </row>
    <row r="309" spans="1:2" x14ac:dyDescent="0.2">
      <c r="A309" s="17" t="str">
        <f>IF(ISBLANK('Nomenklatur komplett'!J309),"-",'Nomenklatur komplett'!J309)</f>
        <v>-</v>
      </c>
      <c r="B309" s="18" t="str">
        <f>IF(ISBLANK('Nomenklatur komplett'!K309),"-",'Nomenklatur komplett'!K309)</f>
        <v>-</v>
      </c>
    </row>
    <row r="310" spans="1:2" x14ac:dyDescent="0.2">
      <c r="A310" s="17" t="str">
        <f>IF(ISBLANK('Nomenklatur komplett'!J310),"-",'Nomenklatur komplett'!J310)</f>
        <v>-</v>
      </c>
      <c r="B310" s="18" t="str">
        <f>IF(ISBLANK('Nomenklatur komplett'!K310),"-",'Nomenklatur komplett'!K310)</f>
        <v>-</v>
      </c>
    </row>
    <row r="311" spans="1:2" x14ac:dyDescent="0.2">
      <c r="A311" s="17" t="str">
        <f>IF(ISBLANK('Nomenklatur komplett'!J311),"-",'Nomenklatur komplett'!J311)</f>
        <v>-</v>
      </c>
      <c r="B311" s="18" t="str">
        <f>IF(ISBLANK('Nomenklatur komplett'!K311),"-",'Nomenklatur komplett'!K311)</f>
        <v>-</v>
      </c>
    </row>
    <row r="312" spans="1:2" x14ac:dyDescent="0.2">
      <c r="A312" s="17" t="str">
        <f>IF(ISBLANK('Nomenklatur komplett'!J312),"-",'Nomenklatur komplett'!J312)</f>
        <v>-</v>
      </c>
      <c r="B312" s="18" t="str">
        <f>IF(ISBLANK('Nomenklatur komplett'!K312),"-",'Nomenklatur komplett'!K312)</f>
        <v>-</v>
      </c>
    </row>
    <row r="313" spans="1:2" x14ac:dyDescent="0.2">
      <c r="A313" s="17" t="str">
        <f>IF(ISBLANK('Nomenklatur komplett'!J313),"-",'Nomenklatur komplett'!J313)</f>
        <v>-</v>
      </c>
      <c r="B313" s="18" t="str">
        <f>IF(ISBLANK('Nomenklatur komplett'!K313),"-",'Nomenklatur komplett'!K313)</f>
        <v>-</v>
      </c>
    </row>
    <row r="314" spans="1:2" x14ac:dyDescent="0.2">
      <c r="A314" s="17" t="str">
        <f>IF(ISBLANK('Nomenklatur komplett'!J314),"-",'Nomenklatur komplett'!J314)</f>
        <v>-</v>
      </c>
      <c r="B314" s="18" t="str">
        <f>IF(ISBLANK('Nomenklatur komplett'!K314),"-",'Nomenklatur komplett'!K314)</f>
        <v>-</v>
      </c>
    </row>
    <row r="315" spans="1:2" x14ac:dyDescent="0.2">
      <c r="A315" s="17" t="str">
        <f>IF(ISBLANK('Nomenklatur komplett'!J315),"-",'Nomenklatur komplett'!J315)</f>
        <v>-</v>
      </c>
      <c r="B315" s="18" t="str">
        <f>IF(ISBLANK('Nomenklatur komplett'!K315),"-",'Nomenklatur komplett'!K315)</f>
        <v>-</v>
      </c>
    </row>
    <row r="316" spans="1:2" x14ac:dyDescent="0.2">
      <c r="A316" s="17" t="str">
        <f>IF(ISBLANK('Nomenklatur komplett'!J316),"-",'Nomenklatur komplett'!J316)</f>
        <v>-</v>
      </c>
      <c r="B316" s="18" t="str">
        <f>IF(ISBLANK('Nomenklatur komplett'!K316),"-",'Nomenklatur komplett'!K316)</f>
        <v>-</v>
      </c>
    </row>
    <row r="317" spans="1:2" x14ac:dyDescent="0.2">
      <c r="A317" s="17" t="str">
        <f>IF(ISBLANK('Nomenklatur komplett'!J317),"-",'Nomenklatur komplett'!J317)</f>
        <v>-</v>
      </c>
      <c r="B317" s="18" t="str">
        <f>IF(ISBLANK('Nomenklatur komplett'!K317),"-",'Nomenklatur komplett'!K317)</f>
        <v>-</v>
      </c>
    </row>
    <row r="318" spans="1:2" x14ac:dyDescent="0.2">
      <c r="A318" s="17" t="str">
        <f>IF(ISBLANK('Nomenklatur komplett'!J318),"-",'Nomenklatur komplett'!J318)</f>
        <v>-</v>
      </c>
      <c r="B318" s="18" t="str">
        <f>IF(ISBLANK('Nomenklatur komplett'!K318),"-",'Nomenklatur komplett'!K318)</f>
        <v>-</v>
      </c>
    </row>
    <row r="319" spans="1:2" x14ac:dyDescent="0.2">
      <c r="A319" s="17" t="str">
        <f>IF(ISBLANK('Nomenklatur komplett'!J319),"-",'Nomenklatur komplett'!J319)</f>
        <v>-</v>
      </c>
      <c r="B319" s="18" t="str">
        <f>IF(ISBLANK('Nomenklatur komplett'!K319),"-",'Nomenklatur komplett'!K319)</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35</vt:i4>
      </vt:variant>
    </vt:vector>
  </HeadingPairs>
  <TitlesOfParts>
    <vt:vector size="52" baseType="lpstr">
      <vt:lpstr>Anleitung</vt:lpstr>
      <vt:lpstr>Lieferung</vt:lpstr>
      <vt:lpstr>Person</vt:lpstr>
      <vt:lpstr>Tätigkeit</vt:lpstr>
      <vt:lpstr>Exportdatei</vt:lpstr>
      <vt:lpstr>Kt</vt:lpstr>
      <vt:lpstr>ID-Typ</vt:lpstr>
      <vt:lpstr>Sex</vt:lpstr>
      <vt:lpstr>Nat</vt:lpstr>
      <vt:lpstr>Pers-Kat</vt:lpstr>
      <vt:lpstr>AAV</vt:lpstr>
      <vt:lpstr>DipQual</vt:lpstr>
      <vt:lpstr>Inst</vt:lpstr>
      <vt:lpstr>InstZus</vt:lpstr>
      <vt:lpstr>SchArt</vt:lpstr>
      <vt:lpstr>SchArtZus</vt:lpstr>
      <vt:lpstr>Nomenklatur komplett</vt:lpstr>
      <vt:lpstr>codeaav</vt:lpstr>
      <vt:lpstr>codecatidpers</vt:lpstr>
      <vt:lpstr>codedipqual</vt:lpstr>
      <vt:lpstr>codeinst</vt:lpstr>
      <vt:lpstr>'Nomenklatur komplett'!codekt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'Nomenklatur komplett'!libkt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Chassot Alain BFS</cp:lastModifiedBy>
  <dcterms:created xsi:type="dcterms:W3CDTF">2009-06-30T12:42:24Z</dcterms:created>
  <dcterms:modified xsi:type="dcterms:W3CDTF">2019-11-07T12:56:25Z</dcterms:modified>
</cp:coreProperties>
</file>