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315" windowWidth="18615" windowHeight="10950" activeTab="1"/>
  </bookViews>
  <sheets>
    <sheet name="Inhalt" sheetId="6" r:id="rId1"/>
    <sheet name="3.4_T" sheetId="5" r:id="rId2"/>
    <sheet name="3.4_G" sheetId="4" r:id="rId3"/>
    <sheet name="3.2_A" sheetId="3" r:id="rId4"/>
    <sheet name="Kanton" sheetId="1" r:id="rId5"/>
  </sheets>
  <definedNames>
    <definedName name="_xlnm._FilterDatabase" localSheetId="2" hidden="1">'3.4_G'!$A$6:$AE$27</definedName>
    <definedName name="_xlnm._FilterDatabase" localSheetId="1" hidden="1">'3.4_T'!$A$6:$O$30</definedName>
  </definedNames>
  <calcPr calcId="125725"/>
</workbook>
</file>

<file path=xl/calcChain.xml><?xml version="1.0" encoding="utf-8"?>
<calcChain xmlns="http://schemas.openxmlformats.org/spreadsheetml/2006/main">
  <c r="O27" i="5"/>
  <c r="N27"/>
  <c r="M27"/>
  <c r="L27"/>
  <c r="K27"/>
  <c r="J27"/>
  <c r="I27"/>
  <c r="H27"/>
  <c r="G27"/>
  <c r="F27"/>
  <c r="E27"/>
  <c r="D27"/>
  <c r="O26"/>
  <c r="N26"/>
  <c r="M26"/>
  <c r="L26"/>
  <c r="K26"/>
  <c r="J26"/>
  <c r="I26"/>
  <c r="H26"/>
  <c r="G26"/>
  <c r="F26"/>
  <c r="D26"/>
  <c r="O25"/>
  <c r="N25"/>
  <c r="M25"/>
  <c r="L25"/>
  <c r="K25"/>
  <c r="J25"/>
  <c r="I25"/>
  <c r="H25"/>
  <c r="G25"/>
  <c r="F25"/>
  <c r="D25"/>
  <c r="O12"/>
  <c r="N12"/>
  <c r="M12"/>
  <c r="L12"/>
  <c r="K12"/>
  <c r="J12"/>
  <c r="I12"/>
  <c r="H12"/>
  <c r="G12"/>
  <c r="F12"/>
  <c r="D12"/>
  <c r="O11"/>
  <c r="N11"/>
  <c r="M11"/>
  <c r="L11"/>
  <c r="K11"/>
  <c r="J11"/>
  <c r="I11"/>
  <c r="H11"/>
  <c r="G11"/>
  <c r="F11"/>
  <c r="D11"/>
  <c r="O10"/>
  <c r="N10"/>
  <c r="M10"/>
  <c r="L10"/>
  <c r="K10"/>
  <c r="J10"/>
  <c r="I10"/>
  <c r="H10"/>
  <c r="G10"/>
  <c r="F10"/>
  <c r="D10"/>
  <c r="O24"/>
  <c r="N24"/>
  <c r="M24"/>
  <c r="L24"/>
  <c r="K24"/>
  <c r="J24"/>
  <c r="I24"/>
  <c r="H24"/>
  <c r="G24"/>
  <c r="F24"/>
  <c r="D24"/>
  <c r="O23"/>
  <c r="N23"/>
  <c r="M23"/>
  <c r="L23"/>
  <c r="K23"/>
  <c r="J23"/>
  <c r="I23"/>
  <c r="H23"/>
  <c r="G23"/>
  <c r="F23"/>
  <c r="D23"/>
  <c r="O22"/>
  <c r="N22"/>
  <c r="M22"/>
  <c r="L22"/>
  <c r="K22"/>
  <c r="J22"/>
  <c r="I22"/>
  <c r="H22"/>
  <c r="G22"/>
  <c r="F22"/>
  <c r="D22"/>
  <c r="O21"/>
  <c r="N21"/>
  <c r="M21"/>
  <c r="L21"/>
  <c r="K21"/>
  <c r="J21"/>
  <c r="I21"/>
  <c r="H21"/>
  <c r="G21"/>
  <c r="F21"/>
  <c r="D21"/>
  <c r="O20"/>
  <c r="N20"/>
  <c r="M20"/>
  <c r="L20"/>
  <c r="K20"/>
  <c r="J20"/>
  <c r="I20"/>
  <c r="H20"/>
  <c r="G20"/>
  <c r="F20"/>
  <c r="D20"/>
  <c r="O19"/>
  <c r="N19"/>
  <c r="M19"/>
  <c r="L19"/>
  <c r="K19"/>
  <c r="J19"/>
  <c r="I19"/>
  <c r="H19"/>
  <c r="G19"/>
  <c r="F19"/>
  <c r="D19"/>
  <c r="O18"/>
  <c r="N18"/>
  <c r="M18"/>
  <c r="L18"/>
  <c r="K18"/>
  <c r="J18"/>
  <c r="I18"/>
  <c r="H18"/>
  <c r="G18"/>
  <c r="F18"/>
  <c r="D18"/>
  <c r="O17"/>
  <c r="N17"/>
  <c r="M17"/>
  <c r="L17"/>
  <c r="K17"/>
  <c r="J17"/>
  <c r="I17"/>
  <c r="H17"/>
  <c r="G17"/>
  <c r="F17"/>
  <c r="D17"/>
  <c r="O16"/>
  <c r="N16"/>
  <c r="M16"/>
  <c r="L16"/>
  <c r="K16"/>
  <c r="J16"/>
  <c r="I16"/>
  <c r="H16"/>
  <c r="G16"/>
  <c r="F16"/>
  <c r="D16"/>
  <c r="O15"/>
  <c r="N15"/>
  <c r="M15"/>
  <c r="L15"/>
  <c r="K15"/>
  <c r="J15"/>
  <c r="I15"/>
  <c r="H15"/>
  <c r="G15"/>
  <c r="F15"/>
  <c r="D15"/>
  <c r="O14"/>
  <c r="N14"/>
  <c r="M14"/>
  <c r="L14"/>
  <c r="K14"/>
  <c r="J14"/>
  <c r="I14"/>
  <c r="H14"/>
  <c r="G14"/>
  <c r="F14"/>
  <c r="D14"/>
  <c r="O13"/>
  <c r="N13"/>
  <c r="M13"/>
  <c r="L13"/>
  <c r="K13"/>
  <c r="J13"/>
  <c r="I13"/>
  <c r="H13"/>
  <c r="G13"/>
  <c r="F13"/>
  <c r="D13"/>
  <c r="O9"/>
  <c r="N9"/>
  <c r="M9"/>
  <c r="L9"/>
  <c r="K9"/>
  <c r="J9"/>
  <c r="I9"/>
  <c r="H9"/>
  <c r="G9"/>
  <c r="F9"/>
  <c r="D9"/>
  <c r="O8"/>
  <c r="N8"/>
  <c r="M8"/>
  <c r="L8"/>
  <c r="K8"/>
  <c r="J8"/>
  <c r="I8"/>
  <c r="H8"/>
  <c r="G8"/>
  <c r="F8"/>
  <c r="D8"/>
  <c r="O7"/>
  <c r="N7"/>
  <c r="M7"/>
  <c r="L7"/>
  <c r="K7"/>
  <c r="J7"/>
  <c r="I7"/>
  <c r="H7"/>
  <c r="G7"/>
  <c r="F7"/>
  <c r="D7"/>
  <c r="D8" i="4"/>
  <c r="F8"/>
  <c r="G8"/>
  <c r="H8"/>
  <c r="I8"/>
  <c r="J8"/>
  <c r="K8"/>
  <c r="L8"/>
  <c r="M8"/>
  <c r="N8"/>
  <c r="O8"/>
  <c r="D9"/>
  <c r="F9"/>
  <c r="G9"/>
  <c r="H9"/>
  <c r="I9"/>
  <c r="J9"/>
  <c r="K9"/>
  <c r="L9"/>
  <c r="M9"/>
  <c r="N9"/>
  <c r="O9"/>
  <c r="D13"/>
  <c r="F13"/>
  <c r="G13"/>
  <c r="H13"/>
  <c r="I13"/>
  <c r="J13"/>
  <c r="K13"/>
  <c r="L13"/>
  <c r="M13"/>
  <c r="N13"/>
  <c r="O13"/>
  <c r="D14"/>
  <c r="F14"/>
  <c r="G14"/>
  <c r="H14"/>
  <c r="I14"/>
  <c r="J14"/>
  <c r="K14"/>
  <c r="L14"/>
  <c r="M14"/>
  <c r="N14"/>
  <c r="O14"/>
  <c r="D15"/>
  <c r="F15"/>
  <c r="G15"/>
  <c r="H15"/>
  <c r="I15"/>
  <c r="J15"/>
  <c r="K15"/>
  <c r="L15"/>
  <c r="M15"/>
  <c r="N15"/>
  <c r="O15"/>
  <c r="D16"/>
  <c r="F16"/>
  <c r="G16"/>
  <c r="H16"/>
  <c r="I16"/>
  <c r="J16"/>
  <c r="K16"/>
  <c r="L16"/>
  <c r="M16"/>
  <c r="N16"/>
  <c r="O16"/>
  <c r="D17"/>
  <c r="F17"/>
  <c r="G17"/>
  <c r="H17"/>
  <c r="I17"/>
  <c r="J17"/>
  <c r="K17"/>
  <c r="L17"/>
  <c r="M17"/>
  <c r="N17"/>
  <c r="O17"/>
  <c r="D18"/>
  <c r="F18"/>
  <c r="G18"/>
  <c r="H18"/>
  <c r="I18"/>
  <c r="J18"/>
  <c r="K18"/>
  <c r="L18"/>
  <c r="M18"/>
  <c r="N18"/>
  <c r="O18"/>
  <c r="D19"/>
  <c r="F19"/>
  <c r="G19"/>
  <c r="H19"/>
  <c r="I19"/>
  <c r="J19"/>
  <c r="K19"/>
  <c r="L19"/>
  <c r="M19"/>
  <c r="N19"/>
  <c r="O19"/>
  <c r="D20"/>
  <c r="F20"/>
  <c r="G20"/>
  <c r="H20"/>
  <c r="I20"/>
  <c r="J20"/>
  <c r="K20"/>
  <c r="L20"/>
  <c r="M20"/>
  <c r="N20"/>
  <c r="O20"/>
  <c r="D21"/>
  <c r="F21"/>
  <c r="G21"/>
  <c r="H21"/>
  <c r="I21"/>
  <c r="J21"/>
  <c r="K21"/>
  <c r="L21"/>
  <c r="M21"/>
  <c r="N21"/>
  <c r="O21"/>
  <c r="D22"/>
  <c r="F22"/>
  <c r="G22"/>
  <c r="H22"/>
  <c r="I22"/>
  <c r="J22"/>
  <c r="K22"/>
  <c r="L22"/>
  <c r="M22"/>
  <c r="N22"/>
  <c r="O22"/>
  <c r="D23"/>
  <c r="F23"/>
  <c r="G23"/>
  <c r="H23"/>
  <c r="I23"/>
  <c r="J23"/>
  <c r="K23"/>
  <c r="L23"/>
  <c r="M23"/>
  <c r="N23"/>
  <c r="O23"/>
  <c r="D24"/>
  <c r="F24"/>
  <c r="G24"/>
  <c r="H24"/>
  <c r="I24"/>
  <c r="J24"/>
  <c r="K24"/>
  <c r="L24"/>
  <c r="M24"/>
  <c r="N24"/>
  <c r="O24"/>
  <c r="D10"/>
  <c r="F10"/>
  <c r="G10"/>
  <c r="H10"/>
  <c r="I10"/>
  <c r="J10"/>
  <c r="K10"/>
  <c r="L10"/>
  <c r="M10"/>
  <c r="N10"/>
  <c r="O10"/>
  <c r="D11"/>
  <c r="F11"/>
  <c r="G11"/>
  <c r="H11"/>
  <c r="I11"/>
  <c r="J11"/>
  <c r="K11"/>
  <c r="L11"/>
  <c r="M11"/>
  <c r="N11"/>
  <c r="O11"/>
  <c r="D12"/>
  <c r="F12"/>
  <c r="G12"/>
  <c r="H12"/>
  <c r="I12"/>
  <c r="J12"/>
  <c r="K12"/>
  <c r="L12"/>
  <c r="M12"/>
  <c r="N12"/>
  <c r="O12"/>
  <c r="D25"/>
  <c r="F25"/>
  <c r="G25"/>
  <c r="H25"/>
  <c r="I25"/>
  <c r="J25"/>
  <c r="K25"/>
  <c r="L25"/>
  <c r="M25"/>
  <c r="N25"/>
  <c r="O25"/>
  <c r="D26"/>
  <c r="F26"/>
  <c r="G26"/>
  <c r="H26"/>
  <c r="I26"/>
  <c r="J26"/>
  <c r="K26"/>
  <c r="L26"/>
  <c r="M26"/>
  <c r="N26"/>
  <c r="O26"/>
  <c r="D27"/>
  <c r="E27"/>
  <c r="F27"/>
  <c r="G27"/>
  <c r="H27"/>
  <c r="I27"/>
  <c r="J27"/>
  <c r="K27"/>
  <c r="L27"/>
  <c r="M27"/>
  <c r="N27"/>
  <c r="O27"/>
  <c r="O7"/>
  <c r="N7"/>
  <c r="M7"/>
  <c r="L7"/>
  <c r="K7"/>
  <c r="J7"/>
  <c r="I7"/>
  <c r="H7"/>
  <c r="G7"/>
  <c r="F7"/>
  <c r="D7"/>
  <c r="W7" l="1"/>
  <c r="X27"/>
  <c r="AE25"/>
  <c r="AC11"/>
  <c r="AB21"/>
  <c r="AC18"/>
  <c r="AA16"/>
  <c r="AC14"/>
  <c r="X13"/>
  <c r="AA7"/>
  <c r="AB27"/>
  <c r="AA25"/>
  <c r="V12"/>
  <c r="AB10"/>
  <c r="AE24"/>
  <c r="AC22"/>
  <c r="AE20"/>
  <c r="AB17"/>
  <c r="AE16"/>
  <c r="AB13"/>
  <c r="AE9"/>
  <c r="AE7"/>
  <c r="W25"/>
  <c r="AD12"/>
  <c r="Z12"/>
  <c r="Y11"/>
  <c r="X10"/>
  <c r="AA24"/>
  <c r="W24"/>
  <c r="Y22"/>
  <c r="X21"/>
  <c r="AA20"/>
  <c r="Y18"/>
  <c r="X7"/>
  <c r="AB7"/>
  <c r="AE27"/>
  <c r="AA27"/>
  <c r="W27"/>
  <c r="AE26"/>
  <c r="AA26"/>
  <c r="W26"/>
  <c r="AD25"/>
  <c r="Z25"/>
  <c r="V25"/>
  <c r="AC12"/>
  <c r="Y12"/>
  <c r="AB11"/>
  <c r="X11"/>
  <c r="AE10"/>
  <c r="AA10"/>
  <c r="W10"/>
  <c r="AD24"/>
  <c r="Z24"/>
  <c r="X24"/>
  <c r="AC23"/>
  <c r="Y23"/>
  <c r="AB22"/>
  <c r="X22"/>
  <c r="AE21"/>
  <c r="AA21"/>
  <c r="W21"/>
  <c r="AD20"/>
  <c r="Z20"/>
  <c r="X20"/>
  <c r="AC19"/>
  <c r="Y19"/>
  <c r="AB18"/>
  <c r="X18"/>
  <c r="AE17"/>
  <c r="AA17"/>
  <c r="W17"/>
  <c r="AD16"/>
  <c r="Z16"/>
  <c r="X16"/>
  <c r="AC15"/>
  <c r="Y15"/>
  <c r="AB14"/>
  <c r="X14"/>
  <c r="AE13"/>
  <c r="AA13"/>
  <c r="W13"/>
  <c r="AD9"/>
  <c r="Z9"/>
  <c r="X9"/>
  <c r="AC8"/>
  <c r="Y8"/>
  <c r="Y14"/>
  <c r="W9"/>
  <c r="AD7"/>
  <c r="Y26"/>
  <c r="AB25"/>
  <c r="AE12"/>
  <c r="W12"/>
  <c r="Z11"/>
  <c r="W23"/>
  <c r="AD22"/>
  <c r="V22"/>
  <c r="Y21"/>
  <c r="AA19"/>
  <c r="AD18"/>
  <c r="V18"/>
  <c r="Y17"/>
  <c r="AE15"/>
  <c r="W15"/>
  <c r="Z14"/>
  <c r="V14"/>
  <c r="AC13"/>
  <c r="Y13"/>
  <c r="AE8"/>
  <c r="AA8"/>
  <c r="W8"/>
  <c r="W20"/>
  <c r="X17"/>
  <c r="W16"/>
  <c r="AA9"/>
  <c r="V7"/>
  <c r="Z7"/>
  <c r="AC27"/>
  <c r="Y27"/>
  <c r="AC26"/>
  <c r="X25"/>
  <c r="AA12"/>
  <c r="AD11"/>
  <c r="V11"/>
  <c r="AF11" s="1"/>
  <c r="AE23"/>
  <c r="AA23"/>
  <c r="Z22"/>
  <c r="AC21"/>
  <c r="AE19"/>
  <c r="W19"/>
  <c r="Z18"/>
  <c r="AC17"/>
  <c r="AA15"/>
  <c r="AD14"/>
  <c r="Y7"/>
  <c r="AC7"/>
  <c r="AD27"/>
  <c r="Z27"/>
  <c r="V27"/>
  <c r="AD26"/>
  <c r="Z26"/>
  <c r="X26"/>
  <c r="AC25"/>
  <c r="Y25"/>
  <c r="AB12"/>
  <c r="X12"/>
  <c r="AE11"/>
  <c r="AA11"/>
  <c r="W11"/>
  <c r="AD10"/>
  <c r="Z10"/>
  <c r="Y10"/>
  <c r="AC24"/>
  <c r="Y24"/>
  <c r="AB23"/>
  <c r="V23"/>
  <c r="AE22"/>
  <c r="AA22"/>
  <c r="W22"/>
  <c r="AD21"/>
  <c r="Z21"/>
  <c r="V21"/>
  <c r="AC20"/>
  <c r="Y20"/>
  <c r="AB19"/>
  <c r="V19"/>
  <c r="AE18"/>
  <c r="AA18"/>
  <c r="W18"/>
  <c r="AD17"/>
  <c r="Z17"/>
  <c r="V17"/>
  <c r="AC16"/>
  <c r="Y16"/>
  <c r="AB15"/>
  <c r="V15"/>
  <c r="AE14"/>
  <c r="AA14"/>
  <c r="W14"/>
  <c r="AD13"/>
  <c r="Z13"/>
  <c r="V13"/>
  <c r="AC9"/>
  <c r="Y9"/>
  <c r="AB8"/>
  <c r="V8"/>
  <c r="E15"/>
  <c r="U15" s="1"/>
  <c r="V26"/>
  <c r="V24"/>
  <c r="X23"/>
  <c r="V20"/>
  <c r="X19"/>
  <c r="V16"/>
  <c r="X15"/>
  <c r="V9"/>
  <c r="X8"/>
  <c r="E19"/>
  <c r="U19" s="1"/>
  <c r="V10"/>
  <c r="AC10"/>
  <c r="AB26"/>
  <c r="AB24"/>
  <c r="AD23"/>
  <c r="Z23"/>
  <c r="AB20"/>
  <c r="AD19"/>
  <c r="Z19"/>
  <c r="AB16"/>
  <c r="AD15"/>
  <c r="Z15"/>
  <c r="AB9"/>
  <c r="AD8"/>
  <c r="Z8"/>
  <c r="E8"/>
  <c r="U8" s="1"/>
  <c r="E23"/>
  <c r="U23" s="1"/>
  <c r="E11"/>
  <c r="U11" s="1"/>
  <c r="E9" i="5"/>
  <c r="E21" i="4"/>
  <c r="U21" s="1"/>
  <c r="E17" i="5"/>
  <c r="E10"/>
  <c r="E26"/>
  <c r="E22" i="4"/>
  <c r="U22" s="1"/>
  <c r="E25" i="5"/>
  <c r="U27" i="4"/>
  <c r="E13" i="5"/>
  <c r="E21"/>
  <c r="E7" i="4"/>
  <c r="T7" s="1"/>
  <c r="E24"/>
  <c r="U24" s="1"/>
  <c r="E20"/>
  <c r="U20" s="1"/>
  <c r="E17"/>
  <c r="U17" s="1"/>
  <c r="E16"/>
  <c r="U16" s="1"/>
  <c r="E9"/>
  <c r="U9" s="1"/>
  <c r="E7" i="5"/>
  <c r="E8"/>
  <c r="E14"/>
  <c r="E15"/>
  <c r="E16"/>
  <c r="E18"/>
  <c r="E19"/>
  <c r="E20"/>
  <c r="E22"/>
  <c r="E23"/>
  <c r="E24"/>
  <c r="E11"/>
  <c r="E12"/>
  <c r="T27" i="4"/>
  <c r="E12"/>
  <c r="U12" s="1"/>
  <c r="E25"/>
  <c r="U25" s="1"/>
  <c r="E13"/>
  <c r="U13" s="1"/>
  <c r="U7"/>
  <c r="E10"/>
  <c r="U10" s="1"/>
  <c r="E26"/>
  <c r="U26" s="1"/>
  <c r="E18"/>
  <c r="U18" s="1"/>
  <c r="E14"/>
  <c r="U14" s="1"/>
  <c r="T17" l="1"/>
  <c r="T18"/>
  <c r="T11"/>
  <c r="AF12"/>
  <c r="AB31"/>
  <c r="T19"/>
  <c r="Y32"/>
  <c r="AF7"/>
  <c r="AE32"/>
  <c r="AA31"/>
  <c r="Y31"/>
  <c r="W31"/>
  <c r="W32"/>
  <c r="AA32"/>
  <c r="AE31"/>
  <c r="AC31"/>
  <c r="Z31"/>
  <c r="T8"/>
  <c r="AD32"/>
  <c r="AF9"/>
  <c r="Z32"/>
  <c r="AD31"/>
  <c r="AF10"/>
  <c r="AF8"/>
  <c r="X32"/>
  <c r="T15"/>
  <c r="AB32"/>
  <c r="AC32"/>
  <c r="X31"/>
  <c r="T13"/>
  <c r="T24"/>
  <c r="T20"/>
  <c r="T9"/>
  <c r="T23"/>
  <c r="T22"/>
  <c r="T16"/>
  <c r="T21"/>
  <c r="T25"/>
  <c r="T26"/>
  <c r="T10"/>
  <c r="T12"/>
  <c r="T14"/>
</calcChain>
</file>

<file path=xl/sharedStrings.xml><?xml version="1.0" encoding="utf-8"?>
<sst xmlns="http://schemas.openxmlformats.org/spreadsheetml/2006/main" count="441" uniqueCount="182">
  <si>
    <t>+-%</t>
  </si>
  <si>
    <t>Antwort gelöscht aufgrund Inkonsistenzen von Daten</t>
  </si>
  <si>
    <t>Baugewerbe/ Bau</t>
  </si>
  <si>
    <t>Erbringung von Finanz- und Versicherungsdienstleistungen</t>
  </si>
  <si>
    <t>Erbringung von freiberuflichen, wissenschaftlichen, technischen und sonstigen wirtschaftlichen Dienstleistungen</t>
  </si>
  <si>
    <t>Fehlende Angabe</t>
  </si>
  <si>
    <t>Grundstücks- und Wohnungswesen</t>
  </si>
  <si>
    <t>Handel, Verkehr und Lagerei</t>
  </si>
  <si>
    <t>Information und Kommunikation</t>
  </si>
  <si>
    <t>Keine Antwort notwendig</t>
  </si>
  <si>
    <t>Land-, Forstwirtschaft und Fischerei</t>
  </si>
  <si>
    <t>Nicht kodierbar</t>
  </si>
  <si>
    <t>Nicht zuteilbar gemäss den aktuellen Grenzen oder Keine Antwort, weil im Ausland, Ausländer</t>
  </si>
  <si>
    <t>Öffentliche Verwaltung, Verteidigung, Sozialversicherung, Erziehung und Unterricht, Gesundheits- und Sozialwesen</t>
  </si>
  <si>
    <t>Sonstige Dienstleistungen</t>
  </si>
  <si>
    <t>Verarbeitendes Gewerbe, Bergbau und sonstige Industrie</t>
  </si>
  <si>
    <t>Total</t>
  </si>
  <si>
    <t>Aargau</t>
  </si>
  <si>
    <t>Appenzell Ausserrhoden</t>
  </si>
  <si>
    <t>100.0 *</t>
  </si>
  <si>
    <t>49.2 *</t>
  </si>
  <si>
    <t>80.3 *</t>
  </si>
  <si>
    <t>Appenzell Innerrhoden</t>
  </si>
  <si>
    <t>NA *</t>
  </si>
  <si>
    <t>50.8 *</t>
  </si>
  <si>
    <t>98.1 *</t>
  </si>
  <si>
    <t>52.6 *</t>
  </si>
  <si>
    <t>50.7 *</t>
  </si>
  <si>
    <t>88.4 *</t>
  </si>
  <si>
    <t>80.1 *</t>
  </si>
  <si>
    <t>Basel-Landschaft</t>
  </si>
  <si>
    <t>57.1 *</t>
  </si>
  <si>
    <t>Basel-Stadt</t>
  </si>
  <si>
    <t>49.5 *</t>
  </si>
  <si>
    <t>65.7 *</t>
  </si>
  <si>
    <t>Bern / Berne</t>
  </si>
  <si>
    <t>Fribourg / Freiburg</t>
  </si>
  <si>
    <t>62.1 *</t>
  </si>
  <si>
    <t>47.8 *</t>
  </si>
  <si>
    <t>Genève</t>
  </si>
  <si>
    <t>Glarus</t>
  </si>
  <si>
    <t>56.8 *</t>
  </si>
  <si>
    <t>45.2 *</t>
  </si>
  <si>
    <t>Graubünden / Grigioni / Grischun</t>
  </si>
  <si>
    <t>52.7 *</t>
  </si>
  <si>
    <t>Jura</t>
  </si>
  <si>
    <t>70.4 *</t>
  </si>
  <si>
    <t>47.7 *</t>
  </si>
  <si>
    <t>87.9 *</t>
  </si>
  <si>
    <t>Luzern</t>
  </si>
  <si>
    <t>Neuchâtel</t>
  </si>
  <si>
    <t>56.7 *</t>
  </si>
  <si>
    <t>Nidwalden</t>
  </si>
  <si>
    <t>99.8 *</t>
  </si>
  <si>
    <t>Obwalden</t>
  </si>
  <si>
    <t>54.6 *</t>
  </si>
  <si>
    <t>80.2 *</t>
  </si>
  <si>
    <t>98.9 *</t>
  </si>
  <si>
    <t>Schaffhausen</t>
  </si>
  <si>
    <t>54.5 *</t>
  </si>
  <si>
    <t>46.3 *</t>
  </si>
  <si>
    <t>74.3 *</t>
  </si>
  <si>
    <t>Schwyz</t>
  </si>
  <si>
    <t>51.2 *</t>
  </si>
  <si>
    <t>Solothurn</t>
  </si>
  <si>
    <t>59.8 *</t>
  </si>
  <si>
    <t>St. Gallen</t>
  </si>
  <si>
    <t>Thurgau</t>
  </si>
  <si>
    <t>Ticino</t>
  </si>
  <si>
    <t>Uri</t>
  </si>
  <si>
    <t>59.3 *</t>
  </si>
  <si>
    <t>74.2 *</t>
  </si>
  <si>
    <t>74.9 *</t>
  </si>
  <si>
    <t>Valais / Wallis</t>
  </si>
  <si>
    <t>53.7 *</t>
  </si>
  <si>
    <t>Vaud</t>
  </si>
  <si>
    <t>Zug</t>
  </si>
  <si>
    <t>59.2 *</t>
  </si>
  <si>
    <t>Zürich</t>
  </si>
  <si>
    <t>X: Extrapolation aufgrund von 4 oder weniger Beobachtungen. Die Resultate werden aus Gründen des Datenschutzes nicht publiziert.</t>
  </si>
  <si>
    <t>Ständige Wohnbevölkerung ab 15 Jahren nach Kanton und Wirtschaftszweig des Betriebs 2012</t>
  </si>
  <si>
    <t>Quelle: Strukturerhebung, BFS</t>
  </si>
  <si>
    <t>sortid</t>
  </si>
  <si>
    <t>Kanton</t>
  </si>
  <si>
    <t>Schweiz</t>
  </si>
  <si>
    <t>CH</t>
  </si>
  <si>
    <t>ZH</t>
  </si>
  <si>
    <t>LU</t>
  </si>
  <si>
    <t>SZ</t>
  </si>
  <si>
    <t>NW</t>
  </si>
  <si>
    <t>ZG</t>
  </si>
  <si>
    <t>AG</t>
  </si>
  <si>
    <t>Schweizer</t>
  </si>
  <si>
    <t>Ausländer</t>
  </si>
  <si>
    <t>45.1 *</t>
  </si>
  <si>
    <t>46.2 *</t>
  </si>
  <si>
    <t>48.0 *</t>
  </si>
  <si>
    <t>75.1 *</t>
  </si>
  <si>
    <t>49.4 *</t>
  </si>
  <si>
    <t>69.4 *</t>
  </si>
  <si>
    <t>45.4 *</t>
  </si>
  <si>
    <t>75.7 *</t>
  </si>
  <si>
    <t>88.1 *</t>
  </si>
  <si>
    <t>49.1 *</t>
  </si>
  <si>
    <t>65.5 *</t>
  </si>
  <si>
    <t>87.8 *</t>
  </si>
  <si>
    <t>56.9 *</t>
  </si>
  <si>
    <t>62.3 *</t>
  </si>
  <si>
    <t>57.0 *</t>
  </si>
  <si>
    <t>62.0 *</t>
  </si>
  <si>
    <t>88.2 *</t>
  </si>
  <si>
    <t>47.6 *</t>
  </si>
  <si>
    <t>* Extrapolation aufgrund von 49 oder weniger Beobachtungen. Die Resultate sind mit grosser Vorsicht zu interpretieren.</t>
  </si>
  <si>
    <t>x: Entfällt, weil trivial oder Begriffe nicht anwendbar</t>
  </si>
  <si>
    <t>Quelle: Bundesamt für Statistik, Strukturerhebung. Eigene Berechnungen Statistisches Amt des Kantons Zürich</t>
  </si>
  <si>
    <t>absolut</t>
  </si>
  <si>
    <t>in %</t>
  </si>
  <si>
    <t>Staatsangehörigkeit</t>
  </si>
  <si>
    <t>X</t>
  </si>
  <si>
    <t>Land-, Forstwirtschaft, Fischerei</t>
  </si>
  <si>
    <t>Verarbeitendes Gewerbe, Bergbau</t>
  </si>
  <si>
    <t>Baugewerbe/Bau</t>
  </si>
  <si>
    <t>Information, Kommunikation</t>
  </si>
  <si>
    <t xml:space="preserve"> Finanz- und Versicherungsdienstl.</t>
  </si>
  <si>
    <t>Handel, Verkehr, Lagerei</t>
  </si>
  <si>
    <t>Freib., wiss., techn., wirtsch. Dienstl.</t>
  </si>
  <si>
    <t>Öff. Verw., Sozialv., Erziehung und Unterricht, Gesundh.- und Sozialw.</t>
  </si>
  <si>
    <t>** 308</t>
  </si>
  <si>
    <t>** 331</t>
  </si>
  <si>
    <t>** 244</t>
  </si>
  <si>
    <t>** 224</t>
  </si>
  <si>
    <t>x</t>
  </si>
  <si>
    <t>** 151</t>
  </si>
  <si>
    <t>** 288</t>
  </si>
  <si>
    <t>** 209</t>
  </si>
  <si>
    <t>** 170</t>
  </si>
  <si>
    <t>** 260</t>
  </si>
  <si>
    <t>** 287</t>
  </si>
  <si>
    <t>** 146</t>
  </si>
  <si>
    <t>**  180</t>
  </si>
  <si>
    <t>**  95</t>
  </si>
  <si>
    <t>**  84</t>
  </si>
  <si>
    <t>**  269</t>
  </si>
  <si>
    <t>**  413</t>
  </si>
  <si>
    <t>**  372</t>
  </si>
  <si>
    <t>**  628</t>
  </si>
  <si>
    <t>**  534</t>
  </si>
  <si>
    <t>**  463</t>
  </si>
  <si>
    <t>**  80</t>
  </si>
  <si>
    <t>**  582</t>
  </si>
  <si>
    <t>**  299</t>
  </si>
  <si>
    <t>**  201</t>
  </si>
  <si>
    <t>**  395</t>
  </si>
  <si>
    <t>**  317</t>
  </si>
  <si>
    <t>**  220</t>
  </si>
  <si>
    <t>Wirtschaftszweig</t>
  </si>
  <si>
    <t>Quelle: BFS, Strukturerhebung</t>
  </si>
  <si>
    <t>** Extrapolation aufgrund von 49 oder weniger Beobachtungen. Die Resultate sind mit grosser Vorsicht zu interpretieren.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</si>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</sst>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1">
    <numFmt numFmtId="164" formatCode="##0.0%"/>
  </numFmts>
  <fonts count="18">
    <font>
      <sz val="11"/>
      <color theme="1"/>
      <name val="Arial"/>
      <family val="2"/>
      <scheme val="minor"/>
    </font>
    <font>
      <b/>
      <sz val="10"/>
      <color indexed="8"/>
      <name val="Arial Narrow"/>
      <family val="2"/>
    </font>
    <font>
      <sz val="11"/>
      <color theme="1"/>
      <name val="Arial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rgb="FFFF0000"/>
      <name val="Arial Narrow"/>
      <family val="2"/>
    </font>
    <font>
      <sz val="10"/>
      <color rgb="FFFF0000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2" borderId="0" xfId="0" applyNumberFormat="1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5" fillId="0" borderId="0" xfId="0" applyFont="1" applyAlignment="1" applyProtection="1">
      <alignment horizontal="left"/>
      <protection locked="0"/>
    </xf>
    <xf numFmtId="0" fontId="5" fillId="0" borderId="0" xfId="0" applyFont="1"/>
    <xf numFmtId="0" fontId="5" fillId="0" borderId="0" xfId="1" applyFont="1"/>
    <xf numFmtId="0" fontId="5" fillId="0" borderId="0" xfId="0" applyFont="1" applyFill="1" applyAlignment="1">
      <alignment wrapText="1"/>
    </xf>
    <xf numFmtId="0" fontId="5" fillId="0" borderId="0" xfId="0" applyFont="1" applyFill="1"/>
    <xf numFmtId="3" fontId="5" fillId="0" borderId="0" xfId="0" applyNumberFormat="1" applyFont="1" applyFill="1"/>
    <xf numFmtId="164" fontId="5" fillId="0" borderId="0" xfId="0" applyNumberFormat="1" applyFont="1" applyFill="1"/>
    <xf numFmtId="0" fontId="5" fillId="0" borderId="0" xfId="1" applyFont="1" applyFill="1"/>
    <xf numFmtId="0" fontId="6" fillId="0" borderId="9" xfId="1" applyFont="1" applyBorder="1"/>
    <xf numFmtId="0" fontId="7" fillId="0" borderId="0" xfId="1" applyFont="1" applyBorder="1"/>
    <xf numFmtId="0" fontId="5" fillId="0" borderId="0" xfId="1" applyFont="1" applyBorder="1"/>
    <xf numFmtId="0" fontId="7" fillId="0" borderId="0" xfId="0" applyFont="1" applyAlignment="1" applyProtection="1">
      <alignment horizontal="left"/>
      <protection locked="0"/>
    </xf>
    <xf numFmtId="0" fontId="7" fillId="0" borderId="0" xfId="0" applyFont="1"/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7" fillId="0" borderId="0" xfId="1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7" xfId="0" applyFont="1" applyBorder="1"/>
    <xf numFmtId="0" fontId="7" fillId="0" borderId="8" xfId="0" applyFont="1" applyBorder="1"/>
    <xf numFmtId="0" fontId="5" fillId="0" borderId="0" xfId="1" applyFont="1" applyFill="1" applyBorder="1" applyAlignment="1">
      <alignment wrapText="1"/>
    </xf>
    <xf numFmtId="3" fontId="5" fillId="0" borderId="0" xfId="0" applyNumberFormat="1" applyFont="1" applyFill="1" applyBorder="1"/>
    <xf numFmtId="164" fontId="5" fillId="0" borderId="0" xfId="1" applyNumberFormat="1" applyFont="1" applyFill="1"/>
    <xf numFmtId="3" fontId="5" fillId="0" borderId="0" xfId="1" applyNumberFormat="1" applyFont="1" applyFill="1"/>
    <xf numFmtId="164" fontId="5" fillId="0" borderId="0" xfId="1" applyNumberFormat="1" applyFont="1"/>
    <xf numFmtId="0" fontId="8" fillId="0" borderId="0" xfId="0" applyFont="1" applyAlignment="1" applyProtection="1">
      <alignment horizontal="left"/>
      <protection locked="0"/>
    </xf>
    <xf numFmtId="0" fontId="5" fillId="4" borderId="0" xfId="1" applyFont="1" applyFill="1"/>
    <xf numFmtId="3" fontId="5" fillId="4" borderId="0" xfId="0" applyNumberFormat="1" applyFont="1" applyFill="1" applyBorder="1"/>
    <xf numFmtId="3" fontId="5" fillId="4" borderId="0" xfId="0" applyNumberFormat="1" applyFont="1" applyFill="1"/>
    <xf numFmtId="0" fontId="5" fillId="4" borderId="0" xfId="0" applyFont="1" applyFill="1"/>
    <xf numFmtId="164" fontId="5" fillId="4" borderId="0" xfId="0" applyNumberFormat="1" applyFont="1" applyFill="1"/>
    <xf numFmtId="0" fontId="9" fillId="0" borderId="0" xfId="0" applyFont="1"/>
    <xf numFmtId="0" fontId="10" fillId="0" borderId="0" xfId="1" applyFont="1" applyBorder="1"/>
    <xf numFmtId="0" fontId="10" fillId="0" borderId="0" xfId="0" applyFont="1"/>
    <xf numFmtId="0" fontId="10" fillId="0" borderId="0" xfId="1" applyFont="1"/>
    <xf numFmtId="0" fontId="11" fillId="3" borderId="9" xfId="1" applyFont="1" applyFill="1" applyBorder="1" applyAlignment="1">
      <alignment wrapText="1"/>
    </xf>
    <xf numFmtId="3" fontId="11" fillId="0" borderId="9" xfId="0" applyNumberFormat="1" applyFont="1" applyFill="1" applyBorder="1"/>
    <xf numFmtId="0" fontId="11" fillId="0" borderId="9" xfId="0" applyFont="1" applyFill="1" applyBorder="1"/>
    <xf numFmtId="0" fontId="11" fillId="0" borderId="9" xfId="1" applyFont="1" applyFill="1" applyBorder="1"/>
    <xf numFmtId="0" fontId="11" fillId="4" borderId="9" xfId="1" applyFont="1" applyFill="1" applyBorder="1"/>
    <xf numFmtId="3" fontId="11" fillId="4" borderId="9" xfId="0" applyNumberFormat="1" applyFont="1" applyFill="1" applyBorder="1"/>
    <xf numFmtId="0" fontId="11" fillId="4" borderId="9" xfId="0" applyFont="1" applyFill="1" applyBorder="1"/>
    <xf numFmtId="0" fontId="11" fillId="0" borderId="0" xfId="1" applyFont="1" applyBorder="1"/>
    <xf numFmtId="3" fontId="11" fillId="0" borderId="0" xfId="0" applyNumberFormat="1" applyFont="1" applyFill="1" applyBorder="1"/>
    <xf numFmtId="3" fontId="11" fillId="0" borderId="0" xfId="0" applyNumberFormat="1" applyFont="1" applyFill="1"/>
    <xf numFmtId="0" fontId="11" fillId="0" borderId="0" xfId="0" applyFont="1" applyFill="1"/>
    <xf numFmtId="0" fontId="11" fillId="0" borderId="0" xfId="1" applyFont="1" applyFill="1"/>
    <xf numFmtId="0" fontId="12" fillId="3" borderId="15" xfId="1" applyFont="1" applyFill="1" applyBorder="1"/>
    <xf numFmtId="0" fontId="12" fillId="3" borderId="10" xfId="1" applyFont="1" applyFill="1" applyBorder="1"/>
    <xf numFmtId="0" fontId="12" fillId="3" borderId="11" xfId="1" applyFont="1" applyFill="1" applyBorder="1"/>
    <xf numFmtId="0" fontId="12" fillId="3" borderId="16" xfId="1" applyFont="1" applyFill="1" applyBorder="1"/>
    <xf numFmtId="0" fontId="12" fillId="3" borderId="0" xfId="1" applyFont="1" applyFill="1" applyBorder="1"/>
    <xf numFmtId="0" fontId="12" fillId="3" borderId="12" xfId="1" applyFont="1" applyFill="1" applyBorder="1"/>
    <xf numFmtId="0" fontId="12" fillId="3" borderId="17" xfId="1" applyFont="1" applyFill="1" applyBorder="1"/>
    <xf numFmtId="0" fontId="12" fillId="3" borderId="13" xfId="1" applyFont="1" applyFill="1" applyBorder="1"/>
    <xf numFmtId="0" fontId="12" fillId="3" borderId="14" xfId="1" applyFont="1" applyFill="1" applyBorder="1"/>
    <xf numFmtId="0" fontId="15" fillId="0" borderId="0" xfId="1" applyFont="1" applyBorder="1"/>
    <xf numFmtId="0" fontId="14" fillId="0" borderId="0" xfId="1" applyFont="1" applyBorder="1" applyAlignment="1">
      <alignment horizontal="right"/>
    </xf>
    <xf numFmtId="0" fontId="15" fillId="0" borderId="0" xfId="1" applyFont="1" applyBorder="1" applyAlignment="1"/>
    <xf numFmtId="0" fontId="13" fillId="0" borderId="0" xfId="1" applyFont="1" applyBorder="1" applyAlignment="1">
      <alignment horizontal="left" vertical="top" wrapText="1"/>
    </xf>
    <xf numFmtId="0" fontId="14" fillId="0" borderId="0" xfId="1" applyFont="1" applyBorder="1" applyAlignment="1">
      <alignment horizontal="left" vertical="top" wrapText="1"/>
    </xf>
    <xf numFmtId="0" fontId="13" fillId="0" borderId="0" xfId="1" applyFont="1" applyAlignment="1"/>
    <xf numFmtId="0" fontId="16" fillId="0" borderId="0" xfId="2" applyFont="1"/>
    <xf numFmtId="17" fontId="16" fillId="0" borderId="0" xfId="2" applyNumberFormat="1" applyFont="1"/>
    <xf numFmtId="0" fontId="17" fillId="0" borderId="0" xfId="2" applyFont="1"/>
    <xf numFmtId="0" fontId="13" fillId="0" borderId="0" xfId="1" applyFont="1" applyBorder="1" applyAlignment="1">
      <alignment horizontal="left" vertical="top" wrapText="1"/>
    </xf>
    <xf numFmtId="0" fontId="14" fillId="0" borderId="0" xfId="1" applyFont="1" applyBorder="1" applyAlignment="1">
      <alignment horizontal="left" vertical="top" wrapText="1"/>
    </xf>
  </cellXfs>
  <cellStyles count="3">
    <cellStyle name="Standard" xfId="0" builtinId="0"/>
    <cellStyle name="Standard 2" xfId="1"/>
    <cellStyle name="Standard 4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plotArea>
      <c:layout/>
      <c:barChart>
        <c:barDir val="col"/>
        <c:grouping val="percentStacked"/>
        <c:ser>
          <c:idx val="0"/>
          <c:order val="0"/>
          <c:tx>
            <c:strRef>
              <c:f>'3.4_G'!$F$6</c:f>
              <c:strCache>
                <c:ptCount val="1"/>
                <c:pt idx="0">
                  <c:v>Land-, Forstwirtschaft, Fischerei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'3.4_G'!$F$7:$F$12</c:f>
              <c:numCache>
                <c:formatCode>#,##0</c:formatCode>
                <c:ptCount val="4"/>
                <c:pt idx="0">
                  <c:v>89784</c:v>
                </c:pt>
                <c:pt idx="1">
                  <c:v>9985</c:v>
                </c:pt>
                <c:pt idx="2">
                  <c:v>1232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'3.4_G'!$G$6</c:f>
              <c:strCache>
                <c:ptCount val="1"/>
                <c:pt idx="0">
                  <c:v>Verarbeitendes Gewerbe, Bergbau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'3.4_G'!$G$7:$G$12</c:f>
              <c:numCache>
                <c:formatCode>#,##0</c:formatCode>
                <c:ptCount val="4"/>
                <c:pt idx="0">
                  <c:v>417249</c:v>
                </c:pt>
                <c:pt idx="1">
                  <c:v>153524</c:v>
                </c:pt>
                <c:pt idx="2">
                  <c:v>5211</c:v>
                </c:pt>
                <c:pt idx="3">
                  <c:v>2188</c:v>
                </c:pt>
              </c:numCache>
            </c:numRef>
          </c:val>
        </c:ser>
        <c:ser>
          <c:idx val="2"/>
          <c:order val="2"/>
          <c:tx>
            <c:strRef>
              <c:f>'3.4_G'!$H$6</c:f>
              <c:strCache>
                <c:ptCount val="1"/>
                <c:pt idx="0">
                  <c:v>Baugewerbe/Bau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'3.4_G'!$H$7:$H$12</c:f>
              <c:numCache>
                <c:formatCode>#,##0</c:formatCode>
                <c:ptCount val="4"/>
                <c:pt idx="0">
                  <c:v>179122</c:v>
                </c:pt>
                <c:pt idx="1">
                  <c:v>90914</c:v>
                </c:pt>
                <c:pt idx="2">
                  <c:v>2611</c:v>
                </c:pt>
                <c:pt idx="3">
                  <c:v>1227</c:v>
                </c:pt>
              </c:numCache>
            </c:numRef>
          </c:val>
        </c:ser>
        <c:ser>
          <c:idx val="3"/>
          <c:order val="3"/>
          <c:tx>
            <c:strRef>
              <c:f>'3.4_G'!$I$6</c:f>
              <c:strCache>
                <c:ptCount val="1"/>
                <c:pt idx="0">
                  <c:v>Handel, Verkehr, Lagerei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'3.4_G'!$I$7:$I$12</c:f>
              <c:numCache>
                <c:formatCode>#,##0</c:formatCode>
                <c:ptCount val="4"/>
                <c:pt idx="0">
                  <c:v>662842</c:v>
                </c:pt>
                <c:pt idx="1">
                  <c:v>231803</c:v>
                </c:pt>
                <c:pt idx="2">
                  <c:v>10554</c:v>
                </c:pt>
                <c:pt idx="3">
                  <c:v>4608</c:v>
                </c:pt>
              </c:numCache>
            </c:numRef>
          </c:val>
        </c:ser>
        <c:ser>
          <c:idx val="4"/>
          <c:order val="4"/>
          <c:tx>
            <c:strRef>
              <c:f>'3.4_G'!$J$6</c:f>
              <c:strCache>
                <c:ptCount val="1"/>
                <c:pt idx="0">
                  <c:v>Information, Kommunikation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'3.4_G'!$J$7:$J$12</c:f>
              <c:numCache>
                <c:formatCode>General</c:formatCode>
                <c:ptCount val="4"/>
                <c:pt idx="0">
                  <c:v>93911</c:v>
                </c:pt>
                <c:pt idx="1">
                  <c:v>27337</c:v>
                </c:pt>
                <c:pt idx="2">
                  <c:v>1927</c:v>
                </c:pt>
                <c:pt idx="3">
                  <c:v>472</c:v>
                </c:pt>
              </c:numCache>
            </c:numRef>
          </c:val>
        </c:ser>
        <c:ser>
          <c:idx val="5"/>
          <c:order val="5"/>
          <c:tx>
            <c:strRef>
              <c:f>'3.4_G'!$K$6</c:f>
              <c:strCache>
                <c:ptCount val="1"/>
                <c:pt idx="0">
                  <c:v> Finanz- und Versicherungsdienstl.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'3.4_G'!$K$7:$K$12</c:f>
              <c:numCache>
                <c:formatCode>General</c:formatCode>
                <c:ptCount val="4"/>
                <c:pt idx="0">
                  <c:v>197241</c:v>
                </c:pt>
                <c:pt idx="1">
                  <c:v>48973</c:v>
                </c:pt>
                <c:pt idx="2">
                  <c:v>3918</c:v>
                </c:pt>
                <c:pt idx="3">
                  <c:v>1367</c:v>
                </c:pt>
              </c:numCache>
            </c:numRef>
          </c:val>
        </c:ser>
        <c:ser>
          <c:idx val="6"/>
          <c:order val="6"/>
          <c:tx>
            <c:strRef>
              <c:f>'3.4_G'!$L$6</c:f>
              <c:strCache>
                <c:ptCount val="1"/>
                <c:pt idx="0">
                  <c:v>Grundstücks- und Wohnungswesen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'3.4_G'!$L$7:$L$12</c:f>
              <c:numCache>
                <c:formatCode>General</c:formatCode>
                <c:ptCount val="4"/>
                <c:pt idx="0">
                  <c:v>33964</c:v>
                </c:pt>
                <c:pt idx="1">
                  <c:v>9857</c:v>
                </c:pt>
                <c:pt idx="2">
                  <c:v>483</c:v>
                </c:pt>
                <c:pt idx="3">
                  <c:v>0</c:v>
                </c:pt>
              </c:numCache>
            </c:numRef>
          </c:val>
        </c:ser>
        <c:ser>
          <c:idx val="7"/>
          <c:order val="7"/>
          <c:tx>
            <c:strRef>
              <c:f>'3.4_G'!$M$6</c:f>
              <c:strCache>
                <c:ptCount val="1"/>
                <c:pt idx="0">
                  <c:v>Freib., wiss., techn., wirtsch. Dienstl.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'3.4_G'!$M$7:$M$12</c:f>
              <c:numCache>
                <c:formatCode>General</c:formatCode>
                <c:ptCount val="4"/>
                <c:pt idx="0">
                  <c:v>338674</c:v>
                </c:pt>
                <c:pt idx="1">
                  <c:v>128314</c:v>
                </c:pt>
                <c:pt idx="2">
                  <c:v>6870</c:v>
                </c:pt>
                <c:pt idx="3">
                  <c:v>2376</c:v>
                </c:pt>
              </c:numCache>
            </c:numRef>
          </c:val>
        </c:ser>
        <c:ser>
          <c:idx val="8"/>
          <c:order val="8"/>
          <c:tx>
            <c:strRef>
              <c:f>'3.4_G'!$N$6</c:f>
              <c:strCache>
                <c:ptCount val="1"/>
                <c:pt idx="0">
                  <c:v>Öff. Verw., Sozialv., Erziehung und Unterricht, Gesundh.- und Sozialw.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'3.4_G'!$N$7:$N$12</c:f>
              <c:numCache>
                <c:formatCode>General</c:formatCode>
                <c:ptCount val="4"/>
                <c:pt idx="0">
                  <c:v>740754</c:v>
                </c:pt>
                <c:pt idx="1">
                  <c:v>137359</c:v>
                </c:pt>
                <c:pt idx="2">
                  <c:v>8852</c:v>
                </c:pt>
                <c:pt idx="3">
                  <c:v>1630</c:v>
                </c:pt>
              </c:numCache>
            </c:numRef>
          </c:val>
        </c:ser>
        <c:ser>
          <c:idx val="9"/>
          <c:order val="9"/>
          <c:tx>
            <c:strRef>
              <c:f>'3.4_G'!$O$6</c:f>
              <c:strCache>
                <c:ptCount val="1"/>
                <c:pt idx="0">
                  <c:v>Sonstige Dienstleistungen</c:v>
                </c:pt>
              </c:strCache>
            </c:strRef>
          </c:tx>
          <c:cat>
            <c:multiLvlStrRef>
              <c:f>'3.4_G'!$B$7:$C$12</c:f>
              <c:multiLvlStrCache>
                <c:ptCount val="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</c:lvl>
              </c:multiLvlStrCache>
            </c:multiLvlStrRef>
          </c:cat>
          <c:val>
            <c:numRef>
              <c:f>'3.4_G'!$O$7:$O$12</c:f>
              <c:numCache>
                <c:formatCode>General</c:formatCode>
                <c:ptCount val="4"/>
                <c:pt idx="0">
                  <c:v>130128</c:v>
                </c:pt>
                <c:pt idx="1">
                  <c:v>36897</c:v>
                </c:pt>
                <c:pt idx="2">
                  <c:v>2078</c:v>
                </c:pt>
                <c:pt idx="3">
                  <c:v>410</c:v>
                </c:pt>
              </c:numCache>
            </c:numRef>
          </c:val>
        </c:ser>
        <c:overlap val="100"/>
        <c:axId val="143741696"/>
        <c:axId val="143743232"/>
      </c:barChart>
      <c:catAx>
        <c:axId val="143741696"/>
        <c:scaling>
          <c:orientation val="minMax"/>
        </c:scaling>
        <c:axPos val="b"/>
        <c:tickLblPos val="nextTo"/>
        <c:crossAx val="143743232"/>
        <c:crosses val="autoZero"/>
        <c:auto val="1"/>
        <c:lblAlgn val="ctr"/>
        <c:lblOffset val="100"/>
      </c:catAx>
      <c:valAx>
        <c:axId val="143743232"/>
        <c:scaling>
          <c:orientation val="minMax"/>
        </c:scaling>
        <c:axPos val="l"/>
        <c:majorGridlines/>
        <c:numFmt formatCode="0%" sourceLinked="1"/>
        <c:tickLblPos val="nextTo"/>
        <c:crossAx val="143741696"/>
        <c:crosses val="autoZero"/>
        <c:crossBetween val="between"/>
      </c:valAx>
    </c:plotArea>
    <c:legend>
      <c:legendPos val="r"/>
    </c:legend>
    <c:plotVisOnly val="1"/>
    <c:dispBlanksAs val="gap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28</xdr:row>
      <xdr:rowOff>66675</xdr:rowOff>
    </xdr:from>
    <xdr:to>
      <xdr:col>8</xdr:col>
      <xdr:colOff>111675</xdr:colOff>
      <xdr:row>48</xdr:row>
      <xdr:rowOff>68175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JI">
  <a:themeElements>
    <a:clrScheme name="DJI">
      <a:dk1>
        <a:srgbClr val="000000"/>
      </a:dk1>
      <a:lt1>
        <a:srgbClr val="FFFFFF"/>
      </a:lt1>
      <a:dk2>
        <a:srgbClr val="333333"/>
      </a:dk2>
      <a:lt2>
        <a:srgbClr val="EAEAEA"/>
      </a:lt2>
      <a:accent1>
        <a:srgbClr val="006AD4"/>
      </a:accent1>
      <a:accent2>
        <a:srgbClr val="00ADEE"/>
      </a:accent2>
      <a:accent3>
        <a:srgbClr val="004B96"/>
      </a:accent3>
      <a:accent4>
        <a:srgbClr val="9DCEFF"/>
      </a:accent4>
      <a:accent5>
        <a:srgbClr val="92001C"/>
      </a:accent5>
      <a:accent6>
        <a:srgbClr val="E2AC00"/>
      </a:accent6>
      <a:hlink>
        <a:srgbClr val="006AD4"/>
      </a:hlink>
      <a:folHlink>
        <a:srgbClr val="006AD4"/>
      </a:folHlink>
    </a:clrScheme>
    <a:fontScheme name="DJI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4.25" style="72" customWidth="1"/>
    <col min="5" max="5" width="22.5" style="72" customWidth="1"/>
    <col min="6" max="16384" width="11" style="72"/>
  </cols>
  <sheetData>
    <row r="1" spans="1:8" s="66" customFormat="1" ht="12" customHeight="1">
      <c r="A1" s="75" t="s">
        <v>158</v>
      </c>
      <c r="B1" s="76" t="s">
        <v>159</v>
      </c>
      <c r="C1" s="76" t="s">
        <v>160</v>
      </c>
      <c r="D1" s="76" t="s">
        <v>161</v>
      </c>
      <c r="F1" s="67"/>
      <c r="G1" s="68"/>
      <c r="H1" s="68"/>
    </row>
    <row r="2" spans="1:8" s="66" customFormat="1" ht="16.5" customHeight="1">
      <c r="A2" s="75"/>
      <c r="B2" s="76"/>
      <c r="C2" s="76"/>
      <c r="D2" s="76"/>
      <c r="F2" s="67"/>
      <c r="G2" s="68"/>
      <c r="H2" s="68"/>
    </row>
    <row r="3" spans="1:8" s="66" customFormat="1" ht="16.5" customHeight="1">
      <c r="A3" s="69"/>
      <c r="B3" s="70"/>
      <c r="C3" s="70"/>
      <c r="D3" s="70"/>
      <c r="F3" s="67"/>
      <c r="G3" s="68"/>
      <c r="H3" s="68"/>
    </row>
    <row r="5" spans="1:8">
      <c r="A5" s="71" t="s">
        <v>162</v>
      </c>
    </row>
    <row r="6" spans="1:8">
      <c r="A6" s="71" t="s">
        <v>163</v>
      </c>
    </row>
    <row r="7" spans="1:8">
      <c r="A7" s="73" t="s">
        <v>164</v>
      </c>
    </row>
    <row r="10" spans="1:8">
      <c r="A10" s="72" t="s">
        <v>165</v>
      </c>
    </row>
    <row r="11" spans="1:8">
      <c r="A11" s="74"/>
      <c r="B11" s="74"/>
      <c r="C11" s="74"/>
      <c r="D11" s="74"/>
    </row>
    <row r="12" spans="1:8">
      <c r="A12" s="74" t="s">
        <v>166</v>
      </c>
      <c r="B12" s="74" t="s">
        <v>167</v>
      </c>
      <c r="C12" s="74" t="s">
        <v>168</v>
      </c>
      <c r="D12" s="74" t="s">
        <v>169</v>
      </c>
    </row>
    <row r="13" spans="1:8">
      <c r="A13" s="72" t="s">
        <v>170</v>
      </c>
      <c r="B13" s="72" t="s">
        <v>171</v>
      </c>
      <c r="C13" s="72" t="s">
        <v>172</v>
      </c>
      <c r="D13" s="72" t="s">
        <v>173</v>
      </c>
    </row>
    <row r="14" spans="1:8">
      <c r="A14" s="72" t="s">
        <v>174</v>
      </c>
      <c r="B14" s="72" t="s">
        <v>175</v>
      </c>
      <c r="C14" s="72" t="s">
        <v>172</v>
      </c>
      <c r="D14" s="72" t="s">
        <v>173</v>
      </c>
    </row>
    <row r="15" spans="1:8">
      <c r="A15" s="72" t="s">
        <v>176</v>
      </c>
      <c r="B15" s="72" t="s">
        <v>177</v>
      </c>
      <c r="C15" s="72" t="s">
        <v>172</v>
      </c>
      <c r="D15" s="72" t="s">
        <v>178</v>
      </c>
    </row>
    <row r="16" spans="1:8">
      <c r="B16" s="72" t="s">
        <v>179</v>
      </c>
      <c r="C16" s="72" t="s">
        <v>172</v>
      </c>
      <c r="D16" s="72" t="s">
        <v>178</v>
      </c>
    </row>
    <row r="17" spans="2:4">
      <c r="B17" s="72" t="s">
        <v>180</v>
      </c>
      <c r="C17" s="72" t="s">
        <v>181</v>
      </c>
      <c r="D17" s="72" t="s">
        <v>178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30"/>
  <sheetViews>
    <sheetView tabSelected="1" zoomScaleNormal="100" workbookViewId="0">
      <selection activeCell="A4" sqref="A4"/>
    </sheetView>
  </sheetViews>
  <sheetFormatPr baseColWidth="10" defaultRowHeight="12.75"/>
  <cols>
    <col min="1" max="3" width="11" style="6"/>
    <col min="4" max="4" width="11" style="44"/>
    <col min="5" max="5" width="11" style="44" customWidth="1"/>
    <col min="6" max="16384" width="11" style="6"/>
  </cols>
  <sheetData>
    <row r="1" spans="1:15" s="3" customFormat="1" ht="15.75">
      <c r="A1" s="2" t="s">
        <v>155</v>
      </c>
      <c r="D1" s="41"/>
      <c r="E1" s="41"/>
    </row>
    <row r="2" spans="1:15" s="14" customFormat="1">
      <c r="A2" s="4" t="s">
        <v>80</v>
      </c>
      <c r="D2" s="42"/>
      <c r="E2" s="42"/>
    </row>
    <row r="3" spans="1:15" s="5" customFormat="1">
      <c r="A3" s="4" t="s">
        <v>156</v>
      </c>
      <c r="D3" s="43"/>
      <c r="E3" s="43"/>
      <c r="L3" s="6"/>
      <c r="M3" s="6"/>
      <c r="N3" s="6"/>
      <c r="O3" s="6"/>
    </row>
    <row r="4" spans="1:15" s="5" customFormat="1">
      <c r="D4" s="43"/>
      <c r="E4" s="43"/>
      <c r="L4" s="6"/>
      <c r="M4" s="6"/>
      <c r="N4" s="6"/>
      <c r="O4" s="6"/>
    </row>
    <row r="5" spans="1:15" s="5" customFormat="1">
      <c r="A5" s="4"/>
      <c r="D5" s="43"/>
      <c r="E5" s="43"/>
    </row>
    <row r="6" spans="1:15" s="7" customFormat="1" ht="76.5">
      <c r="A6" s="7" t="s">
        <v>82</v>
      </c>
      <c r="B6" s="45" t="s">
        <v>83</v>
      </c>
      <c r="C6" s="45" t="s">
        <v>117</v>
      </c>
      <c r="D6" s="45" t="s">
        <v>16</v>
      </c>
      <c r="E6" s="45" t="s">
        <v>5</v>
      </c>
      <c r="F6" s="45" t="s">
        <v>119</v>
      </c>
      <c r="G6" s="45" t="s">
        <v>120</v>
      </c>
      <c r="H6" s="45" t="s">
        <v>121</v>
      </c>
      <c r="I6" s="45" t="s">
        <v>124</v>
      </c>
      <c r="J6" s="45" t="s">
        <v>122</v>
      </c>
      <c r="K6" s="45" t="s">
        <v>123</v>
      </c>
      <c r="L6" s="45" t="s">
        <v>6</v>
      </c>
      <c r="M6" s="45" t="s">
        <v>125</v>
      </c>
      <c r="N6" s="45" t="s">
        <v>126</v>
      </c>
      <c r="O6" s="45" t="s">
        <v>14</v>
      </c>
    </row>
    <row r="7" spans="1:15" s="11" customFormat="1">
      <c r="A7" s="8">
        <v>1</v>
      </c>
      <c r="B7" s="46" t="s">
        <v>85</v>
      </c>
      <c r="C7" s="46" t="s">
        <v>92</v>
      </c>
      <c r="D7" s="46">
        <f>'3.2_A'!AG6</f>
        <v>5157999</v>
      </c>
      <c r="E7" s="46">
        <f t="shared" ref="E7:E26" si="0">D7-SUM($F7:$O7)</f>
        <v>2274330</v>
      </c>
      <c r="F7" s="46">
        <f>'3.2_A'!M6</f>
        <v>89784</v>
      </c>
      <c r="G7" s="46">
        <f>'3.2_A'!O6</f>
        <v>417249</v>
      </c>
      <c r="H7" s="46">
        <f>'3.2_A'!Q6</f>
        <v>179122</v>
      </c>
      <c r="I7" s="46">
        <f>'3.2_A'!S6</f>
        <v>662842</v>
      </c>
      <c r="J7" s="47">
        <f>'3.2_A'!U6</f>
        <v>93911</v>
      </c>
      <c r="K7" s="48">
        <f>'3.2_A'!W6</f>
        <v>197241</v>
      </c>
      <c r="L7" s="48">
        <f>'3.2_A'!Y6</f>
        <v>33964</v>
      </c>
      <c r="M7" s="48">
        <f>'3.2_A'!AA6</f>
        <v>338674</v>
      </c>
      <c r="N7" s="48">
        <f>'3.2_A'!AC6</f>
        <v>740754</v>
      </c>
      <c r="O7" s="48">
        <f>'3.2_A'!AE6</f>
        <v>130128</v>
      </c>
    </row>
    <row r="8" spans="1:15" s="11" customFormat="1">
      <c r="A8" s="8">
        <v>2</v>
      </c>
      <c r="B8" s="46"/>
      <c r="C8" s="46" t="s">
        <v>93</v>
      </c>
      <c r="D8" s="46">
        <f>'3.2_A'!AG7</f>
        <v>1504334</v>
      </c>
      <c r="E8" s="46">
        <f t="shared" si="0"/>
        <v>629371</v>
      </c>
      <c r="F8" s="46">
        <f>'3.2_A'!M7</f>
        <v>9985</v>
      </c>
      <c r="G8" s="46">
        <f>'3.2_A'!O7</f>
        <v>153524</v>
      </c>
      <c r="H8" s="46">
        <f>'3.2_A'!Q7</f>
        <v>90914</v>
      </c>
      <c r="I8" s="46">
        <f>'3.2_A'!S7</f>
        <v>231803</v>
      </c>
      <c r="J8" s="47">
        <f>'3.2_A'!U7</f>
        <v>27337</v>
      </c>
      <c r="K8" s="48">
        <f>'3.2_A'!W7</f>
        <v>48973</v>
      </c>
      <c r="L8" s="48">
        <f>'3.2_A'!Y7</f>
        <v>9857</v>
      </c>
      <c r="M8" s="48">
        <f>'3.2_A'!AA7</f>
        <v>128314</v>
      </c>
      <c r="N8" s="48">
        <f>'3.2_A'!AC7</f>
        <v>137359</v>
      </c>
      <c r="O8" s="48">
        <f>'3.2_A'!AE7</f>
        <v>36897</v>
      </c>
    </row>
    <row r="9" spans="1:15" s="11" customFormat="1">
      <c r="A9" s="8">
        <v>3</v>
      </c>
      <c r="B9" s="46"/>
      <c r="C9" s="46" t="s">
        <v>16</v>
      </c>
      <c r="D9" s="46">
        <f>'3.2_A'!AG8</f>
        <v>6662333</v>
      </c>
      <c r="E9" s="46">
        <f t="shared" si="0"/>
        <v>2903699</v>
      </c>
      <c r="F9" s="46">
        <f>'3.2_A'!M8</f>
        <v>99769</v>
      </c>
      <c r="G9" s="46">
        <f>'3.2_A'!O8</f>
        <v>570773</v>
      </c>
      <c r="H9" s="46">
        <f>'3.2_A'!Q8</f>
        <v>270036</v>
      </c>
      <c r="I9" s="46">
        <f>'3.2_A'!S8</f>
        <v>894646</v>
      </c>
      <c r="J9" s="47">
        <f>'3.2_A'!U8</f>
        <v>121248</v>
      </c>
      <c r="K9" s="48">
        <f>'3.2_A'!W8</f>
        <v>246215</v>
      </c>
      <c r="L9" s="48">
        <f>'3.2_A'!Y8</f>
        <v>43821</v>
      </c>
      <c r="M9" s="48">
        <f>'3.2_A'!AA8</f>
        <v>466988</v>
      </c>
      <c r="N9" s="48">
        <f>'3.2_A'!AC8</f>
        <v>878113</v>
      </c>
      <c r="O9" s="48">
        <f>'3.2_A'!AE8</f>
        <v>167025</v>
      </c>
    </row>
    <row r="10" spans="1:15" s="11" customFormat="1">
      <c r="A10" s="8">
        <v>16</v>
      </c>
      <c r="B10" s="49" t="s">
        <v>90</v>
      </c>
      <c r="C10" s="50" t="s">
        <v>92</v>
      </c>
      <c r="D10" s="50">
        <f>'3.2_A'!AG21</f>
        <v>73125</v>
      </c>
      <c r="E10" s="50">
        <f>D10-SUM($F10:$O10)</f>
        <v>29389</v>
      </c>
      <c r="F10" s="50">
        <f>'3.2_A'!M21</f>
        <v>1232</v>
      </c>
      <c r="G10" s="50">
        <f>'3.2_A'!O21</f>
        <v>5211</v>
      </c>
      <c r="H10" s="50">
        <f>'3.2_A'!Q21</f>
        <v>2611</v>
      </c>
      <c r="I10" s="50">
        <f>'3.2_A'!S21</f>
        <v>10554</v>
      </c>
      <c r="J10" s="51">
        <f>'3.2_A'!U21</f>
        <v>1927</v>
      </c>
      <c r="K10" s="49">
        <f>'3.2_A'!W21</f>
        <v>3918</v>
      </c>
      <c r="L10" s="49">
        <f>'3.2_A'!Y21</f>
        <v>483</v>
      </c>
      <c r="M10" s="49">
        <f>'3.2_A'!AA21</f>
        <v>6870</v>
      </c>
      <c r="N10" s="49">
        <f>'3.2_A'!AC21</f>
        <v>8852</v>
      </c>
      <c r="O10" s="49">
        <f>'3.2_A'!AE21</f>
        <v>2078</v>
      </c>
    </row>
    <row r="11" spans="1:15" s="11" customFormat="1">
      <c r="A11" s="8">
        <v>17</v>
      </c>
      <c r="B11" s="50"/>
      <c r="C11" s="50" t="s">
        <v>93</v>
      </c>
      <c r="D11" s="50">
        <f>'3.2_A'!AG22</f>
        <v>23634</v>
      </c>
      <c r="E11" s="50">
        <f>D11-SUM($F11:$O11)</f>
        <v>9356</v>
      </c>
      <c r="F11" s="50" t="str">
        <f>'3.2_A'!M22</f>
        <v>X</v>
      </c>
      <c r="G11" s="50">
        <f>'3.2_A'!O22</f>
        <v>2188</v>
      </c>
      <c r="H11" s="50">
        <f>'3.2_A'!Q22</f>
        <v>1227</v>
      </c>
      <c r="I11" s="50">
        <f>'3.2_A'!S22</f>
        <v>4608</v>
      </c>
      <c r="J11" s="51">
        <f>'3.2_A'!U22</f>
        <v>472</v>
      </c>
      <c r="K11" s="49">
        <f>'3.2_A'!W22</f>
        <v>1367</v>
      </c>
      <c r="L11" s="49" t="str">
        <f>'3.2_A'!Y22</f>
        <v>**  80</v>
      </c>
      <c r="M11" s="49">
        <f>'3.2_A'!AA22</f>
        <v>2376</v>
      </c>
      <c r="N11" s="49">
        <f>'3.2_A'!AC22</f>
        <v>1630</v>
      </c>
      <c r="O11" s="49">
        <f>'3.2_A'!AE22</f>
        <v>410</v>
      </c>
    </row>
    <row r="12" spans="1:15" s="11" customFormat="1">
      <c r="A12" s="8">
        <v>18</v>
      </c>
      <c r="B12" s="50"/>
      <c r="C12" s="50" t="s">
        <v>16</v>
      </c>
      <c r="D12" s="50">
        <f>'3.2_A'!AG23</f>
        <v>96759</v>
      </c>
      <c r="E12" s="50">
        <f>D12-SUM($F12:$O12)</f>
        <v>38600</v>
      </c>
      <c r="F12" s="50">
        <f>'3.2_A'!M23</f>
        <v>1298</v>
      </c>
      <c r="G12" s="50">
        <f>'3.2_A'!O23</f>
        <v>7399</v>
      </c>
      <c r="H12" s="50">
        <f>'3.2_A'!Q23</f>
        <v>3838</v>
      </c>
      <c r="I12" s="50">
        <f>'3.2_A'!S23</f>
        <v>15162</v>
      </c>
      <c r="J12" s="51">
        <f>'3.2_A'!U23</f>
        <v>2399</v>
      </c>
      <c r="K12" s="49">
        <f>'3.2_A'!W23</f>
        <v>5285</v>
      </c>
      <c r="L12" s="49">
        <f>'3.2_A'!Y23</f>
        <v>563</v>
      </c>
      <c r="M12" s="49">
        <f>'3.2_A'!AA23</f>
        <v>9246</v>
      </c>
      <c r="N12" s="49">
        <f>'3.2_A'!AC23</f>
        <v>10482</v>
      </c>
      <c r="O12" s="49">
        <f>'3.2_A'!AE23</f>
        <v>2487</v>
      </c>
    </row>
    <row r="13" spans="1:15" s="8" customFormat="1">
      <c r="A13" s="8">
        <v>4</v>
      </c>
      <c r="B13" s="46" t="s">
        <v>86</v>
      </c>
      <c r="C13" s="46" t="s">
        <v>92</v>
      </c>
      <c r="D13" s="46">
        <f>'3.2_A'!AG9</f>
        <v>882626</v>
      </c>
      <c r="E13" s="46">
        <f t="shared" si="0"/>
        <v>376967</v>
      </c>
      <c r="F13" s="46">
        <f>'3.2_A'!M9</f>
        <v>8531</v>
      </c>
      <c r="G13" s="46">
        <f>'3.2_A'!O9</f>
        <v>54598</v>
      </c>
      <c r="H13" s="46">
        <f>'3.2_A'!Q9</f>
        <v>24756</v>
      </c>
      <c r="I13" s="46">
        <f>'3.2_A'!S9</f>
        <v>115140</v>
      </c>
      <c r="J13" s="47">
        <f>'3.2_A'!U9</f>
        <v>24273</v>
      </c>
      <c r="K13" s="48">
        <f>'3.2_A'!W9</f>
        <v>51708</v>
      </c>
      <c r="L13" s="48">
        <f>'3.2_A'!Y9</f>
        <v>6564</v>
      </c>
      <c r="M13" s="48">
        <f>'3.2_A'!AA9</f>
        <v>76195</v>
      </c>
      <c r="N13" s="48">
        <f>'3.2_A'!AC9</f>
        <v>122433</v>
      </c>
      <c r="O13" s="48">
        <f>'3.2_A'!AE9</f>
        <v>21461</v>
      </c>
    </row>
    <row r="14" spans="1:15" s="8" customFormat="1">
      <c r="A14" s="8">
        <v>5</v>
      </c>
      <c r="B14" s="46"/>
      <c r="C14" s="46" t="s">
        <v>93</v>
      </c>
      <c r="D14" s="46">
        <f>'3.2_A'!AG10</f>
        <v>291294</v>
      </c>
      <c r="E14" s="46">
        <f t="shared" si="0"/>
        <v>112903</v>
      </c>
      <c r="F14" s="46">
        <f>'3.2_A'!M10</f>
        <v>1386</v>
      </c>
      <c r="G14" s="46">
        <f>'3.2_A'!O10</f>
        <v>20833</v>
      </c>
      <c r="H14" s="46">
        <f>'3.2_A'!Q10</f>
        <v>15925</v>
      </c>
      <c r="I14" s="46">
        <f>'3.2_A'!S10</f>
        <v>44371</v>
      </c>
      <c r="J14" s="47">
        <f>'3.2_A'!U10</f>
        <v>9074</v>
      </c>
      <c r="K14" s="48">
        <f>'3.2_A'!W10</f>
        <v>16508</v>
      </c>
      <c r="L14" s="48">
        <f>'3.2_A'!Y10</f>
        <v>1503</v>
      </c>
      <c r="M14" s="48">
        <f>'3.2_A'!AA10</f>
        <v>33965</v>
      </c>
      <c r="N14" s="48">
        <f>'3.2_A'!AC10</f>
        <v>27938</v>
      </c>
      <c r="O14" s="48">
        <f>'3.2_A'!AE10</f>
        <v>6888</v>
      </c>
    </row>
    <row r="15" spans="1:15" s="8" customFormat="1">
      <c r="A15" s="8">
        <v>6</v>
      </c>
      <c r="B15" s="46"/>
      <c r="C15" s="46" t="s">
        <v>16</v>
      </c>
      <c r="D15" s="46">
        <f>'3.2_A'!AG11</f>
        <v>1173920</v>
      </c>
      <c r="E15" s="46">
        <f t="shared" si="0"/>
        <v>489872</v>
      </c>
      <c r="F15" s="46">
        <f>'3.2_A'!M11</f>
        <v>9916</v>
      </c>
      <c r="G15" s="46">
        <f>'3.2_A'!O11</f>
        <v>75431</v>
      </c>
      <c r="H15" s="46">
        <f>'3.2_A'!Q11</f>
        <v>40681</v>
      </c>
      <c r="I15" s="46">
        <f>'3.2_A'!S11</f>
        <v>159511</v>
      </c>
      <c r="J15" s="47">
        <f>'3.2_A'!U11</f>
        <v>33346</v>
      </c>
      <c r="K15" s="48">
        <f>'3.2_A'!W11</f>
        <v>68216</v>
      </c>
      <c r="L15" s="48">
        <f>'3.2_A'!Y11</f>
        <v>8067</v>
      </c>
      <c r="M15" s="48">
        <f>'3.2_A'!AA11</f>
        <v>110160</v>
      </c>
      <c r="N15" s="48">
        <f>'3.2_A'!AC11</f>
        <v>150371</v>
      </c>
      <c r="O15" s="48">
        <f>'3.2_A'!AE11</f>
        <v>28349</v>
      </c>
    </row>
    <row r="16" spans="1:15" s="8" customFormat="1">
      <c r="A16" s="8">
        <v>7</v>
      </c>
      <c r="B16" s="46" t="s">
        <v>87</v>
      </c>
      <c r="C16" s="46" t="s">
        <v>92</v>
      </c>
      <c r="D16" s="46">
        <f>'3.2_A'!AG12</f>
        <v>266228</v>
      </c>
      <c r="E16" s="46">
        <f t="shared" si="0"/>
        <v>107429</v>
      </c>
      <c r="F16" s="46">
        <f>'3.2_A'!M12</f>
        <v>8123</v>
      </c>
      <c r="G16" s="46">
        <f>'3.2_A'!O12</f>
        <v>26006</v>
      </c>
      <c r="H16" s="46">
        <f>'3.2_A'!Q12</f>
        <v>11069</v>
      </c>
      <c r="I16" s="46">
        <f>'3.2_A'!S12</f>
        <v>37147</v>
      </c>
      <c r="J16" s="47">
        <f>'3.2_A'!U12</f>
        <v>5130</v>
      </c>
      <c r="K16" s="48">
        <f>'3.2_A'!W12</f>
        <v>9173</v>
      </c>
      <c r="L16" s="48">
        <f>'3.2_A'!Y12</f>
        <v>1511</v>
      </c>
      <c r="M16" s="48">
        <f>'3.2_A'!AA12</f>
        <v>18262</v>
      </c>
      <c r="N16" s="48">
        <f>'3.2_A'!AC12</f>
        <v>35649</v>
      </c>
      <c r="O16" s="48">
        <f>'3.2_A'!AE12</f>
        <v>6729</v>
      </c>
    </row>
    <row r="17" spans="1:15" s="11" customFormat="1">
      <c r="A17" s="8">
        <v>8</v>
      </c>
      <c r="B17" s="46"/>
      <c r="C17" s="46" t="s">
        <v>93</v>
      </c>
      <c r="D17" s="46">
        <f>'3.2_A'!AG13</f>
        <v>53253</v>
      </c>
      <c r="E17" s="46">
        <f t="shared" si="0"/>
        <v>21453</v>
      </c>
      <c r="F17" s="46">
        <f>'3.2_A'!M13</f>
        <v>514</v>
      </c>
      <c r="G17" s="46">
        <f>'3.2_A'!O13</f>
        <v>5920</v>
      </c>
      <c r="H17" s="46">
        <f>'3.2_A'!Q13</f>
        <v>3746</v>
      </c>
      <c r="I17" s="46">
        <f>'3.2_A'!S13</f>
        <v>9229</v>
      </c>
      <c r="J17" s="47">
        <f>'3.2_A'!U13</f>
        <v>581</v>
      </c>
      <c r="K17" s="48">
        <f>'3.2_A'!W13</f>
        <v>1316</v>
      </c>
      <c r="L17" s="48" t="str">
        <f>'3.2_A'!Y13</f>
        <v>**  299</v>
      </c>
      <c r="M17" s="48">
        <f>'3.2_A'!AA13</f>
        <v>4133</v>
      </c>
      <c r="N17" s="48">
        <f>'3.2_A'!AC13</f>
        <v>5021</v>
      </c>
      <c r="O17" s="48">
        <f>'3.2_A'!AE13</f>
        <v>1340</v>
      </c>
    </row>
    <row r="18" spans="1:15" s="11" customFormat="1">
      <c r="A18" s="8">
        <v>9</v>
      </c>
      <c r="B18" s="46"/>
      <c r="C18" s="46" t="s">
        <v>16</v>
      </c>
      <c r="D18" s="46">
        <f>'3.2_A'!AG14</f>
        <v>319481</v>
      </c>
      <c r="E18" s="46">
        <f t="shared" si="0"/>
        <v>128584</v>
      </c>
      <c r="F18" s="46">
        <f>'3.2_A'!M14</f>
        <v>8637</v>
      </c>
      <c r="G18" s="46">
        <f>'3.2_A'!O14</f>
        <v>31926</v>
      </c>
      <c r="H18" s="46">
        <f>'3.2_A'!Q14</f>
        <v>14814</v>
      </c>
      <c r="I18" s="46">
        <f>'3.2_A'!S14</f>
        <v>46376</v>
      </c>
      <c r="J18" s="47">
        <f>'3.2_A'!U14</f>
        <v>5711</v>
      </c>
      <c r="K18" s="48">
        <f>'3.2_A'!W14</f>
        <v>10489</v>
      </c>
      <c r="L18" s="48">
        <f>'3.2_A'!Y14</f>
        <v>1810</v>
      </c>
      <c r="M18" s="48">
        <f>'3.2_A'!AA14</f>
        <v>22395</v>
      </c>
      <c r="N18" s="48">
        <f>'3.2_A'!AC14</f>
        <v>40670</v>
      </c>
      <c r="O18" s="48">
        <f>'3.2_A'!AE14</f>
        <v>8069</v>
      </c>
    </row>
    <row r="19" spans="1:15" s="11" customFormat="1">
      <c r="A19" s="8">
        <v>10</v>
      </c>
      <c r="B19" s="46" t="s">
        <v>88</v>
      </c>
      <c r="C19" s="46" t="s">
        <v>92</v>
      </c>
      <c r="D19" s="46">
        <f>'3.2_A'!AG15</f>
        <v>100977</v>
      </c>
      <c r="E19" s="46">
        <f t="shared" si="0"/>
        <v>41069</v>
      </c>
      <c r="F19" s="46">
        <f>'3.2_A'!M15</f>
        <v>1855</v>
      </c>
      <c r="G19" s="46">
        <f>'3.2_A'!O15</f>
        <v>10116</v>
      </c>
      <c r="H19" s="46">
        <f>'3.2_A'!Q15</f>
        <v>5524</v>
      </c>
      <c r="I19" s="46">
        <f>'3.2_A'!S15</f>
        <v>15231</v>
      </c>
      <c r="J19" s="47">
        <f>'3.2_A'!U15</f>
        <v>1138</v>
      </c>
      <c r="K19" s="48">
        <f>'3.2_A'!W15</f>
        <v>5333</v>
      </c>
      <c r="L19" s="48" t="str">
        <f>'3.2_A'!Y15</f>
        <v>**  582</v>
      </c>
      <c r="M19" s="48">
        <f>'3.2_A'!AA15</f>
        <v>6983</v>
      </c>
      <c r="N19" s="48">
        <f>'3.2_A'!AC15</f>
        <v>11560</v>
      </c>
      <c r="O19" s="48">
        <f>'3.2_A'!AE15</f>
        <v>2168</v>
      </c>
    </row>
    <row r="20" spans="1:15" s="11" customFormat="1">
      <c r="A20" s="8">
        <v>11</v>
      </c>
      <c r="B20" s="46"/>
      <c r="C20" s="46" t="s">
        <v>93</v>
      </c>
      <c r="D20" s="46">
        <f>'3.2_A'!AG16</f>
        <v>23806</v>
      </c>
      <c r="E20" s="46">
        <f t="shared" si="0"/>
        <v>10318</v>
      </c>
      <c r="F20" s="46" t="str">
        <f>'3.2_A'!M16</f>
        <v>X</v>
      </c>
      <c r="G20" s="46">
        <f>'3.2_A'!O16</f>
        <v>2834</v>
      </c>
      <c r="H20" s="46">
        <f>'3.2_A'!Q16</f>
        <v>1801</v>
      </c>
      <c r="I20" s="46">
        <f>'3.2_A'!S16</f>
        <v>3617</v>
      </c>
      <c r="J20" s="47" t="str">
        <f>'3.2_A'!U16</f>
        <v>**  534</v>
      </c>
      <c r="K20" s="48">
        <f>'3.2_A'!W16</f>
        <v>1271</v>
      </c>
      <c r="L20" s="48" t="str">
        <f>'3.2_A'!Y16</f>
        <v>**  201</v>
      </c>
      <c r="M20" s="48">
        <f>'3.2_A'!AA16</f>
        <v>2435</v>
      </c>
      <c r="N20" s="48">
        <f>'3.2_A'!AC16</f>
        <v>1530</v>
      </c>
      <c r="O20" s="48" t="str">
        <f>'3.2_A'!AE16</f>
        <v>**  317</v>
      </c>
    </row>
    <row r="21" spans="1:15" s="11" customFormat="1">
      <c r="A21" s="8">
        <v>12</v>
      </c>
      <c r="B21" s="46"/>
      <c r="C21" s="46" t="s">
        <v>16</v>
      </c>
      <c r="D21" s="46">
        <f>'3.2_A'!AG17</f>
        <v>124783</v>
      </c>
      <c r="E21" s="46">
        <f t="shared" si="0"/>
        <v>49684</v>
      </c>
      <c r="F21" s="46">
        <f>'3.2_A'!M17</f>
        <v>1925</v>
      </c>
      <c r="G21" s="46">
        <f>'3.2_A'!O17</f>
        <v>12950</v>
      </c>
      <c r="H21" s="46">
        <f>'3.2_A'!Q17</f>
        <v>7324</v>
      </c>
      <c r="I21" s="46">
        <f>'3.2_A'!S17</f>
        <v>18848</v>
      </c>
      <c r="J21" s="47">
        <f>'3.2_A'!U17</f>
        <v>1672</v>
      </c>
      <c r="K21" s="48">
        <f>'3.2_A'!W17</f>
        <v>6604</v>
      </c>
      <c r="L21" s="48">
        <f>'3.2_A'!Y17</f>
        <v>783</v>
      </c>
      <c r="M21" s="48">
        <f>'3.2_A'!AA17</f>
        <v>9418</v>
      </c>
      <c r="N21" s="48">
        <f>'3.2_A'!AC17</f>
        <v>13090</v>
      </c>
      <c r="O21" s="48">
        <f>'3.2_A'!AE17</f>
        <v>2485</v>
      </c>
    </row>
    <row r="22" spans="1:15" s="11" customFormat="1">
      <c r="A22" s="8">
        <v>13</v>
      </c>
      <c r="B22" s="46" t="s">
        <v>89</v>
      </c>
      <c r="C22" s="46" t="s">
        <v>92</v>
      </c>
      <c r="D22" s="46">
        <f>'3.2_A'!AG18</f>
        <v>30942</v>
      </c>
      <c r="E22" s="46">
        <f t="shared" si="0"/>
        <v>13377</v>
      </c>
      <c r="F22" s="46">
        <f>'3.2_A'!M18</f>
        <v>585</v>
      </c>
      <c r="G22" s="46">
        <f>'3.2_A'!O18</f>
        <v>3139</v>
      </c>
      <c r="H22" s="46">
        <f>'3.2_A'!Q18</f>
        <v>1537</v>
      </c>
      <c r="I22" s="46">
        <f>'3.2_A'!S18</f>
        <v>4714</v>
      </c>
      <c r="J22" s="47" t="str">
        <f>'3.2_A'!U18</f>
        <v>**  463</v>
      </c>
      <c r="K22" s="48">
        <f>'3.2_A'!W18</f>
        <v>1286</v>
      </c>
      <c r="L22" s="48" t="str">
        <f>'3.2_A'!Y18</f>
        <v>X</v>
      </c>
      <c r="M22" s="48">
        <f>'3.2_A'!AA18</f>
        <v>2172</v>
      </c>
      <c r="N22" s="48">
        <f>'3.2_A'!AC18</f>
        <v>3521</v>
      </c>
      <c r="O22" s="48">
        <f>'3.2_A'!AE18</f>
        <v>611</v>
      </c>
    </row>
    <row r="23" spans="1:15" s="11" customFormat="1">
      <c r="A23" s="8">
        <v>14</v>
      </c>
      <c r="B23" s="48"/>
      <c r="C23" s="46" t="s">
        <v>93</v>
      </c>
      <c r="D23" s="46">
        <f>'3.2_A'!AG19</f>
        <v>4321</v>
      </c>
      <c r="E23" s="46">
        <f t="shared" si="0"/>
        <v>3886</v>
      </c>
      <c r="F23" s="46" t="str">
        <f>'3.2_A'!M19</f>
        <v>X</v>
      </c>
      <c r="G23" s="46" t="str">
        <f>'3.2_A'!O19</f>
        <v>**  413</v>
      </c>
      <c r="H23" s="46" t="str">
        <f>'3.2_A'!Q19</f>
        <v>**  372</v>
      </c>
      <c r="I23" s="46" t="str">
        <f>'3.2_A'!S19</f>
        <v>**  628</v>
      </c>
      <c r="J23" s="47" t="str">
        <f>'3.2_A'!U19</f>
        <v>X</v>
      </c>
      <c r="K23" s="48" t="str">
        <f>'3.2_A'!W19</f>
        <v>X</v>
      </c>
      <c r="L23" s="48">
        <f>'3.2_A'!Y19</f>
        <v>0</v>
      </c>
      <c r="M23" s="48">
        <f>'3.2_A'!AA19</f>
        <v>435</v>
      </c>
      <c r="N23" s="48" t="str">
        <f>'3.2_A'!AC19</f>
        <v>**  395</v>
      </c>
      <c r="O23" s="48" t="str">
        <f>'3.2_A'!AE19</f>
        <v>**  220</v>
      </c>
    </row>
    <row r="24" spans="1:15" s="11" customFormat="1">
      <c r="A24" s="8">
        <v>15</v>
      </c>
      <c r="B24" s="48"/>
      <c r="C24" s="46" t="s">
        <v>16</v>
      </c>
      <c r="D24" s="46">
        <f>'3.2_A'!AG20</f>
        <v>35263</v>
      </c>
      <c r="E24" s="46">
        <f t="shared" si="0"/>
        <v>14601</v>
      </c>
      <c r="F24" s="46">
        <f>'3.2_A'!M20</f>
        <v>659</v>
      </c>
      <c r="G24" s="46">
        <f>'3.2_A'!O20</f>
        <v>3552</v>
      </c>
      <c r="H24" s="46">
        <f>'3.2_A'!Q20</f>
        <v>1909</v>
      </c>
      <c r="I24" s="46">
        <f>'3.2_A'!S20</f>
        <v>5342</v>
      </c>
      <c r="J24" s="47">
        <f>'3.2_A'!U20</f>
        <v>502</v>
      </c>
      <c r="K24" s="48">
        <f>'3.2_A'!W20</f>
        <v>1318</v>
      </c>
      <c r="L24" s="48">
        <f>'3.2_A'!Y20</f>
        <v>26</v>
      </c>
      <c r="M24" s="48">
        <f>'3.2_A'!AA20</f>
        <v>2607</v>
      </c>
      <c r="N24" s="48">
        <f>'3.2_A'!AC20</f>
        <v>3916</v>
      </c>
      <c r="O24" s="48">
        <f>'3.2_A'!AE20</f>
        <v>831</v>
      </c>
    </row>
    <row r="25" spans="1:15" s="11" customFormat="1">
      <c r="A25" s="8">
        <v>19</v>
      </c>
      <c r="B25" s="46" t="s">
        <v>91</v>
      </c>
      <c r="C25" s="46" t="s">
        <v>92</v>
      </c>
      <c r="D25" s="46">
        <f>'3.2_A'!AG24</f>
        <v>408142</v>
      </c>
      <c r="E25" s="46">
        <f t="shared" si="0"/>
        <v>165557</v>
      </c>
      <c r="F25" s="46">
        <f>'3.2_A'!M24</f>
        <v>5672</v>
      </c>
      <c r="G25" s="46">
        <f>'3.2_A'!O24</f>
        <v>42354</v>
      </c>
      <c r="H25" s="46">
        <f>'3.2_A'!Q24</f>
        <v>15662</v>
      </c>
      <c r="I25" s="46">
        <f>'3.2_A'!S24</f>
        <v>61153</v>
      </c>
      <c r="J25" s="47">
        <f>'3.2_A'!U24</f>
        <v>8819</v>
      </c>
      <c r="K25" s="48">
        <f>'3.2_A'!W24</f>
        <v>16172</v>
      </c>
      <c r="L25" s="48">
        <f>'3.2_A'!Y24</f>
        <v>2455</v>
      </c>
      <c r="M25" s="48">
        <f>'3.2_A'!AA24</f>
        <v>27844</v>
      </c>
      <c r="N25" s="48">
        <f>'3.2_A'!AC24</f>
        <v>53450</v>
      </c>
      <c r="O25" s="48">
        <f>'3.2_A'!AE24</f>
        <v>9004</v>
      </c>
    </row>
    <row r="26" spans="1:15" s="11" customFormat="1">
      <c r="A26" s="8">
        <v>20</v>
      </c>
      <c r="B26" s="46"/>
      <c r="C26" s="46" t="s">
        <v>93</v>
      </c>
      <c r="D26" s="46">
        <f>'3.2_A'!AG25</f>
        <v>116347</v>
      </c>
      <c r="E26" s="46">
        <f t="shared" si="0"/>
        <v>46511</v>
      </c>
      <c r="F26" s="46">
        <f>'3.2_A'!M25</f>
        <v>624</v>
      </c>
      <c r="G26" s="46">
        <f>'3.2_A'!O25</f>
        <v>17644</v>
      </c>
      <c r="H26" s="46">
        <f>'3.2_A'!Q25</f>
        <v>7354</v>
      </c>
      <c r="I26" s="46">
        <f>'3.2_A'!S25</f>
        <v>18179</v>
      </c>
      <c r="J26" s="47">
        <f>'3.2_A'!U25</f>
        <v>1960</v>
      </c>
      <c r="K26" s="48">
        <f>'3.2_A'!W25</f>
        <v>3173</v>
      </c>
      <c r="L26" s="48">
        <f>'3.2_A'!Y25</f>
        <v>459</v>
      </c>
      <c r="M26" s="48">
        <f>'3.2_A'!AA25</f>
        <v>9778</v>
      </c>
      <c r="N26" s="48">
        <f>'3.2_A'!AC25</f>
        <v>8704</v>
      </c>
      <c r="O26" s="48">
        <f>'3.2_A'!AE25</f>
        <v>1961</v>
      </c>
    </row>
    <row r="27" spans="1:15">
      <c r="A27" s="8">
        <v>21</v>
      </c>
      <c r="B27" s="52"/>
      <c r="C27" s="53" t="s">
        <v>16</v>
      </c>
      <c r="D27" s="53">
        <f>'3.2_A'!AG26</f>
        <v>524489</v>
      </c>
      <c r="E27" s="53">
        <f>'3.2_A'!C26+'3.2_A'!E26+'3.2_A'!G26+'3.2_A'!I26+'3.2_A'!K26</f>
        <v>212069</v>
      </c>
      <c r="F27" s="53">
        <f>'3.2_A'!M26</f>
        <v>6296</v>
      </c>
      <c r="G27" s="53">
        <f>'3.2_A'!O26</f>
        <v>59998</v>
      </c>
      <c r="H27" s="53">
        <f>'3.2_A'!Q26</f>
        <v>23016</v>
      </c>
      <c r="I27" s="54">
        <f>'3.2_A'!S26</f>
        <v>79332</v>
      </c>
      <c r="J27" s="55">
        <f>'3.2_A'!U26</f>
        <v>10779</v>
      </c>
      <c r="K27" s="56">
        <f>'3.2_A'!W26</f>
        <v>19345</v>
      </c>
      <c r="L27" s="56">
        <f>'3.2_A'!Y26</f>
        <v>2914</v>
      </c>
      <c r="M27" s="56">
        <f>'3.2_A'!AA26</f>
        <v>37622</v>
      </c>
      <c r="N27" s="56">
        <f>'3.2_A'!AC26</f>
        <v>62154</v>
      </c>
      <c r="O27" s="56">
        <f>'3.2_A'!AE26</f>
        <v>10965</v>
      </c>
    </row>
    <row r="28" spans="1:15" ht="13.5">
      <c r="B28" s="57" t="s">
        <v>157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9"/>
    </row>
    <row r="29" spans="1:15" ht="13.5">
      <c r="B29" s="60" t="s">
        <v>79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</row>
    <row r="30" spans="1:15" ht="13.5">
      <c r="B30" s="63" t="s">
        <v>114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5"/>
    </row>
  </sheetData>
  <autoFilter ref="A6:O30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AF32"/>
  <sheetViews>
    <sheetView zoomScaleNormal="100" workbookViewId="0">
      <selection activeCell="A5" sqref="A5"/>
    </sheetView>
  </sheetViews>
  <sheetFormatPr baseColWidth="10" defaultRowHeight="12.75"/>
  <cols>
    <col min="1" max="4" width="11" style="6"/>
    <col min="5" max="5" width="11" style="6" customWidth="1"/>
    <col min="6" max="16384" width="11" style="6"/>
  </cols>
  <sheetData>
    <row r="1" spans="1:32" s="3" customFormat="1" ht="15.75">
      <c r="A1" s="2" t="s">
        <v>155</v>
      </c>
    </row>
    <row r="2" spans="1:32" s="14" customFormat="1">
      <c r="A2" s="4" t="s">
        <v>80</v>
      </c>
    </row>
    <row r="3" spans="1:32" s="5" customFormat="1">
      <c r="A3" s="4" t="s">
        <v>156</v>
      </c>
      <c r="L3" s="6"/>
      <c r="M3" s="6"/>
      <c r="N3" s="6"/>
      <c r="O3" s="6"/>
    </row>
    <row r="4" spans="1:32" s="5" customFormat="1">
      <c r="L4" s="6"/>
      <c r="M4" s="6"/>
      <c r="N4" s="6"/>
      <c r="O4" s="6"/>
    </row>
    <row r="5" spans="1:32" s="5" customFormat="1">
      <c r="A5" s="4"/>
      <c r="D5" s="5" t="s">
        <v>115</v>
      </c>
      <c r="T5" s="5" t="s">
        <v>116</v>
      </c>
    </row>
    <row r="6" spans="1:32" s="7" customFormat="1" ht="102">
      <c r="A6" s="7" t="s">
        <v>82</v>
      </c>
      <c r="B6" s="30" t="s">
        <v>83</v>
      </c>
      <c r="C6" s="30" t="s">
        <v>117</v>
      </c>
      <c r="D6" s="30" t="s">
        <v>16</v>
      </c>
      <c r="E6" s="30" t="s">
        <v>5</v>
      </c>
      <c r="F6" s="30" t="s">
        <v>119</v>
      </c>
      <c r="G6" s="30" t="s">
        <v>120</v>
      </c>
      <c r="H6" s="30" t="s">
        <v>121</v>
      </c>
      <c r="I6" s="30" t="s">
        <v>124</v>
      </c>
      <c r="J6" s="30" t="s">
        <v>122</v>
      </c>
      <c r="K6" s="30" t="s">
        <v>123</v>
      </c>
      <c r="L6" s="30" t="s">
        <v>6</v>
      </c>
      <c r="M6" s="30" t="s">
        <v>125</v>
      </c>
      <c r="N6" s="30" t="s">
        <v>126</v>
      </c>
      <c r="O6" s="30" t="s">
        <v>14</v>
      </c>
      <c r="R6" s="30" t="s">
        <v>83</v>
      </c>
      <c r="S6" s="30" t="s">
        <v>117</v>
      </c>
      <c r="T6" s="7" t="s">
        <v>16</v>
      </c>
      <c r="U6" s="7" t="s">
        <v>5</v>
      </c>
      <c r="V6" s="7" t="s">
        <v>10</v>
      </c>
      <c r="W6" s="7" t="s">
        <v>15</v>
      </c>
      <c r="X6" s="7" t="s">
        <v>2</v>
      </c>
      <c r="Y6" s="7" t="s">
        <v>7</v>
      </c>
      <c r="Z6" s="7" t="s">
        <v>8</v>
      </c>
      <c r="AA6" s="7" t="s">
        <v>3</v>
      </c>
      <c r="AB6" s="7" t="s">
        <v>6</v>
      </c>
      <c r="AC6" s="7" t="s">
        <v>4</v>
      </c>
      <c r="AD6" s="7" t="s">
        <v>13</v>
      </c>
      <c r="AE6" s="7" t="s">
        <v>14</v>
      </c>
    </row>
    <row r="7" spans="1:32" s="11" customFormat="1">
      <c r="A7" s="8">
        <v>1</v>
      </c>
      <c r="B7" s="31" t="s">
        <v>85</v>
      </c>
      <c r="C7" s="31" t="s">
        <v>92</v>
      </c>
      <c r="D7" s="31">
        <f>'3.2_A'!AG6</f>
        <v>5157999</v>
      </c>
      <c r="E7" s="31">
        <f t="shared" ref="E7:E26" si="0">D7-SUM($F7:$O7)</f>
        <v>2274330</v>
      </c>
      <c r="F7" s="31">
        <f>'3.2_A'!M6</f>
        <v>89784</v>
      </c>
      <c r="G7" s="31">
        <f>'3.2_A'!O6</f>
        <v>417249</v>
      </c>
      <c r="H7" s="31">
        <f>'3.2_A'!Q6</f>
        <v>179122</v>
      </c>
      <c r="I7" s="9">
        <f>'3.2_A'!S6</f>
        <v>662842</v>
      </c>
      <c r="J7" s="8">
        <f>'3.2_A'!U6</f>
        <v>93911</v>
      </c>
      <c r="K7" s="11">
        <f>'3.2_A'!W6</f>
        <v>197241</v>
      </c>
      <c r="L7" s="11">
        <f>'3.2_A'!Y6</f>
        <v>33964</v>
      </c>
      <c r="M7" s="11">
        <f>'3.2_A'!AA6</f>
        <v>338674</v>
      </c>
      <c r="N7" s="11">
        <f>'3.2_A'!AC6</f>
        <v>740754</v>
      </c>
      <c r="O7" s="11">
        <f>'3.2_A'!AE6</f>
        <v>130128</v>
      </c>
      <c r="P7" s="33"/>
      <c r="R7" s="31" t="s">
        <v>85</v>
      </c>
      <c r="S7" s="31" t="s">
        <v>92</v>
      </c>
      <c r="T7" s="10">
        <f>D7/SUM($E7:$O7)</f>
        <v>1</v>
      </c>
      <c r="U7" s="10">
        <f t="shared" ref="U7" si="1">E7/SUM($E7:$O7)</f>
        <v>0.44093261747433454</v>
      </c>
      <c r="V7" s="10">
        <f t="shared" ref="V7:V27" si="2">F7/SUM($F7:$O7)</f>
        <v>3.1135334880667651E-2</v>
      </c>
      <c r="W7" s="10">
        <f t="shared" ref="W7:W27" si="3">G7/SUM($F7:$O7)</f>
        <v>0.14469379113899689</v>
      </c>
      <c r="X7" s="10">
        <f t="shared" ref="X7:X27" si="4">H7/SUM($F7:$O7)</f>
        <v>6.2116005685812069E-2</v>
      </c>
      <c r="Y7" s="10">
        <f t="shared" ref="Y7:Y27" si="5">I7/SUM($F7:$O7)</f>
        <v>0.22986063934522305</v>
      </c>
      <c r="Z7" s="10">
        <f t="shared" ref="Z7:Z27" si="6">J7/SUM($F7:$O7)</f>
        <v>3.2566497749915123E-2</v>
      </c>
      <c r="AA7" s="10">
        <f t="shared" ref="AA7:AA27" si="7">K7/SUM($F7:$O7)</f>
        <v>6.8399320449052919E-2</v>
      </c>
      <c r="AB7" s="10">
        <f t="shared" ref="AB7:AB27" si="8">L7/SUM($F7:$O7)</f>
        <v>1.1778050809576272E-2</v>
      </c>
      <c r="AC7" s="10">
        <f t="shared" ref="AC7:AC27" si="9">M7/SUM($F7:$O7)</f>
        <v>0.11744551819227519</v>
      </c>
      <c r="AD7" s="10">
        <f t="shared" ref="AD7:AD27" si="10">N7/SUM($F7:$O7)</f>
        <v>0.25687899686129023</v>
      </c>
      <c r="AE7" s="10">
        <f t="shared" ref="AE7:AE27" si="11">O7/SUM($F7:$O7)</f>
        <v>4.512584488719059E-2</v>
      </c>
      <c r="AF7" s="32">
        <f>MAX(V7:AE7)</f>
        <v>0.25687899686129023</v>
      </c>
    </row>
    <row r="8" spans="1:32" s="11" customFormat="1">
      <c r="A8" s="8">
        <v>2</v>
      </c>
      <c r="B8" s="31"/>
      <c r="C8" s="31" t="s">
        <v>93</v>
      </c>
      <c r="D8" s="31">
        <f>'3.2_A'!AG7</f>
        <v>1504334</v>
      </c>
      <c r="E8" s="31">
        <f t="shared" si="0"/>
        <v>629371</v>
      </c>
      <c r="F8" s="31">
        <f>'3.2_A'!M7</f>
        <v>9985</v>
      </c>
      <c r="G8" s="31">
        <f>'3.2_A'!O7</f>
        <v>153524</v>
      </c>
      <c r="H8" s="31">
        <f>'3.2_A'!Q7</f>
        <v>90914</v>
      </c>
      <c r="I8" s="9">
        <f>'3.2_A'!S7</f>
        <v>231803</v>
      </c>
      <c r="J8" s="8">
        <f>'3.2_A'!U7</f>
        <v>27337</v>
      </c>
      <c r="K8" s="11">
        <f>'3.2_A'!W7</f>
        <v>48973</v>
      </c>
      <c r="L8" s="11">
        <f>'3.2_A'!Y7</f>
        <v>9857</v>
      </c>
      <c r="M8" s="11">
        <f>'3.2_A'!AA7</f>
        <v>128314</v>
      </c>
      <c r="N8" s="11">
        <f>'3.2_A'!AC7</f>
        <v>137359</v>
      </c>
      <c r="O8" s="11">
        <f>'3.2_A'!AE7</f>
        <v>36897</v>
      </c>
      <c r="P8" s="33"/>
      <c r="R8" s="31"/>
      <c r="S8" s="31" t="s">
        <v>93</v>
      </c>
      <c r="T8" s="10">
        <f t="shared" ref="T8:T27" si="12">D8/SUM($E8:$O8)</f>
        <v>1</v>
      </c>
      <c r="U8" s="10">
        <f t="shared" ref="U8:U27" si="13">E8/SUM($E8:$O8)</f>
        <v>0.41837185093204038</v>
      </c>
      <c r="V8" s="10">
        <f t="shared" si="2"/>
        <v>1.1411911132242164E-2</v>
      </c>
      <c r="W8" s="10">
        <f t="shared" si="3"/>
        <v>0.17546341959602862</v>
      </c>
      <c r="X8" s="10">
        <f t="shared" si="4"/>
        <v>0.10390610802971097</v>
      </c>
      <c r="Y8" s="10">
        <f t="shared" si="5"/>
        <v>0.26492891699420434</v>
      </c>
      <c r="Z8" s="10">
        <f t="shared" si="6"/>
        <v>3.1243606872519182E-2</v>
      </c>
      <c r="AA8" s="10">
        <f t="shared" si="7"/>
        <v>5.5971509652408158E-2</v>
      </c>
      <c r="AB8" s="10">
        <f t="shared" si="8"/>
        <v>1.1265619231898949E-2</v>
      </c>
      <c r="AC8" s="10">
        <f t="shared" si="9"/>
        <v>0.14665077266124396</v>
      </c>
      <c r="AD8" s="10">
        <f t="shared" si="10"/>
        <v>0.15698835265034064</v>
      </c>
      <c r="AE8" s="10">
        <f t="shared" si="11"/>
        <v>4.2169783179403016E-2</v>
      </c>
      <c r="AF8" s="32">
        <f t="shared" ref="AF8:AF9" si="14">MAX(V8:AE8)</f>
        <v>0.26492891699420434</v>
      </c>
    </row>
    <row r="9" spans="1:32" s="11" customFormat="1" hidden="1">
      <c r="A9" s="8">
        <v>3</v>
      </c>
      <c r="B9" s="31"/>
      <c r="C9" s="31" t="s">
        <v>16</v>
      </c>
      <c r="D9" s="31">
        <f>'3.2_A'!AG8</f>
        <v>6662333</v>
      </c>
      <c r="E9" s="31">
        <f t="shared" si="0"/>
        <v>2903699</v>
      </c>
      <c r="F9" s="31">
        <f>'3.2_A'!M8</f>
        <v>99769</v>
      </c>
      <c r="G9" s="31">
        <f>'3.2_A'!O8</f>
        <v>570773</v>
      </c>
      <c r="H9" s="31">
        <f>'3.2_A'!Q8</f>
        <v>270036</v>
      </c>
      <c r="I9" s="9">
        <f>'3.2_A'!S8</f>
        <v>894646</v>
      </c>
      <c r="J9" s="8">
        <f>'3.2_A'!U8</f>
        <v>121248</v>
      </c>
      <c r="K9" s="11">
        <f>'3.2_A'!W8</f>
        <v>246215</v>
      </c>
      <c r="L9" s="11">
        <f>'3.2_A'!Y8</f>
        <v>43821</v>
      </c>
      <c r="M9" s="11">
        <f>'3.2_A'!AA8</f>
        <v>466988</v>
      </c>
      <c r="N9" s="11">
        <f>'3.2_A'!AC8</f>
        <v>878113</v>
      </c>
      <c r="O9" s="11">
        <f>'3.2_A'!AE8</f>
        <v>167025</v>
      </c>
      <c r="P9" s="33"/>
      <c r="R9" s="31"/>
      <c r="S9" s="31" t="s">
        <v>16</v>
      </c>
      <c r="T9" s="10">
        <f t="shared" si="12"/>
        <v>1</v>
      </c>
      <c r="U9" s="10">
        <f t="shared" si="13"/>
        <v>0.43583816660019847</v>
      </c>
      <c r="V9" s="10">
        <f t="shared" si="2"/>
        <v>2.6543951871876859E-2</v>
      </c>
      <c r="W9" s="10">
        <f t="shared" si="3"/>
        <v>0.15185649893019645</v>
      </c>
      <c r="X9" s="10">
        <f t="shared" si="4"/>
        <v>7.1844185946277297E-2</v>
      </c>
      <c r="Y9" s="10">
        <f t="shared" si="5"/>
        <v>0.23802423965727976</v>
      </c>
      <c r="Z9" s="10">
        <f t="shared" si="6"/>
        <v>3.2258527965212891E-2</v>
      </c>
      <c r="AA9" s="10">
        <f t="shared" si="7"/>
        <v>6.550651114207981E-2</v>
      </c>
      <c r="AB9" s="10">
        <f t="shared" si="8"/>
        <v>1.1658756878163716E-2</v>
      </c>
      <c r="AC9" s="10">
        <f t="shared" si="9"/>
        <v>0.12424407377786717</v>
      </c>
      <c r="AD9" s="10">
        <f t="shared" si="10"/>
        <v>0.23362556716083555</v>
      </c>
      <c r="AE9" s="10">
        <f t="shared" si="11"/>
        <v>4.4437686670210509E-2</v>
      </c>
      <c r="AF9" s="32">
        <f t="shared" si="14"/>
        <v>0.23802423965727976</v>
      </c>
    </row>
    <row r="10" spans="1:32" s="11" customFormat="1">
      <c r="A10" s="8">
        <v>16</v>
      </c>
      <c r="B10" s="36" t="s">
        <v>90</v>
      </c>
      <c r="C10" s="37" t="s">
        <v>92</v>
      </c>
      <c r="D10" s="37">
        <f>'3.2_A'!AG21</f>
        <v>73125</v>
      </c>
      <c r="E10" s="37">
        <f>D10-SUM($F10:$O10)</f>
        <v>29389</v>
      </c>
      <c r="F10" s="37">
        <f>'3.2_A'!M21</f>
        <v>1232</v>
      </c>
      <c r="G10" s="37">
        <f>'3.2_A'!O21</f>
        <v>5211</v>
      </c>
      <c r="H10" s="37">
        <f>'3.2_A'!Q21</f>
        <v>2611</v>
      </c>
      <c r="I10" s="38">
        <f>'3.2_A'!S21</f>
        <v>10554</v>
      </c>
      <c r="J10" s="39">
        <f>'3.2_A'!U21</f>
        <v>1927</v>
      </c>
      <c r="K10" s="36">
        <f>'3.2_A'!W21</f>
        <v>3918</v>
      </c>
      <c r="L10" s="36">
        <f>'3.2_A'!Y21</f>
        <v>483</v>
      </c>
      <c r="M10" s="36">
        <f>'3.2_A'!AA21</f>
        <v>6870</v>
      </c>
      <c r="N10" s="36">
        <f>'3.2_A'!AC21</f>
        <v>8852</v>
      </c>
      <c r="O10" s="36">
        <f>'3.2_A'!AE21</f>
        <v>2078</v>
      </c>
      <c r="P10" s="33"/>
      <c r="R10" s="36" t="s">
        <v>90</v>
      </c>
      <c r="S10" s="37" t="s">
        <v>92</v>
      </c>
      <c r="T10" s="40">
        <f t="shared" ref="T10:U12" si="15">D10/SUM($E10:$O10)</f>
        <v>1</v>
      </c>
      <c r="U10" s="40">
        <f t="shared" si="15"/>
        <v>0.40190085470085468</v>
      </c>
      <c r="V10" s="40">
        <f t="shared" ref="V10:AE12" si="16">F10/SUM($F10:$O10)</f>
        <v>2.8169014084507043E-2</v>
      </c>
      <c r="W10" s="40">
        <f t="shared" si="16"/>
        <v>0.11914669837205048</v>
      </c>
      <c r="X10" s="40">
        <f t="shared" si="16"/>
        <v>5.969910371318822E-2</v>
      </c>
      <c r="Y10" s="40">
        <f t="shared" si="16"/>
        <v>0.24131150539601243</v>
      </c>
      <c r="Z10" s="40">
        <f t="shared" si="16"/>
        <v>4.4059813426010612E-2</v>
      </c>
      <c r="AA10" s="40">
        <f t="shared" si="16"/>
        <v>8.95829522590086E-2</v>
      </c>
      <c r="AB10" s="40">
        <f t="shared" si="16"/>
        <v>1.1043533930857875E-2</v>
      </c>
      <c r="AC10" s="40">
        <f t="shared" si="16"/>
        <v>0.15707883665630146</v>
      </c>
      <c r="AD10" s="40">
        <f t="shared" si="16"/>
        <v>0.20239619535394182</v>
      </c>
      <c r="AE10" s="40">
        <f t="shared" si="16"/>
        <v>4.7512346808121456E-2</v>
      </c>
      <c r="AF10" s="32">
        <f>MAX(V10:AE10)</f>
        <v>0.24131150539601243</v>
      </c>
    </row>
    <row r="11" spans="1:32" s="11" customFormat="1">
      <c r="A11" s="8">
        <v>17</v>
      </c>
      <c r="B11" s="37"/>
      <c r="C11" s="37" t="s">
        <v>93</v>
      </c>
      <c r="D11" s="37">
        <f>'3.2_A'!AG22</f>
        <v>23634</v>
      </c>
      <c r="E11" s="37">
        <f>D11-SUM($F11:$O11)</f>
        <v>9356</v>
      </c>
      <c r="F11" s="37" t="str">
        <f>'3.2_A'!M22</f>
        <v>X</v>
      </c>
      <c r="G11" s="37">
        <f>'3.2_A'!O22</f>
        <v>2188</v>
      </c>
      <c r="H11" s="37">
        <f>'3.2_A'!Q22</f>
        <v>1227</v>
      </c>
      <c r="I11" s="38">
        <f>'3.2_A'!S22</f>
        <v>4608</v>
      </c>
      <c r="J11" s="39">
        <f>'3.2_A'!U22</f>
        <v>472</v>
      </c>
      <c r="K11" s="36">
        <f>'3.2_A'!W22</f>
        <v>1367</v>
      </c>
      <c r="L11" s="36" t="str">
        <f>'3.2_A'!Y22</f>
        <v>**  80</v>
      </c>
      <c r="M11" s="36">
        <f>'3.2_A'!AA22</f>
        <v>2376</v>
      </c>
      <c r="N11" s="36">
        <f>'3.2_A'!AC22</f>
        <v>1630</v>
      </c>
      <c r="O11" s="36">
        <f>'3.2_A'!AE22</f>
        <v>410</v>
      </c>
      <c r="P11" s="33"/>
      <c r="R11" s="37"/>
      <c r="S11" s="37" t="s">
        <v>93</v>
      </c>
      <c r="T11" s="40">
        <f t="shared" si="15"/>
        <v>1</v>
      </c>
      <c r="U11" s="40">
        <f t="shared" si="15"/>
        <v>0.39587035626639588</v>
      </c>
      <c r="V11" s="40" t="e">
        <f t="shared" si="16"/>
        <v>#VALUE!</v>
      </c>
      <c r="W11" s="40">
        <f t="shared" si="16"/>
        <v>0.15324275108558622</v>
      </c>
      <c r="X11" s="40">
        <f t="shared" si="16"/>
        <v>8.5936405659055887E-2</v>
      </c>
      <c r="Y11" s="40">
        <f t="shared" si="16"/>
        <v>0.32273427650931502</v>
      </c>
      <c r="Z11" s="40">
        <f t="shared" si="16"/>
        <v>3.3057851239669422E-2</v>
      </c>
      <c r="AA11" s="40">
        <f t="shared" si="16"/>
        <v>9.5741700518279876E-2</v>
      </c>
      <c r="AB11" s="40" t="e">
        <f t="shared" si="16"/>
        <v>#VALUE!</v>
      </c>
      <c r="AC11" s="40">
        <f t="shared" si="16"/>
        <v>0.16640986132511557</v>
      </c>
      <c r="AD11" s="40">
        <f t="shared" si="16"/>
        <v>0.11416164728953634</v>
      </c>
      <c r="AE11" s="40">
        <f t="shared" si="16"/>
        <v>2.8715506373441658E-2</v>
      </c>
      <c r="AF11" s="32" t="e">
        <f>MAX(V11:AE11)</f>
        <v>#VALUE!</v>
      </c>
    </row>
    <row r="12" spans="1:32" s="11" customFormat="1" hidden="1">
      <c r="A12" s="8">
        <v>18</v>
      </c>
      <c r="B12" s="37"/>
      <c r="C12" s="37" t="s">
        <v>16</v>
      </c>
      <c r="D12" s="37">
        <f>'3.2_A'!AG23</f>
        <v>96759</v>
      </c>
      <c r="E12" s="37">
        <f>D12-SUM($F12:$O12)</f>
        <v>38600</v>
      </c>
      <c r="F12" s="37">
        <f>'3.2_A'!M23</f>
        <v>1298</v>
      </c>
      <c r="G12" s="37">
        <f>'3.2_A'!O23</f>
        <v>7399</v>
      </c>
      <c r="H12" s="37">
        <f>'3.2_A'!Q23</f>
        <v>3838</v>
      </c>
      <c r="I12" s="38">
        <f>'3.2_A'!S23</f>
        <v>15162</v>
      </c>
      <c r="J12" s="39">
        <f>'3.2_A'!U23</f>
        <v>2399</v>
      </c>
      <c r="K12" s="36">
        <f>'3.2_A'!W23</f>
        <v>5285</v>
      </c>
      <c r="L12" s="36">
        <f>'3.2_A'!Y23</f>
        <v>563</v>
      </c>
      <c r="M12" s="36">
        <f>'3.2_A'!AA23</f>
        <v>9246</v>
      </c>
      <c r="N12" s="36">
        <f>'3.2_A'!AC23</f>
        <v>10482</v>
      </c>
      <c r="O12" s="36">
        <f>'3.2_A'!AE23</f>
        <v>2487</v>
      </c>
      <c r="P12" s="33"/>
      <c r="R12" s="37"/>
      <c r="S12" s="37" t="s">
        <v>16</v>
      </c>
      <c r="T12" s="40">
        <f t="shared" si="15"/>
        <v>1</v>
      </c>
      <c r="U12" s="40">
        <f t="shared" si="15"/>
        <v>0.39892929856654163</v>
      </c>
      <c r="V12" s="40">
        <f t="shared" si="16"/>
        <v>2.2318127890782167E-2</v>
      </c>
      <c r="W12" s="40">
        <f t="shared" si="16"/>
        <v>0.12722020667480527</v>
      </c>
      <c r="X12" s="40">
        <f t="shared" si="16"/>
        <v>6.5991506043776543E-2</v>
      </c>
      <c r="Y12" s="40">
        <f t="shared" si="16"/>
        <v>0.26069911793531525</v>
      </c>
      <c r="Z12" s="40">
        <f t="shared" si="16"/>
        <v>4.1248989838202167E-2</v>
      </c>
      <c r="AA12" s="40">
        <f t="shared" si="16"/>
        <v>9.087157619628948E-2</v>
      </c>
      <c r="AB12" s="40">
        <f t="shared" si="16"/>
        <v>9.6803590158015089E-3</v>
      </c>
      <c r="AC12" s="40">
        <f t="shared" si="16"/>
        <v>0.15897797417424647</v>
      </c>
      <c r="AD12" s="40">
        <f t="shared" si="16"/>
        <v>0.18023005897625474</v>
      </c>
      <c r="AE12" s="40">
        <f t="shared" si="16"/>
        <v>4.2762083254526385E-2</v>
      </c>
      <c r="AF12" s="32">
        <f>MAX(V12:AE12)</f>
        <v>0.26069911793531525</v>
      </c>
    </row>
    <row r="13" spans="1:32" s="8" customFormat="1">
      <c r="A13" s="8">
        <v>4</v>
      </c>
      <c r="B13" s="31" t="s">
        <v>86</v>
      </c>
      <c r="C13" s="31" t="s">
        <v>92</v>
      </c>
      <c r="D13" s="31">
        <f>'3.2_A'!AG9</f>
        <v>882626</v>
      </c>
      <c r="E13" s="31">
        <f t="shared" si="0"/>
        <v>376967</v>
      </c>
      <c r="F13" s="31">
        <f>'3.2_A'!M9</f>
        <v>8531</v>
      </c>
      <c r="G13" s="31">
        <f>'3.2_A'!O9</f>
        <v>54598</v>
      </c>
      <c r="H13" s="31">
        <f>'3.2_A'!Q9</f>
        <v>24756</v>
      </c>
      <c r="I13" s="9">
        <f>'3.2_A'!S9</f>
        <v>115140</v>
      </c>
      <c r="J13" s="8">
        <f>'3.2_A'!U9</f>
        <v>24273</v>
      </c>
      <c r="K13" s="11">
        <f>'3.2_A'!W9</f>
        <v>51708</v>
      </c>
      <c r="L13" s="11">
        <f>'3.2_A'!Y9</f>
        <v>6564</v>
      </c>
      <c r="M13" s="11">
        <f>'3.2_A'!AA9</f>
        <v>76195</v>
      </c>
      <c r="N13" s="11">
        <f>'3.2_A'!AC9</f>
        <v>122433</v>
      </c>
      <c r="O13" s="11">
        <f>'3.2_A'!AE9</f>
        <v>21461</v>
      </c>
      <c r="P13" s="33"/>
      <c r="R13" s="31" t="s">
        <v>86</v>
      </c>
      <c r="S13" s="31" t="s">
        <v>92</v>
      </c>
      <c r="T13" s="10">
        <f t="shared" si="12"/>
        <v>1</v>
      </c>
      <c r="U13" s="10">
        <f t="shared" si="13"/>
        <v>0.42709709435253435</v>
      </c>
      <c r="V13" s="10">
        <f t="shared" si="2"/>
        <v>1.6871053417421622E-2</v>
      </c>
      <c r="W13" s="10">
        <f t="shared" si="3"/>
        <v>0.10797395082456754</v>
      </c>
      <c r="X13" s="10">
        <f t="shared" si="4"/>
        <v>4.8957894549488887E-2</v>
      </c>
      <c r="Y13" s="10">
        <f t="shared" si="5"/>
        <v>0.22770285904136978</v>
      </c>
      <c r="Z13" s="10">
        <f t="shared" si="6"/>
        <v>4.8002705380503462E-2</v>
      </c>
      <c r="AA13" s="10">
        <f t="shared" si="7"/>
        <v>0.10225863674927174</v>
      </c>
      <c r="AB13" s="10">
        <f t="shared" si="8"/>
        <v>1.2981080135031711E-2</v>
      </c>
      <c r="AC13" s="10">
        <f t="shared" si="9"/>
        <v>0.15068455223777288</v>
      </c>
      <c r="AD13" s="10">
        <f t="shared" si="10"/>
        <v>0.24212562220785153</v>
      </c>
      <c r="AE13" s="10">
        <f t="shared" si="11"/>
        <v>4.2441645456720835E-2</v>
      </c>
      <c r="AF13" s="32"/>
    </row>
    <row r="14" spans="1:32" s="8" customFormat="1">
      <c r="A14" s="8">
        <v>5</v>
      </c>
      <c r="B14" s="31"/>
      <c r="C14" s="31" t="s">
        <v>93</v>
      </c>
      <c r="D14" s="31">
        <f>'3.2_A'!AG10</f>
        <v>291294</v>
      </c>
      <c r="E14" s="31">
        <f t="shared" si="0"/>
        <v>112903</v>
      </c>
      <c r="F14" s="31">
        <f>'3.2_A'!M10</f>
        <v>1386</v>
      </c>
      <c r="G14" s="31">
        <f>'3.2_A'!O10</f>
        <v>20833</v>
      </c>
      <c r="H14" s="31">
        <f>'3.2_A'!Q10</f>
        <v>15925</v>
      </c>
      <c r="I14" s="9">
        <f>'3.2_A'!S10</f>
        <v>44371</v>
      </c>
      <c r="J14" s="8">
        <f>'3.2_A'!U10</f>
        <v>9074</v>
      </c>
      <c r="K14" s="11">
        <f>'3.2_A'!W10</f>
        <v>16508</v>
      </c>
      <c r="L14" s="11">
        <f>'3.2_A'!Y10</f>
        <v>1503</v>
      </c>
      <c r="M14" s="11">
        <f>'3.2_A'!AA10</f>
        <v>33965</v>
      </c>
      <c r="N14" s="11">
        <f>'3.2_A'!AC10</f>
        <v>27938</v>
      </c>
      <c r="O14" s="11">
        <f>'3.2_A'!AE10</f>
        <v>6888</v>
      </c>
      <c r="P14" s="33"/>
      <c r="R14" s="31"/>
      <c r="S14" s="31" t="s">
        <v>93</v>
      </c>
      <c r="T14" s="10">
        <f t="shared" si="12"/>
        <v>1</v>
      </c>
      <c r="U14" s="10">
        <f t="shared" si="13"/>
        <v>0.38759123085267805</v>
      </c>
      <c r="V14" s="10">
        <f t="shared" si="2"/>
        <v>7.7694502525351618E-3</v>
      </c>
      <c r="W14" s="10">
        <f t="shared" si="3"/>
        <v>0.11678279733843075</v>
      </c>
      <c r="X14" s="10">
        <f t="shared" si="4"/>
        <v>8.9270198608674203E-2</v>
      </c>
      <c r="Y14" s="10">
        <f t="shared" si="5"/>
        <v>0.24872891569641967</v>
      </c>
      <c r="Z14" s="10">
        <f t="shared" si="6"/>
        <v>5.0865794799064973E-2</v>
      </c>
      <c r="AA14" s="10">
        <f t="shared" si="7"/>
        <v>9.2538300699026299E-2</v>
      </c>
      <c r="AB14" s="10">
        <f t="shared" si="8"/>
        <v>8.4253129361907264E-3</v>
      </c>
      <c r="AC14" s="10">
        <f t="shared" si="9"/>
        <v>0.19039637649881441</v>
      </c>
      <c r="AD14" s="10">
        <f t="shared" si="10"/>
        <v>0.15661103979460847</v>
      </c>
      <c r="AE14" s="10">
        <f t="shared" si="11"/>
        <v>3.861181337623535E-2</v>
      </c>
      <c r="AF14" s="32"/>
    </row>
    <row r="15" spans="1:32" s="8" customFormat="1" hidden="1">
      <c r="A15" s="8">
        <v>6</v>
      </c>
      <c r="B15" s="31"/>
      <c r="C15" s="31" t="s">
        <v>16</v>
      </c>
      <c r="D15" s="31">
        <f>'3.2_A'!AG11</f>
        <v>1173920</v>
      </c>
      <c r="E15" s="31">
        <f t="shared" si="0"/>
        <v>489872</v>
      </c>
      <c r="F15" s="31">
        <f>'3.2_A'!M11</f>
        <v>9916</v>
      </c>
      <c r="G15" s="31">
        <f>'3.2_A'!O11</f>
        <v>75431</v>
      </c>
      <c r="H15" s="31">
        <f>'3.2_A'!Q11</f>
        <v>40681</v>
      </c>
      <c r="I15" s="9">
        <f>'3.2_A'!S11</f>
        <v>159511</v>
      </c>
      <c r="J15" s="8">
        <f>'3.2_A'!U11</f>
        <v>33346</v>
      </c>
      <c r="K15" s="11">
        <f>'3.2_A'!W11</f>
        <v>68216</v>
      </c>
      <c r="L15" s="11">
        <f>'3.2_A'!Y11</f>
        <v>8067</v>
      </c>
      <c r="M15" s="11">
        <f>'3.2_A'!AA11</f>
        <v>110160</v>
      </c>
      <c r="N15" s="11">
        <f>'3.2_A'!AC11</f>
        <v>150371</v>
      </c>
      <c r="O15" s="11">
        <f>'3.2_A'!AE11</f>
        <v>28349</v>
      </c>
      <c r="P15" s="33"/>
      <c r="R15" s="31"/>
      <c r="S15" s="31" t="s">
        <v>16</v>
      </c>
      <c r="T15" s="10">
        <f t="shared" si="12"/>
        <v>1</v>
      </c>
      <c r="U15" s="10">
        <f t="shared" si="13"/>
        <v>0.41729589750579255</v>
      </c>
      <c r="V15" s="10">
        <f t="shared" si="2"/>
        <v>1.4496058756110682E-2</v>
      </c>
      <c r="W15" s="10">
        <f t="shared" si="3"/>
        <v>0.11027150141510537</v>
      </c>
      <c r="X15" s="10">
        <f t="shared" si="4"/>
        <v>5.9470972797230605E-2</v>
      </c>
      <c r="Y15" s="10">
        <f t="shared" si="5"/>
        <v>0.23318685238462797</v>
      </c>
      <c r="Z15" s="10">
        <f t="shared" si="6"/>
        <v>4.8748041073141068E-2</v>
      </c>
      <c r="AA15" s="10">
        <f t="shared" si="7"/>
        <v>9.9723995976890509E-2</v>
      </c>
      <c r="AB15" s="10">
        <f t="shared" si="8"/>
        <v>1.1793032067925058E-2</v>
      </c>
      <c r="AC15" s="10">
        <f t="shared" si="9"/>
        <v>0.16104133043295207</v>
      </c>
      <c r="AD15" s="10">
        <f t="shared" si="10"/>
        <v>0.21982521694384019</v>
      </c>
      <c r="AE15" s="10">
        <f t="shared" si="11"/>
        <v>4.1442998152176454E-2</v>
      </c>
      <c r="AF15" s="32"/>
    </row>
    <row r="16" spans="1:32" s="8" customFormat="1">
      <c r="A16" s="8">
        <v>7</v>
      </c>
      <c r="B16" s="31" t="s">
        <v>87</v>
      </c>
      <c r="C16" s="31" t="s">
        <v>92</v>
      </c>
      <c r="D16" s="31">
        <f>'3.2_A'!AG12</f>
        <v>266228</v>
      </c>
      <c r="E16" s="31">
        <f t="shared" si="0"/>
        <v>107429</v>
      </c>
      <c r="F16" s="31">
        <f>'3.2_A'!M12</f>
        <v>8123</v>
      </c>
      <c r="G16" s="31">
        <f>'3.2_A'!O12</f>
        <v>26006</v>
      </c>
      <c r="H16" s="31">
        <f>'3.2_A'!Q12</f>
        <v>11069</v>
      </c>
      <c r="I16" s="9">
        <f>'3.2_A'!S12</f>
        <v>37147</v>
      </c>
      <c r="J16" s="8">
        <f>'3.2_A'!U12</f>
        <v>5130</v>
      </c>
      <c r="K16" s="11">
        <f>'3.2_A'!W12</f>
        <v>9173</v>
      </c>
      <c r="L16" s="11">
        <f>'3.2_A'!Y12</f>
        <v>1511</v>
      </c>
      <c r="M16" s="11">
        <f>'3.2_A'!AA12</f>
        <v>18262</v>
      </c>
      <c r="N16" s="11">
        <f>'3.2_A'!AC12</f>
        <v>35649</v>
      </c>
      <c r="O16" s="11">
        <f>'3.2_A'!AE12</f>
        <v>6729</v>
      </c>
      <c r="P16" s="33"/>
      <c r="R16" s="31" t="s">
        <v>87</v>
      </c>
      <c r="S16" s="31" t="s">
        <v>92</v>
      </c>
      <c r="T16" s="10">
        <f t="shared" si="12"/>
        <v>1</v>
      </c>
      <c r="U16" s="10">
        <f t="shared" si="13"/>
        <v>0.40352254458584369</v>
      </c>
      <c r="V16" s="10">
        <f t="shared" si="2"/>
        <v>5.1152715067475235E-2</v>
      </c>
      <c r="W16" s="10">
        <f t="shared" si="3"/>
        <v>0.16376677434996442</v>
      </c>
      <c r="X16" s="10">
        <f t="shared" si="4"/>
        <v>6.9704469171720226E-2</v>
      </c>
      <c r="Y16" s="10">
        <f t="shared" si="5"/>
        <v>0.23392464688064787</v>
      </c>
      <c r="Z16" s="10">
        <f t="shared" si="6"/>
        <v>3.2304989326129255E-2</v>
      </c>
      <c r="AA16" s="10">
        <f t="shared" si="7"/>
        <v>5.7764847385688829E-2</v>
      </c>
      <c r="AB16" s="10">
        <f t="shared" si="8"/>
        <v>9.5151732693530815E-3</v>
      </c>
      <c r="AC16" s="10">
        <f t="shared" si="9"/>
        <v>0.11500072418592057</v>
      </c>
      <c r="AD16" s="10">
        <f t="shared" si="10"/>
        <v>0.22449133810666314</v>
      </c>
      <c r="AE16" s="10">
        <f t="shared" si="11"/>
        <v>4.2374322256437384E-2</v>
      </c>
      <c r="AF16" s="32"/>
    </row>
    <row r="17" spans="1:32" s="11" customFormat="1">
      <c r="A17" s="8">
        <v>8</v>
      </c>
      <c r="B17" s="31"/>
      <c r="C17" s="31" t="s">
        <v>93</v>
      </c>
      <c r="D17" s="31">
        <f>'3.2_A'!AG13</f>
        <v>53253</v>
      </c>
      <c r="E17" s="31">
        <f t="shared" si="0"/>
        <v>21453</v>
      </c>
      <c r="F17" s="31">
        <f>'3.2_A'!M13</f>
        <v>514</v>
      </c>
      <c r="G17" s="31">
        <f>'3.2_A'!O13</f>
        <v>5920</v>
      </c>
      <c r="H17" s="31">
        <f>'3.2_A'!Q13</f>
        <v>3746</v>
      </c>
      <c r="I17" s="9">
        <f>'3.2_A'!S13</f>
        <v>9229</v>
      </c>
      <c r="J17" s="8">
        <f>'3.2_A'!U13</f>
        <v>581</v>
      </c>
      <c r="K17" s="11">
        <f>'3.2_A'!W13</f>
        <v>1316</v>
      </c>
      <c r="L17" s="11" t="str">
        <f>'3.2_A'!Y13</f>
        <v>**  299</v>
      </c>
      <c r="M17" s="11">
        <f>'3.2_A'!AA13</f>
        <v>4133</v>
      </c>
      <c r="N17" s="11">
        <f>'3.2_A'!AC13</f>
        <v>5021</v>
      </c>
      <c r="O17" s="11">
        <f>'3.2_A'!AE13</f>
        <v>1340</v>
      </c>
      <c r="P17" s="33"/>
      <c r="R17" s="31"/>
      <c r="S17" s="31" t="s">
        <v>93</v>
      </c>
      <c r="T17" s="10">
        <f t="shared" si="12"/>
        <v>1</v>
      </c>
      <c r="U17" s="10">
        <f t="shared" si="13"/>
        <v>0.4028505436313447</v>
      </c>
      <c r="V17" s="10">
        <f t="shared" si="2"/>
        <v>1.6163522012578615E-2</v>
      </c>
      <c r="W17" s="10">
        <f t="shared" si="3"/>
        <v>0.1861635220125786</v>
      </c>
      <c r="X17" s="10">
        <f t="shared" si="4"/>
        <v>0.11779874213836478</v>
      </c>
      <c r="Y17" s="10">
        <f t="shared" si="5"/>
        <v>0.29022012578616352</v>
      </c>
      <c r="Z17" s="10">
        <f t="shared" si="6"/>
        <v>1.8270440251572328E-2</v>
      </c>
      <c r="AA17" s="10">
        <f t="shared" si="7"/>
        <v>4.1383647798742138E-2</v>
      </c>
      <c r="AB17" s="10" t="e">
        <f t="shared" si="8"/>
        <v>#VALUE!</v>
      </c>
      <c r="AC17" s="10">
        <f t="shared" si="9"/>
        <v>0.12996855345911951</v>
      </c>
      <c r="AD17" s="10">
        <f t="shared" si="10"/>
        <v>0.15789308176100628</v>
      </c>
      <c r="AE17" s="10">
        <f t="shared" si="11"/>
        <v>4.2138364779874211E-2</v>
      </c>
      <c r="AF17" s="32"/>
    </row>
    <row r="18" spans="1:32" s="11" customFormat="1" hidden="1">
      <c r="A18" s="8">
        <v>9</v>
      </c>
      <c r="B18" s="31"/>
      <c r="C18" s="31" t="s">
        <v>16</v>
      </c>
      <c r="D18" s="31">
        <f>'3.2_A'!AG14</f>
        <v>319481</v>
      </c>
      <c r="E18" s="31">
        <f t="shared" si="0"/>
        <v>128584</v>
      </c>
      <c r="F18" s="31">
        <f>'3.2_A'!M14</f>
        <v>8637</v>
      </c>
      <c r="G18" s="31">
        <f>'3.2_A'!O14</f>
        <v>31926</v>
      </c>
      <c r="H18" s="31">
        <f>'3.2_A'!Q14</f>
        <v>14814</v>
      </c>
      <c r="I18" s="9">
        <f>'3.2_A'!S14</f>
        <v>46376</v>
      </c>
      <c r="J18" s="8">
        <f>'3.2_A'!U14</f>
        <v>5711</v>
      </c>
      <c r="K18" s="11">
        <f>'3.2_A'!W14</f>
        <v>10489</v>
      </c>
      <c r="L18" s="11">
        <f>'3.2_A'!Y14</f>
        <v>1810</v>
      </c>
      <c r="M18" s="11">
        <f>'3.2_A'!AA14</f>
        <v>22395</v>
      </c>
      <c r="N18" s="11">
        <f>'3.2_A'!AC14</f>
        <v>40670</v>
      </c>
      <c r="O18" s="11">
        <f>'3.2_A'!AE14</f>
        <v>8069</v>
      </c>
      <c r="P18" s="33"/>
      <c r="R18" s="31"/>
      <c r="S18" s="31" t="s">
        <v>16</v>
      </c>
      <c r="T18" s="10">
        <f t="shared" si="12"/>
        <v>1</v>
      </c>
      <c r="U18" s="10">
        <f t="shared" si="13"/>
        <v>0.40247776863099838</v>
      </c>
      <c r="V18" s="10">
        <f t="shared" si="2"/>
        <v>4.5244294043384654E-2</v>
      </c>
      <c r="W18" s="10">
        <f t="shared" si="3"/>
        <v>0.16724202056606441</v>
      </c>
      <c r="X18" s="10">
        <f t="shared" si="4"/>
        <v>7.7602057654127615E-2</v>
      </c>
      <c r="Y18" s="10">
        <f t="shared" si="5"/>
        <v>0.24293729079032148</v>
      </c>
      <c r="Z18" s="10">
        <f t="shared" si="6"/>
        <v>2.991665662634824E-2</v>
      </c>
      <c r="AA18" s="10">
        <f t="shared" si="7"/>
        <v>5.4945860856901889E-2</v>
      </c>
      <c r="AB18" s="10">
        <f t="shared" si="8"/>
        <v>9.4815528793014033E-3</v>
      </c>
      <c r="AC18" s="10">
        <f t="shared" si="9"/>
        <v>0.1173145727800856</v>
      </c>
      <c r="AD18" s="10">
        <f t="shared" si="10"/>
        <v>0.21304682629899893</v>
      </c>
      <c r="AE18" s="10">
        <f t="shared" si="11"/>
        <v>4.2268867504465762E-2</v>
      </c>
      <c r="AF18" s="32"/>
    </row>
    <row r="19" spans="1:32" s="11" customFormat="1">
      <c r="A19" s="8">
        <v>10</v>
      </c>
      <c r="B19" s="31" t="s">
        <v>88</v>
      </c>
      <c r="C19" s="31" t="s">
        <v>92</v>
      </c>
      <c r="D19" s="31">
        <f>'3.2_A'!AG15</f>
        <v>100977</v>
      </c>
      <c r="E19" s="31">
        <f t="shared" si="0"/>
        <v>41069</v>
      </c>
      <c r="F19" s="31">
        <f>'3.2_A'!M15</f>
        <v>1855</v>
      </c>
      <c r="G19" s="31">
        <f>'3.2_A'!O15</f>
        <v>10116</v>
      </c>
      <c r="H19" s="31">
        <f>'3.2_A'!Q15</f>
        <v>5524</v>
      </c>
      <c r="I19" s="9">
        <f>'3.2_A'!S15</f>
        <v>15231</v>
      </c>
      <c r="J19" s="8">
        <f>'3.2_A'!U15</f>
        <v>1138</v>
      </c>
      <c r="K19" s="11">
        <f>'3.2_A'!W15</f>
        <v>5333</v>
      </c>
      <c r="L19" s="11" t="str">
        <f>'3.2_A'!Y15</f>
        <v>**  582</v>
      </c>
      <c r="M19" s="11">
        <f>'3.2_A'!AA15</f>
        <v>6983</v>
      </c>
      <c r="N19" s="11">
        <f>'3.2_A'!AC15</f>
        <v>11560</v>
      </c>
      <c r="O19" s="11">
        <f>'3.2_A'!AE15</f>
        <v>2168</v>
      </c>
      <c r="P19" s="33"/>
      <c r="R19" s="31" t="s">
        <v>88</v>
      </c>
      <c r="S19" s="31" t="s">
        <v>92</v>
      </c>
      <c r="T19" s="10">
        <f t="shared" si="12"/>
        <v>1</v>
      </c>
      <c r="U19" s="10">
        <f t="shared" si="13"/>
        <v>0.40671638095803997</v>
      </c>
      <c r="V19" s="10">
        <f t="shared" si="2"/>
        <v>3.0964145022367631E-2</v>
      </c>
      <c r="W19" s="10">
        <f t="shared" si="3"/>
        <v>0.16885891700607597</v>
      </c>
      <c r="X19" s="10">
        <f t="shared" si="4"/>
        <v>9.2208052346931968E-2</v>
      </c>
      <c r="Y19" s="10">
        <f t="shared" si="5"/>
        <v>0.25423983441276626</v>
      </c>
      <c r="Z19" s="10">
        <f t="shared" si="6"/>
        <v>1.899579355011017E-2</v>
      </c>
      <c r="AA19" s="10">
        <f t="shared" si="7"/>
        <v>8.9019830406623493E-2</v>
      </c>
      <c r="AB19" s="10" t="e">
        <f t="shared" si="8"/>
        <v>#VALUE!</v>
      </c>
      <c r="AC19" s="10">
        <f t="shared" si="9"/>
        <v>0.11656206182813647</v>
      </c>
      <c r="AD19" s="10">
        <f t="shared" si="10"/>
        <v>0.19296254256526674</v>
      </c>
      <c r="AE19" s="10">
        <f t="shared" si="11"/>
        <v>3.6188822861721308E-2</v>
      </c>
      <c r="AF19" s="32"/>
    </row>
    <row r="20" spans="1:32" s="11" customFormat="1">
      <c r="A20" s="8">
        <v>11</v>
      </c>
      <c r="B20" s="31"/>
      <c r="C20" s="31" t="s">
        <v>93</v>
      </c>
      <c r="D20" s="31">
        <f>'3.2_A'!AG16</f>
        <v>23806</v>
      </c>
      <c r="E20" s="31">
        <f t="shared" si="0"/>
        <v>10318</v>
      </c>
      <c r="F20" s="31" t="str">
        <f>'3.2_A'!M16</f>
        <v>X</v>
      </c>
      <c r="G20" s="31">
        <f>'3.2_A'!O16</f>
        <v>2834</v>
      </c>
      <c r="H20" s="31">
        <f>'3.2_A'!Q16</f>
        <v>1801</v>
      </c>
      <c r="I20" s="9">
        <f>'3.2_A'!S16</f>
        <v>3617</v>
      </c>
      <c r="J20" s="8" t="str">
        <f>'3.2_A'!U16</f>
        <v>**  534</v>
      </c>
      <c r="K20" s="11">
        <f>'3.2_A'!W16</f>
        <v>1271</v>
      </c>
      <c r="L20" s="11" t="str">
        <f>'3.2_A'!Y16</f>
        <v>**  201</v>
      </c>
      <c r="M20" s="11">
        <f>'3.2_A'!AA16</f>
        <v>2435</v>
      </c>
      <c r="N20" s="11">
        <f>'3.2_A'!AC16</f>
        <v>1530</v>
      </c>
      <c r="O20" s="11" t="str">
        <f>'3.2_A'!AE16</f>
        <v>**  317</v>
      </c>
      <c r="P20" s="33"/>
      <c r="R20" s="31"/>
      <c r="S20" s="31" t="s">
        <v>93</v>
      </c>
      <c r="T20" s="10">
        <f t="shared" si="12"/>
        <v>1</v>
      </c>
      <c r="U20" s="10">
        <f t="shared" si="13"/>
        <v>0.43342014618163488</v>
      </c>
      <c r="V20" s="10" t="e">
        <f t="shared" si="2"/>
        <v>#VALUE!</v>
      </c>
      <c r="W20" s="10">
        <f t="shared" si="3"/>
        <v>0.21011269276393832</v>
      </c>
      <c r="X20" s="10">
        <f t="shared" si="4"/>
        <v>0.13352609727164888</v>
      </c>
      <c r="Y20" s="10">
        <f t="shared" si="5"/>
        <v>0.26816429418742588</v>
      </c>
      <c r="Z20" s="10" t="e">
        <f t="shared" si="6"/>
        <v>#VALUE!</v>
      </c>
      <c r="AA20" s="10">
        <f t="shared" si="7"/>
        <v>9.4231909845788844E-2</v>
      </c>
      <c r="AB20" s="10" t="e">
        <f t="shared" si="8"/>
        <v>#VALUE!</v>
      </c>
      <c r="AC20" s="10">
        <f t="shared" si="9"/>
        <v>0.18053084223013049</v>
      </c>
      <c r="AD20" s="10">
        <f t="shared" si="10"/>
        <v>0.11343416370106761</v>
      </c>
      <c r="AE20" s="10" t="e">
        <f t="shared" si="11"/>
        <v>#VALUE!</v>
      </c>
      <c r="AF20" s="32"/>
    </row>
    <row r="21" spans="1:32" s="11" customFormat="1" hidden="1">
      <c r="A21" s="8">
        <v>12</v>
      </c>
      <c r="B21" s="31"/>
      <c r="C21" s="31" t="s">
        <v>16</v>
      </c>
      <c r="D21" s="31">
        <f>'3.2_A'!AG17</f>
        <v>124783</v>
      </c>
      <c r="E21" s="31">
        <f t="shared" si="0"/>
        <v>49684</v>
      </c>
      <c r="F21" s="31">
        <f>'3.2_A'!M17</f>
        <v>1925</v>
      </c>
      <c r="G21" s="31">
        <f>'3.2_A'!O17</f>
        <v>12950</v>
      </c>
      <c r="H21" s="31">
        <f>'3.2_A'!Q17</f>
        <v>7324</v>
      </c>
      <c r="I21" s="9">
        <f>'3.2_A'!S17</f>
        <v>18848</v>
      </c>
      <c r="J21" s="8">
        <f>'3.2_A'!U17</f>
        <v>1672</v>
      </c>
      <c r="K21" s="11">
        <f>'3.2_A'!W17</f>
        <v>6604</v>
      </c>
      <c r="L21" s="11">
        <f>'3.2_A'!Y17</f>
        <v>783</v>
      </c>
      <c r="M21" s="11">
        <f>'3.2_A'!AA17</f>
        <v>9418</v>
      </c>
      <c r="N21" s="11">
        <f>'3.2_A'!AC17</f>
        <v>13090</v>
      </c>
      <c r="O21" s="11">
        <f>'3.2_A'!AE17</f>
        <v>2485</v>
      </c>
      <c r="P21" s="33"/>
      <c r="R21" s="31"/>
      <c r="S21" s="31" t="s">
        <v>16</v>
      </c>
      <c r="T21" s="10">
        <f t="shared" si="12"/>
        <v>1</v>
      </c>
      <c r="U21" s="10">
        <f t="shared" si="13"/>
        <v>0.39816321133487736</v>
      </c>
      <c r="V21" s="10">
        <f t="shared" si="2"/>
        <v>2.5632831329311975E-2</v>
      </c>
      <c r="W21" s="10">
        <f t="shared" si="3"/>
        <v>0.17243904712446237</v>
      </c>
      <c r="X21" s="10">
        <f t="shared" si="4"/>
        <v>9.7524600860197874E-2</v>
      </c>
      <c r="Y21" s="10">
        <f t="shared" si="5"/>
        <v>0.2509753791661673</v>
      </c>
      <c r="Z21" s="10">
        <f t="shared" si="6"/>
        <v>2.2263944926030971E-2</v>
      </c>
      <c r="AA21" s="10">
        <f t="shared" si="7"/>
        <v>8.7937256155208463E-2</v>
      </c>
      <c r="AB21" s="10">
        <f t="shared" si="8"/>
        <v>1.0426237366675988E-2</v>
      </c>
      <c r="AC21" s="10">
        <f t="shared" si="9"/>
        <v>0.12540779504387542</v>
      </c>
      <c r="AD21" s="10">
        <f t="shared" si="10"/>
        <v>0.17430325303932143</v>
      </c>
      <c r="AE21" s="10">
        <f t="shared" si="11"/>
        <v>3.3089654988748184E-2</v>
      </c>
      <c r="AF21" s="32"/>
    </row>
    <row r="22" spans="1:32" s="11" customFormat="1">
      <c r="A22" s="8">
        <v>13</v>
      </c>
      <c r="B22" s="31" t="s">
        <v>89</v>
      </c>
      <c r="C22" s="31" t="s">
        <v>92</v>
      </c>
      <c r="D22" s="31">
        <f>'3.2_A'!AG18</f>
        <v>30942</v>
      </c>
      <c r="E22" s="31">
        <f t="shared" si="0"/>
        <v>13377</v>
      </c>
      <c r="F22" s="31">
        <f>'3.2_A'!M18</f>
        <v>585</v>
      </c>
      <c r="G22" s="31">
        <f>'3.2_A'!O18</f>
        <v>3139</v>
      </c>
      <c r="H22" s="31">
        <f>'3.2_A'!Q18</f>
        <v>1537</v>
      </c>
      <c r="I22" s="9">
        <f>'3.2_A'!S18</f>
        <v>4714</v>
      </c>
      <c r="J22" s="8" t="str">
        <f>'3.2_A'!U18</f>
        <v>**  463</v>
      </c>
      <c r="K22" s="11">
        <f>'3.2_A'!W18</f>
        <v>1286</v>
      </c>
      <c r="L22" s="11" t="str">
        <f>'3.2_A'!Y18</f>
        <v>X</v>
      </c>
      <c r="M22" s="11">
        <f>'3.2_A'!AA18</f>
        <v>2172</v>
      </c>
      <c r="N22" s="11">
        <f>'3.2_A'!AC18</f>
        <v>3521</v>
      </c>
      <c r="O22" s="11">
        <f>'3.2_A'!AE18</f>
        <v>611</v>
      </c>
      <c r="P22" s="33"/>
      <c r="R22" s="31" t="s">
        <v>89</v>
      </c>
      <c r="S22" s="31" t="s">
        <v>92</v>
      </c>
      <c r="T22" s="10">
        <f t="shared" si="12"/>
        <v>1</v>
      </c>
      <c r="U22" s="10">
        <f t="shared" si="13"/>
        <v>0.43232499515222028</v>
      </c>
      <c r="V22" s="10">
        <f t="shared" si="2"/>
        <v>3.3304867634500426E-2</v>
      </c>
      <c r="W22" s="10">
        <f t="shared" si="3"/>
        <v>0.17870765727298604</v>
      </c>
      <c r="X22" s="10">
        <f t="shared" si="4"/>
        <v>8.7503558212354116E-2</v>
      </c>
      <c r="Y22" s="10">
        <f t="shared" si="5"/>
        <v>0.26837460859664103</v>
      </c>
      <c r="Z22" s="10" t="e">
        <f t="shared" si="6"/>
        <v>#VALUE!</v>
      </c>
      <c r="AA22" s="10">
        <f t="shared" si="7"/>
        <v>7.3213777398235133E-2</v>
      </c>
      <c r="AB22" s="10" t="e">
        <f t="shared" si="8"/>
        <v>#VALUE!</v>
      </c>
      <c r="AC22" s="10">
        <f t="shared" si="9"/>
        <v>0.12365499573014517</v>
      </c>
      <c r="AD22" s="10">
        <f t="shared" si="10"/>
        <v>0.20045545118132649</v>
      </c>
      <c r="AE22" s="10">
        <f t="shared" si="11"/>
        <v>3.4785083973811561E-2</v>
      </c>
      <c r="AF22" s="32"/>
    </row>
    <row r="23" spans="1:32" s="11" customFormat="1">
      <c r="A23" s="8">
        <v>14</v>
      </c>
      <c r="C23" s="31" t="s">
        <v>93</v>
      </c>
      <c r="D23" s="31">
        <f>'3.2_A'!AG19</f>
        <v>4321</v>
      </c>
      <c r="E23" s="31">
        <f t="shared" si="0"/>
        <v>3886</v>
      </c>
      <c r="F23" s="31" t="str">
        <f>'3.2_A'!M19</f>
        <v>X</v>
      </c>
      <c r="G23" s="31" t="str">
        <f>'3.2_A'!O19</f>
        <v>**  413</v>
      </c>
      <c r="H23" s="31" t="str">
        <f>'3.2_A'!Q19</f>
        <v>**  372</v>
      </c>
      <c r="I23" s="9" t="str">
        <f>'3.2_A'!S19</f>
        <v>**  628</v>
      </c>
      <c r="J23" s="8" t="str">
        <f>'3.2_A'!U19</f>
        <v>X</v>
      </c>
      <c r="K23" s="11" t="str">
        <f>'3.2_A'!W19</f>
        <v>X</v>
      </c>
      <c r="L23" s="11">
        <f>'3.2_A'!Y19</f>
        <v>0</v>
      </c>
      <c r="M23" s="11">
        <f>'3.2_A'!AA19</f>
        <v>435</v>
      </c>
      <c r="N23" s="11" t="str">
        <f>'3.2_A'!AC19</f>
        <v>**  395</v>
      </c>
      <c r="O23" s="11" t="str">
        <f>'3.2_A'!AE19</f>
        <v>**  220</v>
      </c>
      <c r="P23" s="33"/>
      <c r="S23" s="31" t="s">
        <v>93</v>
      </c>
      <c r="T23" s="10">
        <f t="shared" si="12"/>
        <v>1</v>
      </c>
      <c r="U23" s="10">
        <f t="shared" si="13"/>
        <v>0.89932885906040272</v>
      </c>
      <c r="V23" s="10" t="e">
        <f t="shared" si="2"/>
        <v>#VALUE!</v>
      </c>
      <c r="W23" s="10" t="e">
        <f t="shared" si="3"/>
        <v>#VALUE!</v>
      </c>
      <c r="X23" s="10" t="e">
        <f t="shared" si="4"/>
        <v>#VALUE!</v>
      </c>
      <c r="Y23" s="10" t="e">
        <f t="shared" si="5"/>
        <v>#VALUE!</v>
      </c>
      <c r="Z23" s="10" t="e">
        <f t="shared" si="6"/>
        <v>#VALUE!</v>
      </c>
      <c r="AA23" s="10" t="e">
        <f t="shared" si="7"/>
        <v>#VALUE!</v>
      </c>
      <c r="AB23" s="10">
        <f t="shared" si="8"/>
        <v>0</v>
      </c>
      <c r="AC23" s="10">
        <f t="shared" si="9"/>
        <v>1</v>
      </c>
      <c r="AD23" s="10" t="e">
        <f t="shared" si="10"/>
        <v>#VALUE!</v>
      </c>
      <c r="AE23" s="10" t="e">
        <f t="shared" si="11"/>
        <v>#VALUE!</v>
      </c>
      <c r="AF23" s="32"/>
    </row>
    <row r="24" spans="1:32" s="11" customFormat="1" hidden="1">
      <c r="A24" s="8">
        <v>15</v>
      </c>
      <c r="C24" s="31" t="s">
        <v>16</v>
      </c>
      <c r="D24" s="31">
        <f>'3.2_A'!AG20</f>
        <v>35263</v>
      </c>
      <c r="E24" s="31">
        <f t="shared" si="0"/>
        <v>14601</v>
      </c>
      <c r="F24" s="31">
        <f>'3.2_A'!M20</f>
        <v>659</v>
      </c>
      <c r="G24" s="31">
        <f>'3.2_A'!O20</f>
        <v>3552</v>
      </c>
      <c r="H24" s="31">
        <f>'3.2_A'!Q20</f>
        <v>1909</v>
      </c>
      <c r="I24" s="9">
        <f>'3.2_A'!S20</f>
        <v>5342</v>
      </c>
      <c r="J24" s="8">
        <f>'3.2_A'!U20</f>
        <v>502</v>
      </c>
      <c r="K24" s="11">
        <f>'3.2_A'!W20</f>
        <v>1318</v>
      </c>
      <c r="L24" s="11">
        <f>'3.2_A'!Y20</f>
        <v>26</v>
      </c>
      <c r="M24" s="11">
        <f>'3.2_A'!AA20</f>
        <v>2607</v>
      </c>
      <c r="N24" s="11">
        <f>'3.2_A'!AC20</f>
        <v>3916</v>
      </c>
      <c r="O24" s="11">
        <f>'3.2_A'!AE20</f>
        <v>831</v>
      </c>
      <c r="P24" s="33"/>
      <c r="S24" s="31" t="s">
        <v>16</v>
      </c>
      <c r="T24" s="10">
        <f t="shared" si="12"/>
        <v>1</v>
      </c>
      <c r="U24" s="10">
        <f t="shared" si="13"/>
        <v>0.41406006295550579</v>
      </c>
      <c r="V24" s="10">
        <f t="shared" si="2"/>
        <v>3.1894298712612526E-2</v>
      </c>
      <c r="W24" s="10">
        <f t="shared" si="3"/>
        <v>0.17190978608072791</v>
      </c>
      <c r="X24" s="10">
        <f t="shared" si="4"/>
        <v>9.2391830413319137E-2</v>
      </c>
      <c r="Y24" s="10">
        <f t="shared" si="5"/>
        <v>0.25854225147613979</v>
      </c>
      <c r="Z24" s="10">
        <f t="shared" si="6"/>
        <v>2.4295808731003773E-2</v>
      </c>
      <c r="AA24" s="10">
        <f t="shared" si="7"/>
        <v>6.3788597425225052E-2</v>
      </c>
      <c r="AB24" s="10">
        <f t="shared" si="8"/>
        <v>1.2583486593746975E-3</v>
      </c>
      <c r="AC24" s="10">
        <f t="shared" si="9"/>
        <v>0.12617365211499371</v>
      </c>
      <c r="AD24" s="10">
        <f t="shared" si="10"/>
        <v>0.18952666731197368</v>
      </c>
      <c r="AE24" s="10">
        <f t="shared" si="11"/>
        <v>4.0218759074629754E-2</v>
      </c>
      <c r="AF24" s="32"/>
    </row>
    <row r="25" spans="1:32" s="11" customFormat="1">
      <c r="A25" s="8">
        <v>19</v>
      </c>
      <c r="B25" s="31" t="s">
        <v>91</v>
      </c>
      <c r="C25" s="31" t="s">
        <v>92</v>
      </c>
      <c r="D25" s="31">
        <f>'3.2_A'!AG24</f>
        <v>408142</v>
      </c>
      <c r="E25" s="31">
        <f t="shared" si="0"/>
        <v>165557</v>
      </c>
      <c r="F25" s="31">
        <f>'3.2_A'!M24</f>
        <v>5672</v>
      </c>
      <c r="G25" s="31">
        <f>'3.2_A'!O24</f>
        <v>42354</v>
      </c>
      <c r="H25" s="31">
        <f>'3.2_A'!Q24</f>
        <v>15662</v>
      </c>
      <c r="I25" s="9">
        <f>'3.2_A'!S24</f>
        <v>61153</v>
      </c>
      <c r="J25" s="8">
        <f>'3.2_A'!U24</f>
        <v>8819</v>
      </c>
      <c r="K25" s="11">
        <f>'3.2_A'!W24</f>
        <v>16172</v>
      </c>
      <c r="L25" s="11">
        <f>'3.2_A'!Y24</f>
        <v>2455</v>
      </c>
      <c r="M25" s="11">
        <f>'3.2_A'!AA24</f>
        <v>27844</v>
      </c>
      <c r="N25" s="11">
        <f>'3.2_A'!AC24</f>
        <v>53450</v>
      </c>
      <c r="O25" s="11">
        <f>'3.2_A'!AE24</f>
        <v>9004</v>
      </c>
      <c r="P25" s="33"/>
      <c r="R25" s="31" t="s">
        <v>91</v>
      </c>
      <c r="S25" s="31" t="s">
        <v>92</v>
      </c>
      <c r="T25" s="10">
        <f t="shared" si="12"/>
        <v>1</v>
      </c>
      <c r="U25" s="10">
        <f t="shared" si="13"/>
        <v>0.40563578362432684</v>
      </c>
      <c r="V25" s="10">
        <f t="shared" si="2"/>
        <v>2.3381495146031286E-2</v>
      </c>
      <c r="W25" s="10">
        <f t="shared" si="3"/>
        <v>0.174594472040728</v>
      </c>
      <c r="X25" s="10">
        <f t="shared" si="4"/>
        <v>6.4562936702599091E-2</v>
      </c>
      <c r="Y25" s="10">
        <f t="shared" si="5"/>
        <v>0.25208895850938845</v>
      </c>
      <c r="Z25" s="10">
        <f t="shared" si="6"/>
        <v>3.6354267576313458E-2</v>
      </c>
      <c r="AA25" s="10">
        <f t="shared" si="7"/>
        <v>6.6665292577859303E-2</v>
      </c>
      <c r="AB25" s="10">
        <f t="shared" si="8"/>
        <v>1.0120164066203599E-2</v>
      </c>
      <c r="AC25" s="10">
        <f t="shared" si="9"/>
        <v>0.11478038625636375</v>
      </c>
      <c r="AD25" s="10">
        <f t="shared" si="10"/>
        <v>0.220335140260115</v>
      </c>
      <c r="AE25" s="10">
        <f t="shared" si="11"/>
        <v>3.7116886864398048E-2</v>
      </c>
      <c r="AF25" s="32"/>
    </row>
    <row r="26" spans="1:32" s="11" customFormat="1">
      <c r="A26" s="8">
        <v>20</v>
      </c>
      <c r="B26" s="31"/>
      <c r="C26" s="31" t="s">
        <v>93</v>
      </c>
      <c r="D26" s="31">
        <f>'3.2_A'!AG25</f>
        <v>116347</v>
      </c>
      <c r="E26" s="31">
        <f t="shared" si="0"/>
        <v>46511</v>
      </c>
      <c r="F26" s="31">
        <f>'3.2_A'!M25</f>
        <v>624</v>
      </c>
      <c r="G26" s="31">
        <f>'3.2_A'!O25</f>
        <v>17644</v>
      </c>
      <c r="H26" s="31">
        <f>'3.2_A'!Q25</f>
        <v>7354</v>
      </c>
      <c r="I26" s="9">
        <f>'3.2_A'!S25</f>
        <v>18179</v>
      </c>
      <c r="J26" s="8">
        <f>'3.2_A'!U25</f>
        <v>1960</v>
      </c>
      <c r="K26" s="11">
        <f>'3.2_A'!W25</f>
        <v>3173</v>
      </c>
      <c r="L26" s="11">
        <f>'3.2_A'!Y25</f>
        <v>459</v>
      </c>
      <c r="M26" s="11">
        <f>'3.2_A'!AA25</f>
        <v>9778</v>
      </c>
      <c r="N26" s="11">
        <f>'3.2_A'!AC25</f>
        <v>8704</v>
      </c>
      <c r="O26" s="11">
        <f>'3.2_A'!AE25</f>
        <v>1961</v>
      </c>
      <c r="P26" s="33"/>
      <c r="R26" s="31"/>
      <c r="S26" s="31" t="s">
        <v>93</v>
      </c>
      <c r="T26" s="10">
        <f t="shared" si="12"/>
        <v>1</v>
      </c>
      <c r="U26" s="10">
        <f t="shared" si="13"/>
        <v>0.39976105958898811</v>
      </c>
      <c r="V26" s="10">
        <f t="shared" si="2"/>
        <v>8.9352196574832461E-3</v>
      </c>
      <c r="W26" s="10">
        <f t="shared" si="3"/>
        <v>0.25264906352024746</v>
      </c>
      <c r="X26" s="10">
        <f t="shared" si="4"/>
        <v>0.10530385474540352</v>
      </c>
      <c r="Y26" s="10">
        <f t="shared" si="5"/>
        <v>0.26030986883555757</v>
      </c>
      <c r="Z26" s="10">
        <f t="shared" si="6"/>
        <v>2.8065754052351222E-2</v>
      </c>
      <c r="AA26" s="10">
        <f t="shared" si="7"/>
        <v>4.5435019187811447E-2</v>
      </c>
      <c r="AB26" s="10">
        <f t="shared" si="8"/>
        <v>6.5725413826679653E-3</v>
      </c>
      <c r="AC26" s="10">
        <f t="shared" si="9"/>
        <v>0.14001374649178075</v>
      </c>
      <c r="AD26" s="10">
        <f t="shared" si="10"/>
        <v>0.12463485881207401</v>
      </c>
      <c r="AE26" s="10">
        <f t="shared" si="11"/>
        <v>2.8080073314622832E-2</v>
      </c>
      <c r="AF26" s="32"/>
    </row>
    <row r="27" spans="1:32" hidden="1">
      <c r="A27" s="8">
        <v>21</v>
      </c>
      <c r="B27" s="14"/>
      <c r="C27" s="31" t="s">
        <v>16</v>
      </c>
      <c r="D27" s="31">
        <f>'3.2_A'!AG26</f>
        <v>524489</v>
      </c>
      <c r="E27" s="31">
        <f>'3.2_A'!C26+'3.2_A'!E26+'3.2_A'!G26+'3.2_A'!I26+'3.2_A'!K26</f>
        <v>212069</v>
      </c>
      <c r="F27" s="31">
        <f>'3.2_A'!M26</f>
        <v>6296</v>
      </c>
      <c r="G27" s="31">
        <f>'3.2_A'!O26</f>
        <v>59998</v>
      </c>
      <c r="H27" s="31">
        <f>'3.2_A'!Q26</f>
        <v>23016</v>
      </c>
      <c r="I27" s="9">
        <f>'3.2_A'!S26</f>
        <v>79332</v>
      </c>
      <c r="J27" s="8">
        <f>'3.2_A'!U26</f>
        <v>10779</v>
      </c>
      <c r="K27" s="11">
        <f>'3.2_A'!W26</f>
        <v>19345</v>
      </c>
      <c r="L27" s="11">
        <f>'3.2_A'!Y26</f>
        <v>2914</v>
      </c>
      <c r="M27" s="11">
        <f>'3.2_A'!AA26</f>
        <v>37622</v>
      </c>
      <c r="N27" s="11">
        <f>'3.2_A'!AC26</f>
        <v>62154</v>
      </c>
      <c r="O27" s="11">
        <f>'3.2_A'!AE26</f>
        <v>10965</v>
      </c>
      <c r="R27" s="14"/>
      <c r="S27" s="31" t="s">
        <v>16</v>
      </c>
      <c r="T27" s="10">
        <f t="shared" si="12"/>
        <v>0.99999809338595591</v>
      </c>
      <c r="U27" s="10">
        <f t="shared" si="13"/>
        <v>0.4043337337222826</v>
      </c>
      <c r="V27" s="10">
        <f t="shared" si="2"/>
        <v>2.0152294500049614E-2</v>
      </c>
      <c r="W27" s="10">
        <f t="shared" si="3"/>
        <v>0.19204214825507887</v>
      </c>
      <c r="X27" s="10">
        <f t="shared" si="4"/>
        <v>7.3669823731439307E-2</v>
      </c>
      <c r="Y27" s="10">
        <f t="shared" si="5"/>
        <v>0.25392659264262007</v>
      </c>
      <c r="Z27" s="10">
        <f t="shared" si="6"/>
        <v>3.4501521984757748E-2</v>
      </c>
      <c r="AA27" s="10">
        <f t="shared" si="7"/>
        <v>6.1919653288351292E-2</v>
      </c>
      <c r="AB27" s="10">
        <f t="shared" si="8"/>
        <v>9.3271579055185152E-3</v>
      </c>
      <c r="AC27" s="10">
        <f t="shared" si="9"/>
        <v>0.12042084238895592</v>
      </c>
      <c r="AD27" s="10">
        <f t="shared" si="10"/>
        <v>0.19894309281386335</v>
      </c>
      <c r="AE27" s="10">
        <f t="shared" si="11"/>
        <v>3.5096872489365313E-2</v>
      </c>
      <c r="AF27" s="32"/>
    </row>
    <row r="31" spans="1:32">
      <c r="W31" s="34">
        <f t="shared" ref="W31:AE31" si="17">MIN(W7:W22,W24:W27)</f>
        <v>0.10797395082456754</v>
      </c>
      <c r="X31" s="34">
        <f t="shared" si="17"/>
        <v>4.8957894549488887E-2</v>
      </c>
      <c r="Y31" s="34">
        <f t="shared" si="17"/>
        <v>0.22770285904136978</v>
      </c>
      <c r="Z31" s="34" t="e">
        <f t="shared" si="17"/>
        <v>#VALUE!</v>
      </c>
      <c r="AA31" s="34">
        <f t="shared" si="17"/>
        <v>4.1383647798742138E-2</v>
      </c>
      <c r="AB31" s="34" t="e">
        <f t="shared" si="17"/>
        <v>#VALUE!</v>
      </c>
      <c r="AC31" s="34">
        <f t="shared" si="17"/>
        <v>0.11478038625636375</v>
      </c>
      <c r="AD31" s="34">
        <f t="shared" si="17"/>
        <v>0.11343416370106761</v>
      </c>
      <c r="AE31" s="34" t="e">
        <f t="shared" si="17"/>
        <v>#VALUE!</v>
      </c>
    </row>
    <row r="32" spans="1:32">
      <c r="W32" s="34">
        <f t="shared" ref="W32:AE32" si="18">MAX(W24:W27,W7:W22)</f>
        <v>0.25264906352024746</v>
      </c>
      <c r="X32" s="34">
        <f t="shared" si="18"/>
        <v>0.13352609727164888</v>
      </c>
      <c r="Y32" s="34">
        <f t="shared" si="18"/>
        <v>0.32273427650931502</v>
      </c>
      <c r="Z32" s="34" t="e">
        <f t="shared" si="18"/>
        <v>#VALUE!</v>
      </c>
      <c r="AA32" s="34">
        <f t="shared" si="18"/>
        <v>0.10225863674927174</v>
      </c>
      <c r="AB32" s="34" t="e">
        <f t="shared" si="18"/>
        <v>#VALUE!</v>
      </c>
      <c r="AC32" s="34">
        <f t="shared" si="18"/>
        <v>0.19039637649881441</v>
      </c>
      <c r="AD32" s="34">
        <f t="shared" si="18"/>
        <v>0.25687899686129023</v>
      </c>
      <c r="AE32" s="34" t="e">
        <f t="shared" si="18"/>
        <v>#VALUE!</v>
      </c>
    </row>
  </sheetData>
  <autoFilter ref="A6:AE27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31"/>
  <sheetViews>
    <sheetView zoomScaleNormal="100" workbookViewId="0">
      <selection activeCell="A4" sqref="A4"/>
    </sheetView>
  </sheetViews>
  <sheetFormatPr baseColWidth="10" defaultRowHeight="12.75"/>
  <cols>
    <col min="1" max="16384" width="11" style="16"/>
  </cols>
  <sheetData>
    <row r="1" spans="1:34" s="5" customFormat="1">
      <c r="A1" s="35" t="s">
        <v>155</v>
      </c>
    </row>
    <row r="2" spans="1:34" ht="13.5">
      <c r="A2" s="4" t="s">
        <v>80</v>
      </c>
    </row>
    <row r="3" spans="1:34" ht="13.5">
      <c r="A3" s="4" t="s">
        <v>156</v>
      </c>
    </row>
    <row r="5" spans="1:34" ht="102">
      <c r="A5" s="12"/>
      <c r="B5" s="17"/>
      <c r="C5" s="17" t="s">
        <v>12</v>
      </c>
      <c r="D5" s="17" t="s">
        <v>0</v>
      </c>
      <c r="E5" s="17" t="s">
        <v>11</v>
      </c>
      <c r="F5" s="17" t="s">
        <v>0</v>
      </c>
      <c r="G5" s="17" t="s">
        <v>9</v>
      </c>
      <c r="H5" s="17" t="s">
        <v>0</v>
      </c>
      <c r="I5" s="17" t="s">
        <v>5</v>
      </c>
      <c r="J5" s="17" t="s">
        <v>0</v>
      </c>
      <c r="K5" s="17" t="s">
        <v>1</v>
      </c>
      <c r="L5" s="17" t="s">
        <v>0</v>
      </c>
      <c r="M5" s="17" t="s">
        <v>10</v>
      </c>
      <c r="N5" s="17" t="s">
        <v>0</v>
      </c>
      <c r="O5" s="17" t="s">
        <v>15</v>
      </c>
      <c r="P5" s="17" t="s">
        <v>0</v>
      </c>
      <c r="Q5" s="17" t="s">
        <v>2</v>
      </c>
      <c r="R5" s="17" t="s">
        <v>0</v>
      </c>
      <c r="S5" s="17" t="s">
        <v>7</v>
      </c>
      <c r="T5" s="17" t="s">
        <v>0</v>
      </c>
      <c r="U5" s="17" t="s">
        <v>8</v>
      </c>
      <c r="V5" s="17" t="s">
        <v>0</v>
      </c>
      <c r="W5" s="17" t="s">
        <v>3</v>
      </c>
      <c r="X5" s="17" t="s">
        <v>0</v>
      </c>
      <c r="Y5" s="17" t="s">
        <v>6</v>
      </c>
      <c r="Z5" s="17" t="s">
        <v>0</v>
      </c>
      <c r="AA5" s="17" t="s">
        <v>4</v>
      </c>
      <c r="AB5" s="17" t="s">
        <v>0</v>
      </c>
      <c r="AC5" s="17" t="s">
        <v>13</v>
      </c>
      <c r="AD5" s="17" t="s">
        <v>0</v>
      </c>
      <c r="AE5" s="17" t="s">
        <v>14</v>
      </c>
      <c r="AF5" s="17" t="s">
        <v>0</v>
      </c>
      <c r="AG5" s="17" t="s">
        <v>16</v>
      </c>
      <c r="AH5" s="17" t="s">
        <v>0</v>
      </c>
    </row>
    <row r="6" spans="1:34">
      <c r="A6" s="12" t="s">
        <v>84</v>
      </c>
      <c r="B6" s="18" t="s">
        <v>92</v>
      </c>
      <c r="C6" s="18">
        <v>13047</v>
      </c>
      <c r="D6" s="18">
        <v>9</v>
      </c>
      <c r="E6" s="18">
        <v>240426</v>
      </c>
      <c r="F6" s="18">
        <v>2</v>
      </c>
      <c r="G6" s="18">
        <v>1979622</v>
      </c>
      <c r="H6" s="18">
        <v>0.6</v>
      </c>
      <c r="I6" s="18">
        <v>36172</v>
      </c>
      <c r="J6" s="18">
        <v>5.4</v>
      </c>
      <c r="K6" s="18">
        <v>5061</v>
      </c>
      <c r="L6" s="18">
        <v>14.1</v>
      </c>
      <c r="M6" s="18">
        <v>89784</v>
      </c>
      <c r="N6" s="18">
        <v>3.3</v>
      </c>
      <c r="O6" s="18">
        <v>417249</v>
      </c>
      <c r="P6" s="18">
        <v>1.5</v>
      </c>
      <c r="Q6" s="18">
        <v>179122</v>
      </c>
      <c r="R6" s="18">
        <v>2.4</v>
      </c>
      <c r="S6" s="18">
        <v>662842</v>
      </c>
      <c r="T6" s="18">
        <v>1.2</v>
      </c>
      <c r="U6" s="18">
        <v>93911</v>
      </c>
      <c r="V6" s="18">
        <v>3.3</v>
      </c>
      <c r="W6" s="18">
        <v>197241</v>
      </c>
      <c r="X6" s="18">
        <v>2.2000000000000002</v>
      </c>
      <c r="Y6" s="18">
        <v>33964</v>
      </c>
      <c r="Z6" s="18">
        <v>5.3</v>
      </c>
      <c r="AA6" s="18">
        <v>338674</v>
      </c>
      <c r="AB6" s="18">
        <v>1.7</v>
      </c>
      <c r="AC6" s="18">
        <v>740754</v>
      </c>
      <c r="AD6" s="18">
        <v>1.1000000000000001</v>
      </c>
      <c r="AE6" s="18">
        <v>130128</v>
      </c>
      <c r="AF6" s="18">
        <v>2.7</v>
      </c>
      <c r="AG6" s="18">
        <v>5157999</v>
      </c>
      <c r="AH6" s="18">
        <v>0.2</v>
      </c>
    </row>
    <row r="7" spans="1:34">
      <c r="A7" s="12"/>
      <c r="B7" s="18" t="s">
        <v>93</v>
      </c>
      <c r="C7" s="18">
        <v>13613</v>
      </c>
      <c r="D7" s="18">
        <v>9.1</v>
      </c>
      <c r="E7" s="18">
        <v>86522</v>
      </c>
      <c r="F7" s="18">
        <v>3.6</v>
      </c>
      <c r="G7" s="18">
        <v>508668</v>
      </c>
      <c r="H7" s="18">
        <v>1.4</v>
      </c>
      <c r="I7" s="18">
        <v>14555</v>
      </c>
      <c r="J7" s="18">
        <v>8.8000000000000007</v>
      </c>
      <c r="K7" s="18">
        <v>6013</v>
      </c>
      <c r="L7" s="18">
        <v>14</v>
      </c>
      <c r="M7" s="18">
        <v>9985</v>
      </c>
      <c r="N7" s="18">
        <v>10.3</v>
      </c>
      <c r="O7" s="18">
        <v>153524</v>
      </c>
      <c r="P7" s="18">
        <v>2.7</v>
      </c>
      <c r="Q7" s="18">
        <v>90914</v>
      </c>
      <c r="R7" s="18">
        <v>3.5</v>
      </c>
      <c r="S7" s="18">
        <v>231803</v>
      </c>
      <c r="T7" s="18">
        <v>2.2000000000000002</v>
      </c>
      <c r="U7" s="18">
        <v>27337</v>
      </c>
      <c r="V7" s="18">
        <v>6.4</v>
      </c>
      <c r="W7" s="18">
        <v>48973</v>
      </c>
      <c r="X7" s="18">
        <v>4.7</v>
      </c>
      <c r="Y7" s="18">
        <v>9857</v>
      </c>
      <c r="Z7" s="18">
        <v>10.1</v>
      </c>
      <c r="AA7" s="18">
        <v>128314</v>
      </c>
      <c r="AB7" s="18">
        <v>2.9</v>
      </c>
      <c r="AC7" s="18">
        <v>137359</v>
      </c>
      <c r="AD7" s="18">
        <v>2.8</v>
      </c>
      <c r="AE7" s="18">
        <v>36897</v>
      </c>
      <c r="AF7" s="18">
        <v>5.4</v>
      </c>
      <c r="AG7" s="18">
        <v>1504334</v>
      </c>
      <c r="AH7" s="18">
        <v>0.8</v>
      </c>
    </row>
    <row r="8" spans="1:34">
      <c r="A8" s="12"/>
      <c r="B8" s="18" t="s">
        <v>16</v>
      </c>
      <c r="C8" s="18">
        <v>26660</v>
      </c>
      <c r="D8" s="18"/>
      <c r="E8" s="18">
        <v>326948</v>
      </c>
      <c r="F8" s="18"/>
      <c r="G8" s="18">
        <v>2488290</v>
      </c>
      <c r="H8" s="18"/>
      <c r="I8" s="18">
        <v>50727</v>
      </c>
      <c r="J8" s="18"/>
      <c r="K8" s="18">
        <v>11074</v>
      </c>
      <c r="L8" s="18"/>
      <c r="M8" s="18">
        <v>99769</v>
      </c>
      <c r="N8" s="18"/>
      <c r="O8" s="18">
        <v>570773</v>
      </c>
      <c r="P8" s="18"/>
      <c r="Q8" s="18">
        <v>270036</v>
      </c>
      <c r="R8" s="18"/>
      <c r="S8" s="18">
        <v>894646</v>
      </c>
      <c r="T8" s="18"/>
      <c r="U8" s="18">
        <v>121248</v>
      </c>
      <c r="V8" s="18"/>
      <c r="W8" s="18">
        <v>246215</v>
      </c>
      <c r="X8" s="18"/>
      <c r="Y8" s="18">
        <v>43821</v>
      </c>
      <c r="Z8" s="18"/>
      <c r="AA8" s="18">
        <v>466988</v>
      </c>
      <c r="AB8" s="18"/>
      <c r="AC8" s="18">
        <v>878113</v>
      </c>
      <c r="AD8" s="18"/>
      <c r="AE8" s="18">
        <v>167025</v>
      </c>
      <c r="AF8" s="18"/>
      <c r="AG8" s="18">
        <v>6662333</v>
      </c>
      <c r="AH8" s="18"/>
    </row>
    <row r="9" spans="1:34">
      <c r="A9" s="12" t="s">
        <v>78</v>
      </c>
      <c r="B9" s="18" t="s">
        <v>92</v>
      </c>
      <c r="C9" s="18">
        <v>1452</v>
      </c>
      <c r="D9" s="18">
        <v>29.7</v>
      </c>
      <c r="E9" s="18">
        <v>51786</v>
      </c>
      <c r="F9" s="18">
        <v>4.8</v>
      </c>
      <c r="G9" s="18">
        <v>317336</v>
      </c>
      <c r="H9" s="18">
        <v>1.9</v>
      </c>
      <c r="I9" s="18">
        <v>5721</v>
      </c>
      <c r="J9" s="18">
        <v>14.6</v>
      </c>
      <c r="K9" s="18">
        <v>673</v>
      </c>
      <c r="L9" s="18">
        <v>42.8</v>
      </c>
      <c r="M9" s="18">
        <v>8531</v>
      </c>
      <c r="N9" s="18">
        <v>11.9</v>
      </c>
      <c r="O9" s="18">
        <v>54598</v>
      </c>
      <c r="P9" s="18">
        <v>4.7</v>
      </c>
      <c r="Q9" s="18">
        <v>24756</v>
      </c>
      <c r="R9" s="18">
        <v>7.1</v>
      </c>
      <c r="S9" s="18">
        <v>115140</v>
      </c>
      <c r="T9" s="18">
        <v>3.3</v>
      </c>
      <c r="U9" s="18">
        <v>24273</v>
      </c>
      <c r="V9" s="18">
        <v>7.2</v>
      </c>
      <c r="W9" s="18">
        <v>51708</v>
      </c>
      <c r="X9" s="18">
        <v>4.9000000000000004</v>
      </c>
      <c r="Y9" s="18">
        <v>6564</v>
      </c>
      <c r="Z9" s="18">
        <v>13.6</v>
      </c>
      <c r="AA9" s="18">
        <v>76195</v>
      </c>
      <c r="AB9" s="18">
        <v>4</v>
      </c>
      <c r="AC9" s="18">
        <v>122433</v>
      </c>
      <c r="AD9" s="18">
        <v>3.1</v>
      </c>
      <c r="AE9" s="18">
        <v>21461</v>
      </c>
      <c r="AF9" s="18">
        <v>7.5</v>
      </c>
      <c r="AG9" s="18">
        <v>882626</v>
      </c>
      <c r="AH9" s="18">
        <v>1.1000000000000001</v>
      </c>
    </row>
    <row r="10" spans="1:34">
      <c r="A10" s="12"/>
      <c r="B10" s="18" t="s">
        <v>93</v>
      </c>
      <c r="C10" s="18">
        <v>1587</v>
      </c>
      <c r="D10" s="18">
        <v>29.4</v>
      </c>
      <c r="E10" s="18">
        <v>21485</v>
      </c>
      <c r="F10" s="18">
        <v>8.1</v>
      </c>
      <c r="G10" s="18">
        <v>85284</v>
      </c>
      <c r="H10" s="18">
        <v>4.0999999999999996</v>
      </c>
      <c r="I10" s="18">
        <v>3355</v>
      </c>
      <c r="J10" s="18">
        <v>20.7</v>
      </c>
      <c r="K10" s="18">
        <v>1194</v>
      </c>
      <c r="L10" s="18">
        <v>34.799999999999997</v>
      </c>
      <c r="M10" s="18">
        <v>1386</v>
      </c>
      <c r="N10" s="18">
        <v>32.1</v>
      </c>
      <c r="O10" s="18">
        <v>20833</v>
      </c>
      <c r="P10" s="18">
        <v>8.1999999999999993</v>
      </c>
      <c r="Q10" s="18">
        <v>15925</v>
      </c>
      <c r="R10" s="18">
        <v>9.4</v>
      </c>
      <c r="S10" s="18">
        <v>44371</v>
      </c>
      <c r="T10" s="18">
        <v>5.6</v>
      </c>
      <c r="U10" s="18">
        <v>9074</v>
      </c>
      <c r="V10" s="18">
        <v>12.3</v>
      </c>
      <c r="W10" s="18">
        <v>16508</v>
      </c>
      <c r="X10" s="18">
        <v>9</v>
      </c>
      <c r="Y10" s="18">
        <v>1503</v>
      </c>
      <c r="Z10" s="18">
        <v>30</v>
      </c>
      <c r="AA10" s="18">
        <v>33965</v>
      </c>
      <c r="AB10" s="18">
        <v>6.4</v>
      </c>
      <c r="AC10" s="18">
        <v>27938</v>
      </c>
      <c r="AD10" s="18">
        <v>7</v>
      </c>
      <c r="AE10" s="18">
        <v>6888</v>
      </c>
      <c r="AF10" s="18">
        <v>14.1</v>
      </c>
      <c r="AG10" s="18">
        <v>291294</v>
      </c>
      <c r="AH10" s="18">
        <v>2.2000000000000002</v>
      </c>
    </row>
    <row r="11" spans="1:34">
      <c r="A11" s="12"/>
      <c r="B11" s="18" t="s">
        <v>16</v>
      </c>
      <c r="C11" s="18">
        <v>3038</v>
      </c>
      <c r="D11" s="18"/>
      <c r="E11" s="18">
        <v>73271</v>
      </c>
      <c r="F11" s="18"/>
      <c r="G11" s="18">
        <v>402621</v>
      </c>
      <c r="H11" s="18"/>
      <c r="I11" s="18">
        <v>9076</v>
      </c>
      <c r="J11" s="18"/>
      <c r="K11" s="18">
        <v>1866</v>
      </c>
      <c r="L11" s="18"/>
      <c r="M11" s="18">
        <v>9916</v>
      </c>
      <c r="N11" s="18"/>
      <c r="O11" s="18">
        <v>75431</v>
      </c>
      <c r="P11" s="18"/>
      <c r="Q11" s="18">
        <v>40681</v>
      </c>
      <c r="R11" s="18"/>
      <c r="S11" s="18">
        <v>159511</v>
      </c>
      <c r="T11" s="18"/>
      <c r="U11" s="18">
        <v>33346</v>
      </c>
      <c r="V11" s="18"/>
      <c r="W11" s="18">
        <v>68216</v>
      </c>
      <c r="X11" s="18"/>
      <c r="Y11" s="18">
        <v>8067</v>
      </c>
      <c r="Z11" s="18"/>
      <c r="AA11" s="18">
        <v>110160</v>
      </c>
      <c r="AB11" s="18"/>
      <c r="AC11" s="18">
        <v>150371</v>
      </c>
      <c r="AD11" s="18"/>
      <c r="AE11" s="18">
        <v>28349</v>
      </c>
      <c r="AF11" s="18"/>
      <c r="AG11" s="18">
        <v>1173920</v>
      </c>
      <c r="AH11" s="18"/>
    </row>
    <row r="12" spans="1:34">
      <c r="A12" s="12" t="s">
        <v>49</v>
      </c>
      <c r="B12" s="18" t="s">
        <v>92</v>
      </c>
      <c r="C12" s="18" t="s">
        <v>127</v>
      </c>
      <c r="D12" s="18" t="s">
        <v>94</v>
      </c>
      <c r="E12" s="18">
        <v>12624</v>
      </c>
      <c r="F12" s="18">
        <v>6.9</v>
      </c>
      <c r="G12" s="18">
        <v>91741</v>
      </c>
      <c r="H12" s="18">
        <v>2.5</v>
      </c>
      <c r="I12" s="18">
        <v>2468</v>
      </c>
      <c r="J12" s="18">
        <v>15.8</v>
      </c>
      <c r="K12" s="18" t="s">
        <v>137</v>
      </c>
      <c r="L12" s="18" t="s">
        <v>95</v>
      </c>
      <c r="M12" s="18">
        <v>8123</v>
      </c>
      <c r="N12" s="18">
        <v>8.6999999999999993</v>
      </c>
      <c r="O12" s="18">
        <v>26006</v>
      </c>
      <c r="P12" s="18">
        <v>4.9000000000000004</v>
      </c>
      <c r="Q12" s="18">
        <v>11069</v>
      </c>
      <c r="R12" s="18">
        <v>7.5</v>
      </c>
      <c r="S12" s="18">
        <v>37147</v>
      </c>
      <c r="T12" s="18">
        <v>4</v>
      </c>
      <c r="U12" s="18">
        <v>5130</v>
      </c>
      <c r="V12" s="18">
        <v>10.9</v>
      </c>
      <c r="W12" s="18">
        <v>9173</v>
      </c>
      <c r="X12" s="18">
        <v>8.1</v>
      </c>
      <c r="Y12" s="18">
        <v>1511</v>
      </c>
      <c r="Z12" s="18">
        <v>20</v>
      </c>
      <c r="AA12" s="18">
        <v>18262</v>
      </c>
      <c r="AB12" s="18">
        <v>5.8</v>
      </c>
      <c r="AC12" s="18">
        <v>35649</v>
      </c>
      <c r="AD12" s="18">
        <v>4.0999999999999996</v>
      </c>
      <c r="AE12" s="18">
        <v>6729</v>
      </c>
      <c r="AF12" s="18">
        <v>9.5</v>
      </c>
      <c r="AG12" s="18">
        <v>266228</v>
      </c>
      <c r="AH12" s="18">
        <v>1.5</v>
      </c>
    </row>
    <row r="13" spans="1:34">
      <c r="A13" s="12"/>
      <c r="B13" s="18" t="s">
        <v>93</v>
      </c>
      <c r="C13" s="18" t="s">
        <v>128</v>
      </c>
      <c r="D13" s="18" t="s">
        <v>96</v>
      </c>
      <c r="E13" s="18">
        <v>2862</v>
      </c>
      <c r="F13" s="18">
        <v>16.100000000000001</v>
      </c>
      <c r="G13" s="18">
        <v>17187</v>
      </c>
      <c r="H13" s="18">
        <v>6.5</v>
      </c>
      <c r="I13" s="18">
        <v>627</v>
      </c>
      <c r="J13" s="18">
        <v>35</v>
      </c>
      <c r="K13" s="18" t="s">
        <v>138</v>
      </c>
      <c r="L13" s="18" t="s">
        <v>97</v>
      </c>
      <c r="M13" s="18">
        <v>514</v>
      </c>
      <c r="N13" s="18">
        <v>38.1</v>
      </c>
      <c r="O13" s="18">
        <v>5920</v>
      </c>
      <c r="P13" s="18">
        <v>10.9</v>
      </c>
      <c r="Q13" s="18">
        <v>3746</v>
      </c>
      <c r="R13" s="18">
        <v>13.8</v>
      </c>
      <c r="S13" s="18">
        <v>9229</v>
      </c>
      <c r="T13" s="18">
        <v>8.9</v>
      </c>
      <c r="U13" s="18">
        <v>581</v>
      </c>
      <c r="V13" s="18">
        <v>34.9</v>
      </c>
      <c r="W13" s="18">
        <v>1316</v>
      </c>
      <c r="X13" s="18">
        <v>23.3</v>
      </c>
      <c r="Y13" s="18" t="s">
        <v>150</v>
      </c>
      <c r="Z13" s="18" t="s">
        <v>98</v>
      </c>
      <c r="AA13" s="18">
        <v>4133</v>
      </c>
      <c r="AB13" s="18">
        <v>13.3</v>
      </c>
      <c r="AC13" s="18">
        <v>5021</v>
      </c>
      <c r="AD13" s="18">
        <v>12</v>
      </c>
      <c r="AE13" s="18">
        <v>1340</v>
      </c>
      <c r="AF13" s="18">
        <v>23.6</v>
      </c>
      <c r="AG13" s="18">
        <v>53253</v>
      </c>
      <c r="AH13" s="18">
        <v>3.7</v>
      </c>
    </row>
    <row r="14" spans="1:34">
      <c r="A14" s="12"/>
      <c r="B14" s="18" t="s">
        <v>16</v>
      </c>
      <c r="C14" s="18">
        <v>639</v>
      </c>
      <c r="D14" s="18"/>
      <c r="E14" s="18">
        <v>15486</v>
      </c>
      <c r="F14" s="18"/>
      <c r="G14" s="18">
        <v>108928</v>
      </c>
      <c r="H14" s="18"/>
      <c r="I14" s="18">
        <v>3095</v>
      </c>
      <c r="J14" s="18"/>
      <c r="K14" s="18">
        <v>434</v>
      </c>
      <c r="L14" s="18"/>
      <c r="M14" s="18">
        <v>8637</v>
      </c>
      <c r="N14" s="18"/>
      <c r="O14" s="18">
        <v>31926</v>
      </c>
      <c r="P14" s="18"/>
      <c r="Q14" s="18">
        <v>14814</v>
      </c>
      <c r="R14" s="18"/>
      <c r="S14" s="18">
        <v>46376</v>
      </c>
      <c r="T14" s="18"/>
      <c r="U14" s="18">
        <v>5711</v>
      </c>
      <c r="V14" s="18"/>
      <c r="W14" s="18">
        <v>10489</v>
      </c>
      <c r="X14" s="18"/>
      <c r="Y14" s="18">
        <v>1810</v>
      </c>
      <c r="Z14" s="18"/>
      <c r="AA14" s="18">
        <v>22395</v>
      </c>
      <c r="AB14" s="18"/>
      <c r="AC14" s="18">
        <v>40670</v>
      </c>
      <c r="AD14" s="18"/>
      <c r="AE14" s="18">
        <v>8069</v>
      </c>
      <c r="AF14" s="18"/>
      <c r="AG14" s="18">
        <v>319481</v>
      </c>
      <c r="AH14" s="18"/>
    </row>
    <row r="15" spans="1:34">
      <c r="A15" s="12" t="s">
        <v>62</v>
      </c>
      <c r="B15" s="18" t="s">
        <v>92</v>
      </c>
      <c r="C15" s="18" t="s">
        <v>129</v>
      </c>
      <c r="D15" s="18" t="s">
        <v>99</v>
      </c>
      <c r="E15" s="18">
        <v>5137</v>
      </c>
      <c r="F15" s="18">
        <v>15.3</v>
      </c>
      <c r="G15" s="18">
        <v>33736</v>
      </c>
      <c r="H15" s="18">
        <v>6</v>
      </c>
      <c r="I15" s="18">
        <v>1244</v>
      </c>
      <c r="J15" s="18">
        <v>31.5</v>
      </c>
      <c r="K15" s="18" t="s">
        <v>118</v>
      </c>
      <c r="L15" s="18" t="s">
        <v>25</v>
      </c>
      <c r="M15" s="18">
        <v>1855</v>
      </c>
      <c r="N15" s="18">
        <v>25.4</v>
      </c>
      <c r="O15" s="18">
        <v>10116</v>
      </c>
      <c r="P15" s="18">
        <v>10.8</v>
      </c>
      <c r="Q15" s="18">
        <v>5524</v>
      </c>
      <c r="R15" s="18">
        <v>14.6</v>
      </c>
      <c r="S15" s="18">
        <v>15231</v>
      </c>
      <c r="T15" s="18">
        <v>8.9</v>
      </c>
      <c r="U15" s="18">
        <v>1138</v>
      </c>
      <c r="V15" s="18">
        <v>32.299999999999997</v>
      </c>
      <c r="W15" s="18">
        <v>5333</v>
      </c>
      <c r="X15" s="18">
        <v>14.9</v>
      </c>
      <c r="Y15" s="18" t="s">
        <v>149</v>
      </c>
      <c r="Z15" s="18" t="s">
        <v>100</v>
      </c>
      <c r="AA15" s="18">
        <v>6983</v>
      </c>
      <c r="AB15" s="18">
        <v>13</v>
      </c>
      <c r="AC15" s="18">
        <v>11560</v>
      </c>
      <c r="AD15" s="18">
        <v>10.199999999999999</v>
      </c>
      <c r="AE15" s="18">
        <v>2168</v>
      </c>
      <c r="AF15" s="18">
        <v>23.5</v>
      </c>
      <c r="AG15" s="18">
        <v>100977</v>
      </c>
      <c r="AH15" s="18">
        <v>3.4</v>
      </c>
    </row>
    <row r="16" spans="1:34">
      <c r="A16" s="12"/>
      <c r="B16" s="18" t="s">
        <v>93</v>
      </c>
      <c r="C16" s="18" t="s">
        <v>130</v>
      </c>
      <c r="D16" s="18" t="s">
        <v>101</v>
      </c>
      <c r="E16" s="18">
        <v>899</v>
      </c>
      <c r="F16" s="18">
        <v>37.9</v>
      </c>
      <c r="G16" s="18">
        <v>7683</v>
      </c>
      <c r="H16" s="18">
        <v>13.1</v>
      </c>
      <c r="I16" s="18" t="s">
        <v>134</v>
      </c>
      <c r="J16" s="18" t="s">
        <v>56</v>
      </c>
      <c r="K16" s="18" t="s">
        <v>139</v>
      </c>
      <c r="L16" s="18" t="s">
        <v>102</v>
      </c>
      <c r="M16" s="18" t="s">
        <v>118</v>
      </c>
      <c r="N16" s="18" t="s">
        <v>131</v>
      </c>
      <c r="O16" s="18">
        <v>2834</v>
      </c>
      <c r="P16" s="18">
        <v>21.7</v>
      </c>
      <c r="Q16" s="18">
        <v>1801</v>
      </c>
      <c r="R16" s="18">
        <v>27.3</v>
      </c>
      <c r="S16" s="18">
        <v>3617</v>
      </c>
      <c r="T16" s="18">
        <v>19</v>
      </c>
      <c r="U16" s="18" t="s">
        <v>146</v>
      </c>
      <c r="V16" s="18" t="s">
        <v>103</v>
      </c>
      <c r="W16" s="18">
        <v>1271</v>
      </c>
      <c r="X16" s="18">
        <v>31.6</v>
      </c>
      <c r="Y16" s="18" t="s">
        <v>151</v>
      </c>
      <c r="Z16" s="18" t="s">
        <v>56</v>
      </c>
      <c r="AA16" s="18">
        <v>2435</v>
      </c>
      <c r="AB16" s="18">
        <v>23.1</v>
      </c>
      <c r="AC16" s="18">
        <v>1530</v>
      </c>
      <c r="AD16" s="18">
        <v>29.3</v>
      </c>
      <c r="AE16" s="18" t="s">
        <v>153</v>
      </c>
      <c r="AF16" s="18" t="s">
        <v>104</v>
      </c>
      <c r="AG16" s="18">
        <v>23806</v>
      </c>
      <c r="AH16" s="18">
        <v>7.4</v>
      </c>
    </row>
    <row r="17" spans="1:34">
      <c r="A17" s="12"/>
      <c r="B17" s="18" t="s">
        <v>16</v>
      </c>
      <c r="C17" s="18">
        <v>469</v>
      </c>
      <c r="D17" s="18"/>
      <c r="E17" s="18">
        <v>6036</v>
      </c>
      <c r="F17" s="18"/>
      <c r="G17" s="18">
        <v>41419</v>
      </c>
      <c r="H17" s="18"/>
      <c r="I17" s="18">
        <v>1452</v>
      </c>
      <c r="J17" s="18"/>
      <c r="K17" s="18">
        <v>307</v>
      </c>
      <c r="L17" s="18"/>
      <c r="M17" s="18">
        <v>1925</v>
      </c>
      <c r="N17" s="18"/>
      <c r="O17" s="18">
        <v>12950</v>
      </c>
      <c r="P17" s="18"/>
      <c r="Q17" s="18">
        <v>7324</v>
      </c>
      <c r="R17" s="18"/>
      <c r="S17" s="18">
        <v>18848</v>
      </c>
      <c r="T17" s="18"/>
      <c r="U17" s="18">
        <v>1672</v>
      </c>
      <c r="V17" s="18"/>
      <c r="W17" s="18">
        <v>6604</v>
      </c>
      <c r="X17" s="18"/>
      <c r="Y17" s="18">
        <v>783</v>
      </c>
      <c r="Z17" s="18"/>
      <c r="AA17" s="18">
        <v>9418</v>
      </c>
      <c r="AB17" s="18"/>
      <c r="AC17" s="18">
        <v>13090</v>
      </c>
      <c r="AD17" s="18"/>
      <c r="AE17" s="18">
        <v>2485</v>
      </c>
      <c r="AF17" s="18"/>
      <c r="AG17" s="18">
        <v>124783</v>
      </c>
      <c r="AH17" s="18"/>
    </row>
    <row r="18" spans="1:34">
      <c r="A18" s="12" t="s">
        <v>52</v>
      </c>
      <c r="B18" s="18" t="s">
        <v>92</v>
      </c>
      <c r="C18" s="18" t="s">
        <v>118</v>
      </c>
      <c r="D18" s="18" t="s">
        <v>131</v>
      </c>
      <c r="E18" s="18">
        <v>1612</v>
      </c>
      <c r="F18" s="18">
        <v>26.2</v>
      </c>
      <c r="G18" s="18">
        <v>11019</v>
      </c>
      <c r="H18" s="18">
        <v>10.199999999999999</v>
      </c>
      <c r="I18" s="18" t="s">
        <v>135</v>
      </c>
      <c r="J18" s="18" t="s">
        <v>29</v>
      </c>
      <c r="K18" s="18" t="s">
        <v>118</v>
      </c>
      <c r="L18" s="18" t="s">
        <v>131</v>
      </c>
      <c r="M18" s="18">
        <v>585</v>
      </c>
      <c r="N18" s="18">
        <v>43.9</v>
      </c>
      <c r="O18" s="18">
        <v>3139</v>
      </c>
      <c r="P18" s="18">
        <v>18.8</v>
      </c>
      <c r="Q18" s="18">
        <v>1537</v>
      </c>
      <c r="R18" s="18">
        <v>27</v>
      </c>
      <c r="S18" s="18">
        <v>4714</v>
      </c>
      <c r="T18" s="18">
        <v>15.3</v>
      </c>
      <c r="U18" s="18" t="s">
        <v>147</v>
      </c>
      <c r="V18" s="18" t="s">
        <v>103</v>
      </c>
      <c r="W18" s="18">
        <v>1286</v>
      </c>
      <c r="X18" s="18">
        <v>29.4</v>
      </c>
      <c r="Y18" s="18" t="s">
        <v>118</v>
      </c>
      <c r="Z18" s="18" t="s">
        <v>131</v>
      </c>
      <c r="AA18" s="18">
        <v>2172</v>
      </c>
      <c r="AB18" s="18">
        <v>22.6</v>
      </c>
      <c r="AC18" s="18">
        <v>3521</v>
      </c>
      <c r="AD18" s="18">
        <v>17.7</v>
      </c>
      <c r="AE18" s="18">
        <v>611</v>
      </c>
      <c r="AF18" s="18">
        <v>42.8</v>
      </c>
      <c r="AG18" s="18">
        <v>30942</v>
      </c>
      <c r="AH18" s="18">
        <v>6</v>
      </c>
    </row>
    <row r="19" spans="1:34">
      <c r="A19" s="12"/>
      <c r="B19" s="18" t="s">
        <v>93</v>
      </c>
      <c r="C19" s="18">
        <v>0</v>
      </c>
      <c r="D19" s="18" t="s">
        <v>23</v>
      </c>
      <c r="E19" s="18">
        <v>190</v>
      </c>
      <c r="F19" s="18" t="s">
        <v>105</v>
      </c>
      <c r="G19" s="18">
        <v>1440</v>
      </c>
      <c r="H19" s="18">
        <v>30.9</v>
      </c>
      <c r="I19" s="18">
        <v>0</v>
      </c>
      <c r="J19" s="18" t="s">
        <v>23</v>
      </c>
      <c r="K19" s="18">
        <v>83</v>
      </c>
      <c r="L19" s="18" t="s">
        <v>131</v>
      </c>
      <c r="M19" s="18" t="s">
        <v>118</v>
      </c>
      <c r="N19" s="18" t="s">
        <v>131</v>
      </c>
      <c r="O19" s="18" t="s">
        <v>143</v>
      </c>
      <c r="P19" s="18" t="s">
        <v>106</v>
      </c>
      <c r="Q19" s="18" t="s">
        <v>144</v>
      </c>
      <c r="R19" s="18" t="s">
        <v>107</v>
      </c>
      <c r="S19" s="18" t="s">
        <v>145</v>
      </c>
      <c r="T19" s="18" t="s">
        <v>38</v>
      </c>
      <c r="U19" s="18" t="s">
        <v>118</v>
      </c>
      <c r="V19" s="18" t="s">
        <v>131</v>
      </c>
      <c r="W19" s="18" t="s">
        <v>118</v>
      </c>
      <c r="X19" s="18" t="s">
        <v>131</v>
      </c>
      <c r="Y19" s="18">
        <v>0</v>
      </c>
      <c r="Z19" s="18" t="s">
        <v>23</v>
      </c>
      <c r="AA19" s="18">
        <v>435</v>
      </c>
      <c r="AB19" s="18" t="s">
        <v>108</v>
      </c>
      <c r="AC19" s="18" t="s">
        <v>152</v>
      </c>
      <c r="AD19" s="18" t="s">
        <v>70</v>
      </c>
      <c r="AE19" s="18" t="s">
        <v>154</v>
      </c>
      <c r="AF19" s="18" t="s">
        <v>56</v>
      </c>
      <c r="AG19" s="18">
        <v>4321</v>
      </c>
      <c r="AH19" s="18">
        <v>18</v>
      </c>
    </row>
    <row r="20" spans="1:34">
      <c r="A20" s="12"/>
      <c r="B20" s="18" t="s">
        <v>16</v>
      </c>
      <c r="C20" s="18">
        <v>29</v>
      </c>
      <c r="D20" s="18"/>
      <c r="E20" s="18">
        <v>1802</v>
      </c>
      <c r="F20" s="18"/>
      <c r="G20" s="18">
        <v>12459</v>
      </c>
      <c r="H20" s="18"/>
      <c r="I20" s="18">
        <v>170</v>
      </c>
      <c r="J20" s="18"/>
      <c r="K20" s="18">
        <v>140</v>
      </c>
      <c r="L20" s="18"/>
      <c r="M20" s="18">
        <v>659</v>
      </c>
      <c r="N20" s="18"/>
      <c r="O20" s="18">
        <v>3552</v>
      </c>
      <c r="P20" s="18"/>
      <c r="Q20" s="18">
        <v>1909</v>
      </c>
      <c r="R20" s="18"/>
      <c r="S20" s="18">
        <v>5342</v>
      </c>
      <c r="T20" s="18"/>
      <c r="U20" s="18">
        <v>502</v>
      </c>
      <c r="V20" s="18"/>
      <c r="W20" s="18">
        <v>1318</v>
      </c>
      <c r="X20" s="18"/>
      <c r="Y20" s="18">
        <v>26</v>
      </c>
      <c r="Z20" s="18"/>
      <c r="AA20" s="18">
        <v>2607</v>
      </c>
      <c r="AB20" s="18"/>
      <c r="AC20" s="18">
        <v>3916</v>
      </c>
      <c r="AD20" s="18"/>
      <c r="AE20" s="18">
        <v>831</v>
      </c>
      <c r="AF20" s="18"/>
      <c r="AG20" s="18">
        <v>35263</v>
      </c>
      <c r="AH20" s="18"/>
    </row>
    <row r="21" spans="1:34">
      <c r="A21" s="12" t="s">
        <v>76</v>
      </c>
      <c r="B21" s="18" t="s">
        <v>92</v>
      </c>
      <c r="C21" s="18" t="s">
        <v>132</v>
      </c>
      <c r="D21" s="18" t="s">
        <v>109</v>
      </c>
      <c r="E21" s="18">
        <v>2782</v>
      </c>
      <c r="F21" s="18">
        <v>15</v>
      </c>
      <c r="G21" s="18">
        <v>25789</v>
      </c>
      <c r="H21" s="18">
        <v>4.7</v>
      </c>
      <c r="I21" s="18">
        <v>572</v>
      </c>
      <c r="J21" s="18">
        <v>32.299999999999997</v>
      </c>
      <c r="K21" s="18" t="s">
        <v>140</v>
      </c>
      <c r="L21" s="18" t="s">
        <v>29</v>
      </c>
      <c r="M21" s="18">
        <v>1232</v>
      </c>
      <c r="N21" s="18">
        <v>22.1</v>
      </c>
      <c r="O21" s="18">
        <v>5211</v>
      </c>
      <c r="P21" s="18">
        <v>10.8</v>
      </c>
      <c r="Q21" s="18">
        <v>2611</v>
      </c>
      <c r="R21" s="18">
        <v>15.3</v>
      </c>
      <c r="S21" s="18">
        <v>10554</v>
      </c>
      <c r="T21" s="18">
        <v>7.6</v>
      </c>
      <c r="U21" s="18">
        <v>1927</v>
      </c>
      <c r="V21" s="18">
        <v>17.899999999999999</v>
      </c>
      <c r="W21" s="18">
        <v>3918</v>
      </c>
      <c r="X21" s="18">
        <v>12.6</v>
      </c>
      <c r="Y21" s="18">
        <v>483</v>
      </c>
      <c r="Z21" s="18">
        <v>35.299999999999997</v>
      </c>
      <c r="AA21" s="18">
        <v>6870</v>
      </c>
      <c r="AB21" s="18">
        <v>9.4</v>
      </c>
      <c r="AC21" s="18">
        <v>8852</v>
      </c>
      <c r="AD21" s="18">
        <v>8.3000000000000007</v>
      </c>
      <c r="AE21" s="18">
        <v>2078</v>
      </c>
      <c r="AF21" s="18">
        <v>17.100000000000001</v>
      </c>
      <c r="AG21" s="18">
        <v>73125</v>
      </c>
      <c r="AH21" s="18">
        <v>2.8</v>
      </c>
    </row>
    <row r="22" spans="1:34">
      <c r="A22" s="12"/>
      <c r="B22" s="18" t="s">
        <v>93</v>
      </c>
      <c r="C22" s="18" t="s">
        <v>133</v>
      </c>
      <c r="D22" s="18" t="s">
        <v>47</v>
      </c>
      <c r="E22" s="18">
        <v>1253</v>
      </c>
      <c r="F22" s="18">
        <v>23.5</v>
      </c>
      <c r="G22" s="18">
        <v>7325</v>
      </c>
      <c r="H22" s="18">
        <v>9.8000000000000007</v>
      </c>
      <c r="I22" s="18" t="s">
        <v>136</v>
      </c>
      <c r="J22" s="18" t="s">
        <v>24</v>
      </c>
      <c r="K22" s="18" t="s">
        <v>141</v>
      </c>
      <c r="L22" s="18" t="s">
        <v>105</v>
      </c>
      <c r="M22" s="18" t="s">
        <v>118</v>
      </c>
      <c r="N22" s="18" t="s">
        <v>131</v>
      </c>
      <c r="O22" s="18">
        <v>2188</v>
      </c>
      <c r="P22" s="18">
        <v>17.399999999999999</v>
      </c>
      <c r="Q22" s="18">
        <v>1227</v>
      </c>
      <c r="R22" s="18">
        <v>23.3</v>
      </c>
      <c r="S22" s="18">
        <v>4608</v>
      </c>
      <c r="T22" s="18">
        <v>12.3</v>
      </c>
      <c r="U22" s="18">
        <v>472</v>
      </c>
      <c r="V22" s="18">
        <v>36.5</v>
      </c>
      <c r="W22" s="18">
        <v>1367</v>
      </c>
      <c r="X22" s="18">
        <v>22.3</v>
      </c>
      <c r="Y22" s="18" t="s">
        <v>148</v>
      </c>
      <c r="Z22" s="18" t="s">
        <v>110</v>
      </c>
      <c r="AA22" s="18">
        <v>2376</v>
      </c>
      <c r="AB22" s="18">
        <v>16.899999999999999</v>
      </c>
      <c r="AC22" s="18">
        <v>1630</v>
      </c>
      <c r="AD22" s="18">
        <v>20.5</v>
      </c>
      <c r="AE22" s="18">
        <v>410</v>
      </c>
      <c r="AF22" s="18">
        <v>42.2</v>
      </c>
      <c r="AG22" s="18">
        <v>23634</v>
      </c>
      <c r="AH22" s="18">
        <v>5.4</v>
      </c>
    </row>
    <row r="23" spans="1:34">
      <c r="A23" s="12"/>
      <c r="B23" s="18" t="s">
        <v>16</v>
      </c>
      <c r="C23" s="18">
        <v>438</v>
      </c>
      <c r="D23" s="18"/>
      <c r="E23" s="18">
        <v>4035</v>
      </c>
      <c r="F23" s="18"/>
      <c r="G23" s="18">
        <v>33114</v>
      </c>
      <c r="H23" s="18"/>
      <c r="I23" s="18">
        <v>832</v>
      </c>
      <c r="J23" s="18"/>
      <c r="K23" s="18">
        <v>179</v>
      </c>
      <c r="L23" s="18"/>
      <c r="M23" s="18">
        <v>1298</v>
      </c>
      <c r="N23" s="18"/>
      <c r="O23" s="18">
        <v>7399</v>
      </c>
      <c r="P23" s="18"/>
      <c r="Q23" s="18">
        <v>3838</v>
      </c>
      <c r="R23" s="18"/>
      <c r="S23" s="18">
        <v>15162</v>
      </c>
      <c r="T23" s="18"/>
      <c r="U23" s="18">
        <v>2399</v>
      </c>
      <c r="V23" s="18"/>
      <c r="W23" s="18">
        <v>5285</v>
      </c>
      <c r="X23" s="18"/>
      <c r="Y23" s="18">
        <v>563</v>
      </c>
      <c r="Z23" s="18"/>
      <c r="AA23" s="18">
        <v>9246</v>
      </c>
      <c r="AB23" s="18"/>
      <c r="AC23" s="18">
        <v>10482</v>
      </c>
      <c r="AD23" s="18"/>
      <c r="AE23" s="18">
        <v>2487</v>
      </c>
      <c r="AF23" s="18"/>
      <c r="AG23" s="18">
        <v>96759</v>
      </c>
      <c r="AH23" s="18"/>
    </row>
    <row r="24" spans="1:34">
      <c r="A24" s="12" t="s">
        <v>17</v>
      </c>
      <c r="B24" s="18" t="s">
        <v>92</v>
      </c>
      <c r="C24" s="18">
        <v>645</v>
      </c>
      <c r="D24" s="18">
        <v>31.1</v>
      </c>
      <c r="E24" s="18">
        <v>16888</v>
      </c>
      <c r="F24" s="18">
        <v>6</v>
      </c>
      <c r="G24" s="18">
        <v>144951</v>
      </c>
      <c r="H24" s="18">
        <v>2</v>
      </c>
      <c r="I24" s="18">
        <v>2804</v>
      </c>
      <c r="J24" s="18">
        <v>14.8</v>
      </c>
      <c r="K24" s="18" t="s">
        <v>142</v>
      </c>
      <c r="L24" s="18" t="s">
        <v>111</v>
      </c>
      <c r="M24" s="18">
        <v>5672</v>
      </c>
      <c r="N24" s="18">
        <v>10.4</v>
      </c>
      <c r="O24" s="18">
        <v>42354</v>
      </c>
      <c r="P24" s="18">
        <v>3.8</v>
      </c>
      <c r="Q24" s="18">
        <v>15662</v>
      </c>
      <c r="R24" s="18">
        <v>6.3</v>
      </c>
      <c r="S24" s="18">
        <v>61153</v>
      </c>
      <c r="T24" s="18">
        <v>3.2</v>
      </c>
      <c r="U24" s="18">
        <v>8819</v>
      </c>
      <c r="V24" s="18">
        <v>8.4</v>
      </c>
      <c r="W24" s="18">
        <v>16172</v>
      </c>
      <c r="X24" s="18">
        <v>6.2</v>
      </c>
      <c r="Y24" s="18">
        <v>2455</v>
      </c>
      <c r="Z24" s="18">
        <v>15.8</v>
      </c>
      <c r="AA24" s="18">
        <v>27844</v>
      </c>
      <c r="AB24" s="18">
        <v>4.7</v>
      </c>
      <c r="AC24" s="18">
        <v>53450</v>
      </c>
      <c r="AD24" s="18">
        <v>3.4</v>
      </c>
      <c r="AE24" s="18">
        <v>9004</v>
      </c>
      <c r="AF24" s="18">
        <v>8.1999999999999993</v>
      </c>
      <c r="AG24" s="18">
        <v>408142</v>
      </c>
      <c r="AH24" s="18">
        <v>1.2</v>
      </c>
    </row>
    <row r="25" spans="1:34">
      <c r="A25" s="12"/>
      <c r="B25" s="18" t="s">
        <v>93</v>
      </c>
      <c r="C25" s="18">
        <v>733</v>
      </c>
      <c r="D25" s="18">
        <v>31</v>
      </c>
      <c r="E25" s="18">
        <v>5048</v>
      </c>
      <c r="F25" s="18">
        <v>11.8</v>
      </c>
      <c r="G25" s="18">
        <v>38623</v>
      </c>
      <c r="H25" s="18">
        <v>4.2</v>
      </c>
      <c r="I25" s="18">
        <v>1615</v>
      </c>
      <c r="J25" s="18">
        <v>21</v>
      </c>
      <c r="K25" s="18">
        <v>494</v>
      </c>
      <c r="L25" s="18">
        <v>37.799999999999997</v>
      </c>
      <c r="M25" s="18">
        <v>624</v>
      </c>
      <c r="N25" s="18">
        <v>33.200000000000003</v>
      </c>
      <c r="O25" s="18">
        <v>17644</v>
      </c>
      <c r="P25" s="18">
        <v>6.2</v>
      </c>
      <c r="Q25" s="18">
        <v>7354</v>
      </c>
      <c r="R25" s="18">
        <v>9.8000000000000007</v>
      </c>
      <c r="S25" s="18">
        <v>18179</v>
      </c>
      <c r="T25" s="18">
        <v>6.2</v>
      </c>
      <c r="U25" s="18">
        <v>1960</v>
      </c>
      <c r="V25" s="18">
        <v>18.600000000000001</v>
      </c>
      <c r="W25" s="18">
        <v>3173</v>
      </c>
      <c r="X25" s="18">
        <v>14.8</v>
      </c>
      <c r="Y25" s="18">
        <v>459</v>
      </c>
      <c r="Z25" s="18">
        <v>38.6</v>
      </c>
      <c r="AA25" s="18">
        <v>9778</v>
      </c>
      <c r="AB25" s="18">
        <v>8.3000000000000007</v>
      </c>
      <c r="AC25" s="18">
        <v>8704</v>
      </c>
      <c r="AD25" s="18">
        <v>8.9</v>
      </c>
      <c r="AE25" s="18">
        <v>1961</v>
      </c>
      <c r="AF25" s="18">
        <v>18.7</v>
      </c>
      <c r="AG25" s="18">
        <v>116347</v>
      </c>
      <c r="AH25" s="18">
        <v>2.4</v>
      </c>
    </row>
    <row r="26" spans="1:34">
      <c r="A26" s="12"/>
      <c r="B26" s="18" t="s">
        <v>16</v>
      </c>
      <c r="C26" s="18">
        <v>1378</v>
      </c>
      <c r="D26" s="18"/>
      <c r="E26" s="18">
        <v>21935</v>
      </c>
      <c r="F26" s="18"/>
      <c r="G26" s="18">
        <v>183574</v>
      </c>
      <c r="H26" s="18"/>
      <c r="I26" s="18">
        <v>4419</v>
      </c>
      <c r="J26" s="18"/>
      <c r="K26" s="18">
        <v>763</v>
      </c>
      <c r="L26" s="18"/>
      <c r="M26" s="18">
        <v>6296</v>
      </c>
      <c r="N26" s="18"/>
      <c r="O26" s="18">
        <v>59998</v>
      </c>
      <c r="P26" s="18"/>
      <c r="Q26" s="18">
        <v>23016</v>
      </c>
      <c r="R26" s="18"/>
      <c r="S26" s="18">
        <v>79332</v>
      </c>
      <c r="T26" s="18"/>
      <c r="U26" s="18">
        <v>10779</v>
      </c>
      <c r="V26" s="18"/>
      <c r="W26" s="18">
        <v>19345</v>
      </c>
      <c r="X26" s="18"/>
      <c r="Y26" s="18">
        <v>2914</v>
      </c>
      <c r="Z26" s="18"/>
      <c r="AA26" s="18">
        <v>37622</v>
      </c>
      <c r="AB26" s="18"/>
      <c r="AC26" s="18">
        <v>62154</v>
      </c>
      <c r="AD26" s="18"/>
      <c r="AE26" s="18">
        <v>10965</v>
      </c>
      <c r="AF26" s="18"/>
      <c r="AG26" s="18">
        <v>524489</v>
      </c>
      <c r="AH26" s="18"/>
    </row>
    <row r="27" spans="1:34">
      <c r="A27" s="13"/>
    </row>
    <row r="28" spans="1:34">
      <c r="A28" s="19" t="s">
        <v>112</v>
      </c>
    </row>
    <row r="29" spans="1:34">
      <c r="A29" s="19" t="s">
        <v>79</v>
      </c>
    </row>
    <row r="30" spans="1:34">
      <c r="A30" s="19" t="s">
        <v>113</v>
      </c>
    </row>
    <row r="31" spans="1:34">
      <c r="A31" s="19" t="s">
        <v>114</v>
      </c>
    </row>
  </sheetData>
  <conditionalFormatting sqref="C6:AH26">
    <cfRule type="containsText" dxfId="1" priority="1" operator="containsText" text=" *">
      <formula>NOT(ISERROR(SEARCH(" *",C6)))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G37"/>
  <sheetViews>
    <sheetView zoomScaleNormal="100" workbookViewId="0"/>
  </sheetViews>
  <sheetFormatPr baseColWidth="10" defaultRowHeight="12.75"/>
  <cols>
    <col min="1" max="16384" width="11" style="16"/>
  </cols>
  <sheetData>
    <row r="1" spans="1:33" s="5" customFormat="1">
      <c r="A1" s="1" t="s">
        <v>80</v>
      </c>
    </row>
    <row r="2" spans="1:33">
      <c r="A2" s="15" t="s">
        <v>81</v>
      </c>
    </row>
    <row r="5" spans="1:33" ht="102">
      <c r="A5" s="20"/>
      <c r="B5" s="21" t="s">
        <v>12</v>
      </c>
      <c r="C5" s="21" t="s">
        <v>0</v>
      </c>
      <c r="D5" s="21" t="s">
        <v>11</v>
      </c>
      <c r="E5" s="21" t="s">
        <v>0</v>
      </c>
      <c r="F5" s="21" t="s">
        <v>9</v>
      </c>
      <c r="G5" s="21" t="s">
        <v>0</v>
      </c>
      <c r="H5" s="21" t="s">
        <v>5</v>
      </c>
      <c r="I5" s="21" t="s">
        <v>0</v>
      </c>
      <c r="J5" s="21" t="s">
        <v>1</v>
      </c>
      <c r="K5" s="21" t="s">
        <v>0</v>
      </c>
      <c r="L5" s="21" t="s">
        <v>10</v>
      </c>
      <c r="M5" s="21" t="s">
        <v>0</v>
      </c>
      <c r="N5" s="21" t="s">
        <v>15</v>
      </c>
      <c r="O5" s="21" t="s">
        <v>0</v>
      </c>
      <c r="P5" s="21" t="s">
        <v>2</v>
      </c>
      <c r="Q5" s="21" t="s">
        <v>0</v>
      </c>
      <c r="R5" s="21" t="s">
        <v>7</v>
      </c>
      <c r="S5" s="21" t="s">
        <v>0</v>
      </c>
      <c r="T5" s="21" t="s">
        <v>8</v>
      </c>
      <c r="U5" s="21" t="s">
        <v>0</v>
      </c>
      <c r="V5" s="21" t="s">
        <v>3</v>
      </c>
      <c r="W5" s="21" t="s">
        <v>0</v>
      </c>
      <c r="X5" s="21" t="s">
        <v>6</v>
      </c>
      <c r="Y5" s="21" t="s">
        <v>0</v>
      </c>
      <c r="Z5" s="21" t="s">
        <v>4</v>
      </c>
      <c r="AA5" s="21" t="s">
        <v>0</v>
      </c>
      <c r="AB5" s="21" t="s">
        <v>13</v>
      </c>
      <c r="AC5" s="21" t="s">
        <v>0</v>
      </c>
      <c r="AD5" s="21" t="s">
        <v>14</v>
      </c>
      <c r="AE5" s="21" t="s">
        <v>0</v>
      </c>
      <c r="AF5" s="21" t="s">
        <v>16</v>
      </c>
      <c r="AG5" s="22" t="s">
        <v>0</v>
      </c>
    </row>
    <row r="6" spans="1:33">
      <c r="A6" s="23" t="s">
        <v>78</v>
      </c>
      <c r="B6" s="24">
        <v>3038</v>
      </c>
      <c r="C6" s="24">
        <v>20.9</v>
      </c>
      <c r="D6" s="24">
        <v>73271</v>
      </c>
      <c r="E6" s="24">
        <v>4.2</v>
      </c>
      <c r="F6" s="24">
        <v>402621</v>
      </c>
      <c r="G6" s="24">
        <v>1.7</v>
      </c>
      <c r="H6" s="24">
        <v>9076</v>
      </c>
      <c r="I6" s="24">
        <v>12</v>
      </c>
      <c r="J6" s="24">
        <v>1866</v>
      </c>
      <c r="K6" s="24">
        <v>27.1</v>
      </c>
      <c r="L6" s="24">
        <v>9916</v>
      </c>
      <c r="M6" s="24">
        <v>11.2</v>
      </c>
      <c r="N6" s="24">
        <v>75431</v>
      </c>
      <c r="O6" s="24">
        <v>4.0999999999999996</v>
      </c>
      <c r="P6" s="24">
        <v>40681</v>
      </c>
      <c r="Q6" s="24">
        <v>5.7</v>
      </c>
      <c r="R6" s="24">
        <v>159511</v>
      </c>
      <c r="S6" s="24">
        <v>2.8</v>
      </c>
      <c r="T6" s="24">
        <v>33346</v>
      </c>
      <c r="U6" s="24">
        <v>6.2</v>
      </c>
      <c r="V6" s="24">
        <v>68216</v>
      </c>
      <c r="W6" s="24">
        <v>4.3</v>
      </c>
      <c r="X6" s="24">
        <v>8067</v>
      </c>
      <c r="Y6" s="24">
        <v>12.4</v>
      </c>
      <c r="Z6" s="24">
        <v>110160</v>
      </c>
      <c r="AA6" s="24">
        <v>3.4</v>
      </c>
      <c r="AB6" s="24">
        <v>150371</v>
      </c>
      <c r="AC6" s="24">
        <v>2.9</v>
      </c>
      <c r="AD6" s="24">
        <v>28349</v>
      </c>
      <c r="AE6" s="24">
        <v>6.6</v>
      </c>
      <c r="AF6" s="24">
        <v>1173920</v>
      </c>
      <c r="AG6" s="25">
        <v>1</v>
      </c>
    </row>
    <row r="7" spans="1:33">
      <c r="A7" s="23" t="s">
        <v>35</v>
      </c>
      <c r="B7" s="24">
        <v>1021</v>
      </c>
      <c r="C7" s="24">
        <v>35.799999999999997</v>
      </c>
      <c r="D7" s="24">
        <v>41890</v>
      </c>
      <c r="E7" s="24">
        <v>5.4</v>
      </c>
      <c r="F7" s="24">
        <v>300409</v>
      </c>
      <c r="G7" s="24">
        <v>2</v>
      </c>
      <c r="H7" s="24">
        <v>8334</v>
      </c>
      <c r="I7" s="24">
        <v>12.2</v>
      </c>
      <c r="J7" s="24">
        <v>1356</v>
      </c>
      <c r="K7" s="24">
        <v>30.2</v>
      </c>
      <c r="L7" s="24">
        <v>18303</v>
      </c>
      <c r="M7" s="24">
        <v>8.1</v>
      </c>
      <c r="N7" s="24">
        <v>75525</v>
      </c>
      <c r="O7" s="24">
        <v>4</v>
      </c>
      <c r="P7" s="24">
        <v>33906</v>
      </c>
      <c r="Q7" s="24">
        <v>6.1</v>
      </c>
      <c r="R7" s="24">
        <v>113331</v>
      </c>
      <c r="S7" s="24">
        <v>3.3</v>
      </c>
      <c r="T7" s="24">
        <v>17336</v>
      </c>
      <c r="U7" s="24">
        <v>8.6</v>
      </c>
      <c r="V7" s="24">
        <v>20937</v>
      </c>
      <c r="W7" s="24">
        <v>7.6</v>
      </c>
      <c r="X7" s="24">
        <v>4661</v>
      </c>
      <c r="Y7" s="24">
        <v>16.100000000000001</v>
      </c>
      <c r="Z7" s="24">
        <v>51644</v>
      </c>
      <c r="AA7" s="24">
        <v>4.9000000000000004</v>
      </c>
      <c r="AB7" s="24">
        <v>124065</v>
      </c>
      <c r="AC7" s="24">
        <v>3.1</v>
      </c>
      <c r="AD7" s="24">
        <v>22285</v>
      </c>
      <c r="AE7" s="24">
        <v>7.4</v>
      </c>
      <c r="AF7" s="24">
        <v>835001</v>
      </c>
      <c r="AG7" s="25">
        <v>1.1000000000000001</v>
      </c>
    </row>
    <row r="8" spans="1:33">
      <c r="A8" s="23" t="s">
        <v>49</v>
      </c>
      <c r="B8" s="24">
        <v>639</v>
      </c>
      <c r="C8" s="24">
        <v>33</v>
      </c>
      <c r="D8" s="24">
        <v>15486</v>
      </c>
      <c r="E8" s="24">
        <v>6.4</v>
      </c>
      <c r="F8" s="24">
        <v>108928</v>
      </c>
      <c r="G8" s="24">
        <v>2.4</v>
      </c>
      <c r="H8" s="24">
        <v>3095</v>
      </c>
      <c r="I8" s="24">
        <v>14.5</v>
      </c>
      <c r="J8" s="24">
        <v>434</v>
      </c>
      <c r="K8" s="24">
        <v>39.799999999999997</v>
      </c>
      <c r="L8" s="24">
        <v>8637</v>
      </c>
      <c r="M8" s="24">
        <v>8.5</v>
      </c>
      <c r="N8" s="24">
        <v>31926</v>
      </c>
      <c r="O8" s="24">
        <v>4.4000000000000004</v>
      </c>
      <c r="P8" s="24">
        <v>14814</v>
      </c>
      <c r="Q8" s="24">
        <v>6.6</v>
      </c>
      <c r="R8" s="24">
        <v>46376</v>
      </c>
      <c r="S8" s="24">
        <v>3.7</v>
      </c>
      <c r="T8" s="24">
        <v>5711</v>
      </c>
      <c r="U8" s="24">
        <v>10.5</v>
      </c>
      <c r="V8" s="24">
        <v>10489</v>
      </c>
      <c r="W8" s="24">
        <v>7.7</v>
      </c>
      <c r="X8" s="24">
        <v>1810</v>
      </c>
      <c r="Y8" s="24">
        <v>18.600000000000001</v>
      </c>
      <c r="Z8" s="24">
        <v>22395</v>
      </c>
      <c r="AA8" s="24">
        <v>5.3</v>
      </c>
      <c r="AB8" s="24">
        <v>40670</v>
      </c>
      <c r="AC8" s="24">
        <v>3.9</v>
      </c>
      <c r="AD8" s="24">
        <v>8069</v>
      </c>
      <c r="AE8" s="24">
        <v>8.9</v>
      </c>
      <c r="AF8" s="24">
        <v>319481</v>
      </c>
      <c r="AG8" s="25">
        <v>1.4</v>
      </c>
    </row>
    <row r="9" spans="1:33">
      <c r="A9" s="23" t="s">
        <v>69</v>
      </c>
      <c r="B9" s="24">
        <v>30</v>
      </c>
      <c r="C9" s="24" t="s">
        <v>19</v>
      </c>
      <c r="D9" s="24">
        <v>1143</v>
      </c>
      <c r="E9" s="24">
        <v>32.799999999999997</v>
      </c>
      <c r="F9" s="24">
        <v>11466</v>
      </c>
      <c r="G9" s="24">
        <v>10.6</v>
      </c>
      <c r="H9" s="24">
        <v>366</v>
      </c>
      <c r="I9" s="24" t="s">
        <v>70</v>
      </c>
      <c r="J9" s="24">
        <v>0</v>
      </c>
      <c r="K9" s="24" t="s">
        <v>23</v>
      </c>
      <c r="L9" s="24">
        <v>450</v>
      </c>
      <c r="M9" s="24" t="s">
        <v>26</v>
      </c>
      <c r="N9" s="24">
        <v>3237</v>
      </c>
      <c r="O9" s="24">
        <v>19.899999999999999</v>
      </c>
      <c r="P9" s="24">
        <v>2659</v>
      </c>
      <c r="Q9" s="24">
        <v>22.7</v>
      </c>
      <c r="R9" s="24">
        <v>3362</v>
      </c>
      <c r="S9" s="24">
        <v>19.600000000000001</v>
      </c>
      <c r="T9" s="24">
        <v>243</v>
      </c>
      <c r="U9" s="24" t="s">
        <v>72</v>
      </c>
      <c r="V9" s="24">
        <v>604</v>
      </c>
      <c r="W9" s="24">
        <v>44</v>
      </c>
      <c r="X9" s="24">
        <v>230</v>
      </c>
      <c r="Y9" s="24" t="s">
        <v>71</v>
      </c>
      <c r="Z9" s="24">
        <v>1688</v>
      </c>
      <c r="AA9" s="24">
        <v>28</v>
      </c>
      <c r="AB9" s="24">
        <v>3482</v>
      </c>
      <c r="AC9" s="24">
        <v>18.8</v>
      </c>
      <c r="AD9" s="24">
        <v>530</v>
      </c>
      <c r="AE9" s="24" t="s">
        <v>47</v>
      </c>
      <c r="AF9" s="24">
        <v>29490</v>
      </c>
      <c r="AG9" s="25">
        <v>6.6</v>
      </c>
    </row>
    <row r="10" spans="1:33">
      <c r="A10" s="23" t="s">
        <v>62</v>
      </c>
      <c r="B10" s="24">
        <v>469</v>
      </c>
      <c r="C10" s="24" t="s">
        <v>63</v>
      </c>
      <c r="D10" s="24">
        <v>6036</v>
      </c>
      <c r="E10" s="24">
        <v>14.2</v>
      </c>
      <c r="F10" s="24">
        <v>41419</v>
      </c>
      <c r="G10" s="24">
        <v>5.4</v>
      </c>
      <c r="H10" s="24">
        <v>1452</v>
      </c>
      <c r="I10" s="24">
        <v>29.3</v>
      </c>
      <c r="J10" s="24">
        <v>307</v>
      </c>
      <c r="K10" s="24" t="s">
        <v>34</v>
      </c>
      <c r="L10" s="24">
        <v>1925</v>
      </c>
      <c r="M10" s="24">
        <v>24.9</v>
      </c>
      <c r="N10" s="24">
        <v>12950</v>
      </c>
      <c r="O10" s="24">
        <v>9.6999999999999993</v>
      </c>
      <c r="P10" s="24">
        <v>7324</v>
      </c>
      <c r="Q10" s="24">
        <v>12.9</v>
      </c>
      <c r="R10" s="24">
        <v>18848</v>
      </c>
      <c r="S10" s="24">
        <v>8</v>
      </c>
      <c r="T10" s="24">
        <v>1672</v>
      </c>
      <c r="U10" s="24">
        <v>27</v>
      </c>
      <c r="V10" s="24">
        <v>6604</v>
      </c>
      <c r="W10" s="24">
        <v>13.5</v>
      </c>
      <c r="X10" s="24">
        <v>783</v>
      </c>
      <c r="Y10" s="24">
        <v>39.5</v>
      </c>
      <c r="Z10" s="24">
        <v>9418</v>
      </c>
      <c r="AA10" s="24">
        <v>11.4</v>
      </c>
      <c r="AB10" s="24">
        <v>13090</v>
      </c>
      <c r="AC10" s="24">
        <v>9.6</v>
      </c>
      <c r="AD10" s="24">
        <v>2485</v>
      </c>
      <c r="AE10" s="24">
        <v>22.1</v>
      </c>
      <c r="AF10" s="24">
        <v>124783</v>
      </c>
      <c r="AG10" s="25">
        <v>3.1</v>
      </c>
    </row>
    <row r="11" spans="1:33">
      <c r="A11" s="23" t="s">
        <v>54</v>
      </c>
      <c r="B11" s="24">
        <v>131</v>
      </c>
      <c r="C11" s="24" t="s">
        <v>57</v>
      </c>
      <c r="D11" s="24">
        <v>1187</v>
      </c>
      <c r="E11" s="24">
        <v>32.4</v>
      </c>
      <c r="F11" s="24">
        <v>8806</v>
      </c>
      <c r="G11" s="24">
        <v>11.9</v>
      </c>
      <c r="H11" s="24">
        <v>407</v>
      </c>
      <c r="I11" s="24" t="s">
        <v>55</v>
      </c>
      <c r="J11" s="24">
        <v>70</v>
      </c>
      <c r="K11" s="24" t="s">
        <v>19</v>
      </c>
      <c r="L11" s="24">
        <v>1051</v>
      </c>
      <c r="M11" s="24">
        <v>34.799999999999997</v>
      </c>
      <c r="N11" s="24">
        <v>3476</v>
      </c>
      <c r="O11" s="24">
        <v>19.3</v>
      </c>
      <c r="P11" s="24">
        <v>2200</v>
      </c>
      <c r="Q11" s="24">
        <v>24.5</v>
      </c>
      <c r="R11" s="24">
        <v>4386</v>
      </c>
      <c r="S11" s="24">
        <v>17</v>
      </c>
      <c r="T11" s="24">
        <v>185</v>
      </c>
      <c r="U11" s="24" t="s">
        <v>56</v>
      </c>
      <c r="V11" s="24">
        <v>772</v>
      </c>
      <c r="W11" s="24">
        <v>41.1</v>
      </c>
      <c r="X11" s="24">
        <v>55</v>
      </c>
      <c r="Y11" s="24" t="s">
        <v>19</v>
      </c>
      <c r="Z11" s="24">
        <v>2351</v>
      </c>
      <c r="AA11" s="24">
        <v>23</v>
      </c>
      <c r="AB11" s="24">
        <v>4161</v>
      </c>
      <c r="AC11" s="24">
        <v>17.2</v>
      </c>
      <c r="AD11" s="24">
        <v>649</v>
      </c>
      <c r="AE11" s="24">
        <v>44</v>
      </c>
      <c r="AF11" s="24">
        <v>29887</v>
      </c>
      <c r="AG11" s="25">
        <v>6.5</v>
      </c>
    </row>
    <row r="12" spans="1:33">
      <c r="A12" s="23" t="s">
        <v>52</v>
      </c>
      <c r="B12" s="24">
        <v>29</v>
      </c>
      <c r="C12" s="24" t="s">
        <v>19</v>
      </c>
      <c r="D12" s="24">
        <v>1802</v>
      </c>
      <c r="E12" s="24">
        <v>25.2</v>
      </c>
      <c r="F12" s="24">
        <v>12459</v>
      </c>
      <c r="G12" s="24">
        <v>9.6999999999999993</v>
      </c>
      <c r="H12" s="24">
        <v>170</v>
      </c>
      <c r="I12" s="24" t="s">
        <v>29</v>
      </c>
      <c r="J12" s="24">
        <v>140</v>
      </c>
      <c r="K12" s="24" t="s">
        <v>53</v>
      </c>
      <c r="L12" s="24">
        <v>659</v>
      </c>
      <c r="M12" s="24">
        <v>42.1</v>
      </c>
      <c r="N12" s="24">
        <v>3552</v>
      </c>
      <c r="O12" s="24">
        <v>17.899999999999999</v>
      </c>
      <c r="P12" s="24">
        <v>1909</v>
      </c>
      <c r="Q12" s="24">
        <v>24.9</v>
      </c>
      <c r="R12" s="24">
        <v>5342</v>
      </c>
      <c r="S12" s="24">
        <v>14.6</v>
      </c>
      <c r="T12" s="24">
        <v>502</v>
      </c>
      <c r="U12" s="24" t="s">
        <v>38</v>
      </c>
      <c r="V12" s="24">
        <v>1318</v>
      </c>
      <c r="W12" s="24">
        <v>29</v>
      </c>
      <c r="X12" s="24">
        <v>26</v>
      </c>
      <c r="Y12" s="24" t="s">
        <v>19</v>
      </c>
      <c r="Z12" s="24">
        <v>2607</v>
      </c>
      <c r="AA12" s="24">
        <v>21.1</v>
      </c>
      <c r="AB12" s="24">
        <v>3916</v>
      </c>
      <c r="AC12" s="24">
        <v>17</v>
      </c>
      <c r="AD12" s="24">
        <v>831</v>
      </c>
      <c r="AE12" s="24">
        <v>38</v>
      </c>
      <c r="AF12" s="24">
        <v>35263</v>
      </c>
      <c r="AG12" s="25">
        <v>5.7</v>
      </c>
    </row>
    <row r="13" spans="1:33">
      <c r="A13" s="23" t="s">
        <v>40</v>
      </c>
      <c r="B13" s="24">
        <v>59</v>
      </c>
      <c r="C13" s="24" t="s">
        <v>19</v>
      </c>
      <c r="D13" s="24">
        <v>1520</v>
      </c>
      <c r="E13" s="24">
        <v>28.7</v>
      </c>
      <c r="F13" s="24">
        <v>11353</v>
      </c>
      <c r="G13" s="24">
        <v>10.3</v>
      </c>
      <c r="H13" s="24">
        <v>390</v>
      </c>
      <c r="I13" s="24" t="s">
        <v>41</v>
      </c>
      <c r="J13" s="24">
        <v>103</v>
      </c>
      <c r="K13" s="24" t="s">
        <v>19</v>
      </c>
      <c r="L13" s="24">
        <v>637</v>
      </c>
      <c r="M13" s="24" t="s">
        <v>42</v>
      </c>
      <c r="N13" s="24">
        <v>4901</v>
      </c>
      <c r="O13" s="24">
        <v>16.100000000000001</v>
      </c>
      <c r="P13" s="24">
        <v>1933</v>
      </c>
      <c r="Q13" s="24">
        <v>26.8</v>
      </c>
      <c r="R13" s="24">
        <v>4266</v>
      </c>
      <c r="S13" s="24">
        <v>17.2</v>
      </c>
      <c r="T13" s="24">
        <v>541</v>
      </c>
      <c r="U13" s="24" t="s">
        <v>20</v>
      </c>
      <c r="V13" s="24">
        <v>969</v>
      </c>
      <c r="W13" s="24">
        <v>36</v>
      </c>
      <c r="X13" s="24">
        <v>60</v>
      </c>
      <c r="Y13" s="24" t="s">
        <v>19</v>
      </c>
      <c r="Z13" s="24">
        <v>1931</v>
      </c>
      <c r="AA13" s="24">
        <v>26.1</v>
      </c>
      <c r="AB13" s="24">
        <v>3656</v>
      </c>
      <c r="AC13" s="24">
        <v>18.3</v>
      </c>
      <c r="AD13" s="24">
        <v>758</v>
      </c>
      <c r="AE13" s="24">
        <v>41.1</v>
      </c>
      <c r="AF13" s="24">
        <v>33078</v>
      </c>
      <c r="AG13" s="25">
        <v>6.1</v>
      </c>
    </row>
    <row r="14" spans="1:33">
      <c r="A14" s="23" t="s">
        <v>76</v>
      </c>
      <c r="B14" s="24">
        <v>438</v>
      </c>
      <c r="C14" s="24">
        <v>37.9</v>
      </c>
      <c r="D14" s="24">
        <v>4035</v>
      </c>
      <c r="E14" s="24">
        <v>12.6</v>
      </c>
      <c r="F14" s="24">
        <v>33114</v>
      </c>
      <c r="G14" s="24">
        <v>4.3</v>
      </c>
      <c r="H14" s="24">
        <v>832</v>
      </c>
      <c r="I14" s="24">
        <v>27.3</v>
      </c>
      <c r="J14" s="24">
        <v>179</v>
      </c>
      <c r="K14" s="24" t="s">
        <v>77</v>
      </c>
      <c r="L14" s="24">
        <v>1298</v>
      </c>
      <c r="M14" s="24">
        <v>21.6</v>
      </c>
      <c r="N14" s="24">
        <v>7399</v>
      </c>
      <c r="O14" s="24">
        <v>9.1999999999999993</v>
      </c>
      <c r="P14" s="24">
        <v>3838</v>
      </c>
      <c r="Q14" s="24">
        <v>12.8</v>
      </c>
      <c r="R14" s="24">
        <v>15162</v>
      </c>
      <c r="S14" s="24">
        <v>6.5</v>
      </c>
      <c r="T14" s="24">
        <v>2399</v>
      </c>
      <c r="U14" s="24">
        <v>16.100000000000001</v>
      </c>
      <c r="V14" s="24">
        <v>5285</v>
      </c>
      <c r="W14" s="24">
        <v>11</v>
      </c>
      <c r="X14" s="24">
        <v>563</v>
      </c>
      <c r="Y14" s="24">
        <v>32.799999999999997</v>
      </c>
      <c r="Z14" s="24">
        <v>9246</v>
      </c>
      <c r="AA14" s="24">
        <v>8.1999999999999993</v>
      </c>
      <c r="AB14" s="24">
        <v>10482</v>
      </c>
      <c r="AC14" s="24">
        <v>7.7</v>
      </c>
      <c r="AD14" s="24">
        <v>2487</v>
      </c>
      <c r="AE14" s="24">
        <v>15.9</v>
      </c>
      <c r="AF14" s="24">
        <v>96759</v>
      </c>
      <c r="AG14" s="25">
        <v>2.5</v>
      </c>
    </row>
    <row r="15" spans="1:33">
      <c r="A15" s="23" t="s">
        <v>36</v>
      </c>
      <c r="B15" s="24">
        <v>563</v>
      </c>
      <c r="C15" s="24" t="s">
        <v>38</v>
      </c>
      <c r="D15" s="24">
        <v>9568</v>
      </c>
      <c r="E15" s="24">
        <v>11.3</v>
      </c>
      <c r="F15" s="24">
        <v>83333</v>
      </c>
      <c r="G15" s="24">
        <v>3.8</v>
      </c>
      <c r="H15" s="24">
        <v>869</v>
      </c>
      <c r="I15" s="24">
        <v>37.9</v>
      </c>
      <c r="J15" s="24">
        <v>317</v>
      </c>
      <c r="K15" s="24" t="s">
        <v>37</v>
      </c>
      <c r="L15" s="24">
        <v>5011</v>
      </c>
      <c r="M15" s="24">
        <v>15.6</v>
      </c>
      <c r="N15" s="24">
        <v>22666</v>
      </c>
      <c r="O15" s="24">
        <v>7.4</v>
      </c>
      <c r="P15" s="24">
        <v>12741</v>
      </c>
      <c r="Q15" s="24">
        <v>10.1</v>
      </c>
      <c r="R15" s="24">
        <v>31405</v>
      </c>
      <c r="S15" s="24">
        <v>6.3</v>
      </c>
      <c r="T15" s="24">
        <v>3740</v>
      </c>
      <c r="U15" s="24">
        <v>18.3</v>
      </c>
      <c r="V15" s="24">
        <v>6805</v>
      </c>
      <c r="W15" s="24">
        <v>13.3</v>
      </c>
      <c r="X15" s="24">
        <v>1572</v>
      </c>
      <c r="Y15" s="24">
        <v>27.8</v>
      </c>
      <c r="Z15" s="24">
        <v>12784</v>
      </c>
      <c r="AA15" s="24">
        <v>9.8000000000000007</v>
      </c>
      <c r="AB15" s="24">
        <v>36974</v>
      </c>
      <c r="AC15" s="24">
        <v>5.7</v>
      </c>
      <c r="AD15" s="24">
        <v>6616</v>
      </c>
      <c r="AE15" s="24">
        <v>13.5</v>
      </c>
      <c r="AF15" s="24">
        <v>234964</v>
      </c>
      <c r="AG15" s="25">
        <v>2.2999999999999998</v>
      </c>
    </row>
    <row r="16" spans="1:33">
      <c r="A16" s="23" t="s">
        <v>64</v>
      </c>
      <c r="B16" s="24">
        <v>362</v>
      </c>
      <c r="C16" s="24" t="s">
        <v>65</v>
      </c>
      <c r="D16" s="24">
        <v>7952</v>
      </c>
      <c r="E16" s="24">
        <v>12.4</v>
      </c>
      <c r="F16" s="24">
        <v>82333</v>
      </c>
      <c r="G16" s="24">
        <v>3.9</v>
      </c>
      <c r="H16" s="24">
        <v>2091</v>
      </c>
      <c r="I16" s="24">
        <v>24.7</v>
      </c>
      <c r="J16" s="24">
        <v>155</v>
      </c>
      <c r="K16" s="24" t="s">
        <v>19</v>
      </c>
      <c r="L16" s="24">
        <v>2095</v>
      </c>
      <c r="M16" s="24">
        <v>24.2</v>
      </c>
      <c r="N16" s="24">
        <v>27669</v>
      </c>
      <c r="O16" s="24">
        <v>6.8</v>
      </c>
      <c r="P16" s="24">
        <v>9686</v>
      </c>
      <c r="Q16" s="24">
        <v>11.8</v>
      </c>
      <c r="R16" s="24">
        <v>30136</v>
      </c>
      <c r="S16" s="24">
        <v>6.5</v>
      </c>
      <c r="T16" s="24">
        <v>3960</v>
      </c>
      <c r="U16" s="24">
        <v>17.600000000000001</v>
      </c>
      <c r="V16" s="24">
        <v>5506</v>
      </c>
      <c r="W16" s="24">
        <v>15</v>
      </c>
      <c r="X16" s="24">
        <v>1118</v>
      </c>
      <c r="Y16" s="24">
        <v>32.799999999999997</v>
      </c>
      <c r="Z16" s="24">
        <v>12144</v>
      </c>
      <c r="AA16" s="24">
        <v>10.199999999999999</v>
      </c>
      <c r="AB16" s="24">
        <v>28469</v>
      </c>
      <c r="AC16" s="24">
        <v>6.5</v>
      </c>
      <c r="AD16" s="24">
        <v>4935</v>
      </c>
      <c r="AE16" s="24">
        <v>15.8</v>
      </c>
      <c r="AF16" s="24">
        <v>218612</v>
      </c>
      <c r="AG16" s="25">
        <v>2.4</v>
      </c>
    </row>
    <row r="17" spans="1:33">
      <c r="A17" s="23" t="s">
        <v>32</v>
      </c>
      <c r="B17" s="24">
        <v>779</v>
      </c>
      <c r="C17" s="24">
        <v>42.2</v>
      </c>
      <c r="D17" s="24">
        <v>7603</v>
      </c>
      <c r="E17" s="24">
        <v>13.3</v>
      </c>
      <c r="F17" s="24">
        <v>68802</v>
      </c>
      <c r="G17" s="24">
        <v>4.4000000000000004</v>
      </c>
      <c r="H17" s="24">
        <v>1425</v>
      </c>
      <c r="I17" s="24">
        <v>31.6</v>
      </c>
      <c r="J17" s="24">
        <v>609</v>
      </c>
      <c r="K17" s="24" t="s">
        <v>33</v>
      </c>
      <c r="L17" s="24">
        <v>300</v>
      </c>
      <c r="M17" s="24" t="s">
        <v>34</v>
      </c>
      <c r="N17" s="24">
        <v>9462</v>
      </c>
      <c r="O17" s="24">
        <v>12.1</v>
      </c>
      <c r="P17" s="24">
        <v>3178</v>
      </c>
      <c r="Q17" s="24">
        <v>21</v>
      </c>
      <c r="R17" s="24">
        <v>14867</v>
      </c>
      <c r="S17" s="24">
        <v>9.5</v>
      </c>
      <c r="T17" s="24">
        <v>2875</v>
      </c>
      <c r="U17" s="24">
        <v>22</v>
      </c>
      <c r="V17" s="24">
        <v>4308</v>
      </c>
      <c r="W17" s="24">
        <v>17.600000000000001</v>
      </c>
      <c r="X17" s="24">
        <v>996</v>
      </c>
      <c r="Y17" s="24">
        <v>36</v>
      </c>
      <c r="Z17" s="24">
        <v>15132</v>
      </c>
      <c r="AA17" s="24">
        <v>9.6</v>
      </c>
      <c r="AB17" s="24">
        <v>23026</v>
      </c>
      <c r="AC17" s="24">
        <v>7.5</v>
      </c>
      <c r="AD17" s="24">
        <v>5971</v>
      </c>
      <c r="AE17" s="24">
        <v>14.9</v>
      </c>
      <c r="AF17" s="24">
        <v>159333</v>
      </c>
      <c r="AG17" s="25">
        <v>2.9</v>
      </c>
    </row>
    <row r="18" spans="1:33">
      <c r="A18" s="23" t="s">
        <v>30</v>
      </c>
      <c r="B18" s="24">
        <v>423</v>
      </c>
      <c r="C18" s="24" t="s">
        <v>31</v>
      </c>
      <c r="D18" s="24">
        <v>9579</v>
      </c>
      <c r="E18" s="24">
        <v>11.6</v>
      </c>
      <c r="F18" s="24">
        <v>93804</v>
      </c>
      <c r="G18" s="24">
        <v>3.6</v>
      </c>
      <c r="H18" s="24">
        <v>1741</v>
      </c>
      <c r="I18" s="24">
        <v>26.9</v>
      </c>
      <c r="J18" s="24">
        <v>424</v>
      </c>
      <c r="K18" s="24" t="s">
        <v>31</v>
      </c>
      <c r="L18" s="24">
        <v>1923</v>
      </c>
      <c r="M18" s="24">
        <v>25.2</v>
      </c>
      <c r="N18" s="24">
        <v>19749</v>
      </c>
      <c r="O18" s="24">
        <v>8</v>
      </c>
      <c r="P18" s="24">
        <v>8337</v>
      </c>
      <c r="Q18" s="24">
        <v>12.5</v>
      </c>
      <c r="R18" s="24">
        <v>29464</v>
      </c>
      <c r="S18" s="24">
        <v>6.6</v>
      </c>
      <c r="T18" s="24">
        <v>2671</v>
      </c>
      <c r="U18" s="24">
        <v>21.8</v>
      </c>
      <c r="V18" s="24">
        <v>8392</v>
      </c>
      <c r="W18" s="24">
        <v>12.2</v>
      </c>
      <c r="X18" s="24">
        <v>1061</v>
      </c>
      <c r="Y18" s="24">
        <v>33.799999999999997</v>
      </c>
      <c r="Z18" s="24">
        <v>17218</v>
      </c>
      <c r="AA18" s="24">
        <v>8.6</v>
      </c>
      <c r="AB18" s="24">
        <v>33209</v>
      </c>
      <c r="AC18" s="24">
        <v>6</v>
      </c>
      <c r="AD18" s="24">
        <v>5667</v>
      </c>
      <c r="AE18" s="24">
        <v>14.7</v>
      </c>
      <c r="AF18" s="24">
        <v>233662</v>
      </c>
      <c r="AG18" s="25">
        <v>2.2999999999999998</v>
      </c>
    </row>
    <row r="19" spans="1:33">
      <c r="A19" s="23" t="s">
        <v>58</v>
      </c>
      <c r="B19" s="24">
        <v>225</v>
      </c>
      <c r="C19" s="24" t="s">
        <v>61</v>
      </c>
      <c r="D19" s="24">
        <v>2267</v>
      </c>
      <c r="E19" s="24">
        <v>23.4</v>
      </c>
      <c r="F19" s="24">
        <v>24130</v>
      </c>
      <c r="G19" s="24">
        <v>7.1</v>
      </c>
      <c r="H19" s="24">
        <v>539</v>
      </c>
      <c r="I19" s="24" t="s">
        <v>20</v>
      </c>
      <c r="J19" s="24">
        <v>107</v>
      </c>
      <c r="K19" s="24" t="s">
        <v>19</v>
      </c>
      <c r="L19" s="24">
        <v>1351</v>
      </c>
      <c r="M19" s="24">
        <v>30.4</v>
      </c>
      <c r="N19" s="24">
        <v>7552</v>
      </c>
      <c r="O19" s="24">
        <v>13</v>
      </c>
      <c r="P19" s="24">
        <v>2818</v>
      </c>
      <c r="Q19" s="24">
        <v>21.5</v>
      </c>
      <c r="R19" s="24">
        <v>9872</v>
      </c>
      <c r="S19" s="24">
        <v>11.4</v>
      </c>
      <c r="T19" s="24">
        <v>613</v>
      </c>
      <c r="U19" s="24" t="s">
        <v>60</v>
      </c>
      <c r="V19" s="24">
        <v>1452</v>
      </c>
      <c r="W19" s="24">
        <v>29.3</v>
      </c>
      <c r="X19" s="24">
        <v>417</v>
      </c>
      <c r="Y19" s="24" t="s">
        <v>59</v>
      </c>
      <c r="Z19" s="24">
        <v>4024</v>
      </c>
      <c r="AA19" s="24">
        <v>17.8</v>
      </c>
      <c r="AB19" s="24">
        <v>9073</v>
      </c>
      <c r="AC19" s="24">
        <v>11.7</v>
      </c>
      <c r="AD19" s="24">
        <v>1439</v>
      </c>
      <c r="AE19" s="24">
        <v>29.4</v>
      </c>
      <c r="AF19" s="24">
        <v>65879</v>
      </c>
      <c r="AG19" s="25">
        <v>4.3</v>
      </c>
    </row>
    <row r="20" spans="1:33" ht="25.5">
      <c r="A20" s="23" t="s">
        <v>18</v>
      </c>
      <c r="B20" s="24">
        <v>101</v>
      </c>
      <c r="C20" s="24" t="s">
        <v>19</v>
      </c>
      <c r="D20" s="24">
        <v>2020</v>
      </c>
      <c r="E20" s="24">
        <v>24.8</v>
      </c>
      <c r="F20" s="24">
        <v>15054</v>
      </c>
      <c r="G20" s="24">
        <v>8.9</v>
      </c>
      <c r="H20" s="24">
        <v>510</v>
      </c>
      <c r="I20" s="24" t="s">
        <v>20</v>
      </c>
      <c r="J20" s="24">
        <v>101</v>
      </c>
      <c r="K20" s="24" t="s">
        <v>19</v>
      </c>
      <c r="L20" s="24">
        <v>1508</v>
      </c>
      <c r="M20" s="24">
        <v>28.8</v>
      </c>
      <c r="N20" s="24">
        <v>5518</v>
      </c>
      <c r="O20" s="24">
        <v>15.1</v>
      </c>
      <c r="P20" s="24">
        <v>1661</v>
      </c>
      <c r="Q20" s="24">
        <v>28.2</v>
      </c>
      <c r="R20" s="24">
        <v>6373</v>
      </c>
      <c r="S20" s="24">
        <v>14.1</v>
      </c>
      <c r="T20" s="24">
        <v>699</v>
      </c>
      <c r="U20" s="24">
        <v>43</v>
      </c>
      <c r="V20" s="24">
        <v>1142</v>
      </c>
      <c r="W20" s="24">
        <v>32.799999999999997</v>
      </c>
      <c r="X20" s="24">
        <v>194</v>
      </c>
      <c r="Y20" s="24" t="s">
        <v>21</v>
      </c>
      <c r="Z20" s="24">
        <v>2030</v>
      </c>
      <c r="AA20" s="24">
        <v>25</v>
      </c>
      <c r="AB20" s="24">
        <v>6814</v>
      </c>
      <c r="AC20" s="24">
        <v>13.6</v>
      </c>
      <c r="AD20" s="24">
        <v>865</v>
      </c>
      <c r="AE20" s="24">
        <v>37.799999999999997</v>
      </c>
      <c r="AF20" s="24">
        <v>44592</v>
      </c>
      <c r="AG20" s="25">
        <v>5.3</v>
      </c>
    </row>
    <row r="21" spans="1:33" ht="25.5">
      <c r="A21" s="23" t="s">
        <v>22</v>
      </c>
      <c r="B21" s="24">
        <v>219</v>
      </c>
      <c r="C21" s="24" t="s">
        <v>28</v>
      </c>
      <c r="D21" s="24">
        <v>529</v>
      </c>
      <c r="E21" s="24" t="s">
        <v>27</v>
      </c>
      <c r="F21" s="24">
        <v>4397</v>
      </c>
      <c r="G21" s="24">
        <v>17.7</v>
      </c>
      <c r="H21" s="24">
        <v>134</v>
      </c>
      <c r="I21" s="24" t="s">
        <v>25</v>
      </c>
      <c r="J21" s="24">
        <v>0</v>
      </c>
      <c r="K21" s="24" t="s">
        <v>23</v>
      </c>
      <c r="L21" s="24">
        <v>505</v>
      </c>
      <c r="M21" s="24" t="s">
        <v>26</v>
      </c>
      <c r="N21" s="24">
        <v>1066</v>
      </c>
      <c r="O21" s="24">
        <v>36.700000000000003</v>
      </c>
      <c r="P21" s="24">
        <v>963</v>
      </c>
      <c r="Q21" s="24">
        <v>37.799999999999997</v>
      </c>
      <c r="R21" s="24">
        <v>2402</v>
      </c>
      <c r="S21" s="24">
        <v>24</v>
      </c>
      <c r="T21" s="24">
        <v>71</v>
      </c>
      <c r="U21" s="24" t="s">
        <v>19</v>
      </c>
      <c r="V21" s="24">
        <v>535</v>
      </c>
      <c r="W21" s="24" t="s">
        <v>24</v>
      </c>
      <c r="X21" s="24">
        <v>33</v>
      </c>
      <c r="Y21" s="24" t="s">
        <v>19</v>
      </c>
      <c r="Z21" s="24">
        <v>533</v>
      </c>
      <c r="AA21" s="24" t="s">
        <v>24</v>
      </c>
      <c r="AB21" s="24">
        <v>1347</v>
      </c>
      <c r="AC21" s="24">
        <v>31.9</v>
      </c>
      <c r="AD21" s="24">
        <v>207</v>
      </c>
      <c r="AE21" s="24" t="s">
        <v>29</v>
      </c>
      <c r="AF21" s="24">
        <v>12941</v>
      </c>
      <c r="AG21" s="25">
        <v>10.3</v>
      </c>
    </row>
    <row r="22" spans="1:33">
      <c r="A22" s="23" t="s">
        <v>66</v>
      </c>
      <c r="B22" s="24">
        <v>7779</v>
      </c>
      <c r="C22" s="24">
        <v>13.1</v>
      </c>
      <c r="D22" s="24">
        <v>17189</v>
      </c>
      <c r="E22" s="24">
        <v>8.6</v>
      </c>
      <c r="F22" s="24">
        <v>144224</v>
      </c>
      <c r="G22" s="24">
        <v>2.9</v>
      </c>
      <c r="H22" s="24">
        <v>3694</v>
      </c>
      <c r="I22" s="24">
        <v>18.7</v>
      </c>
      <c r="J22" s="24">
        <v>809</v>
      </c>
      <c r="K22" s="24">
        <v>40.299999999999997</v>
      </c>
      <c r="L22" s="24">
        <v>6736</v>
      </c>
      <c r="M22" s="24">
        <v>13.6</v>
      </c>
      <c r="N22" s="24">
        <v>54302</v>
      </c>
      <c r="O22" s="24">
        <v>4.9000000000000004</v>
      </c>
      <c r="P22" s="24">
        <v>18501</v>
      </c>
      <c r="Q22" s="24">
        <v>8.4</v>
      </c>
      <c r="R22" s="24">
        <v>51055</v>
      </c>
      <c r="S22" s="24">
        <v>5</v>
      </c>
      <c r="T22" s="24">
        <v>4778</v>
      </c>
      <c r="U22" s="24">
        <v>16.399999999999999</v>
      </c>
      <c r="V22" s="24">
        <v>12239</v>
      </c>
      <c r="W22" s="24">
        <v>10.199999999999999</v>
      </c>
      <c r="X22" s="24">
        <v>2466</v>
      </c>
      <c r="Y22" s="24">
        <v>22.4</v>
      </c>
      <c r="Z22" s="24">
        <v>22354</v>
      </c>
      <c r="AA22" s="24">
        <v>7.6</v>
      </c>
      <c r="AB22" s="24">
        <v>49484</v>
      </c>
      <c r="AC22" s="24">
        <v>5</v>
      </c>
      <c r="AD22" s="24">
        <v>8684</v>
      </c>
      <c r="AE22" s="24">
        <v>12</v>
      </c>
      <c r="AF22" s="24">
        <v>404294</v>
      </c>
      <c r="AG22" s="25">
        <v>1.7</v>
      </c>
    </row>
    <row r="23" spans="1:33" ht="25.5">
      <c r="A23" s="23" t="s">
        <v>43</v>
      </c>
      <c r="B23" s="24">
        <v>1295</v>
      </c>
      <c r="C23" s="24">
        <v>31.2</v>
      </c>
      <c r="D23" s="24">
        <v>9281</v>
      </c>
      <c r="E23" s="24">
        <v>11.6</v>
      </c>
      <c r="F23" s="24">
        <v>58677</v>
      </c>
      <c r="G23" s="24">
        <v>4.5999999999999996</v>
      </c>
      <c r="H23" s="24">
        <v>1813</v>
      </c>
      <c r="I23" s="24">
        <v>25.9</v>
      </c>
      <c r="J23" s="24">
        <v>283</v>
      </c>
      <c r="K23" s="24" t="s">
        <v>34</v>
      </c>
      <c r="L23" s="24">
        <v>3542</v>
      </c>
      <c r="M23" s="24">
        <v>18.3</v>
      </c>
      <c r="N23" s="24">
        <v>10739</v>
      </c>
      <c r="O23" s="24">
        <v>10.8</v>
      </c>
      <c r="P23" s="24">
        <v>9675</v>
      </c>
      <c r="Q23" s="24">
        <v>11.6</v>
      </c>
      <c r="R23" s="24">
        <v>28374</v>
      </c>
      <c r="S23" s="24">
        <v>6.7</v>
      </c>
      <c r="T23" s="24">
        <v>2173</v>
      </c>
      <c r="U23" s="24">
        <v>23.9</v>
      </c>
      <c r="V23" s="24">
        <v>3547</v>
      </c>
      <c r="W23" s="24">
        <v>18.600000000000001</v>
      </c>
      <c r="X23" s="24">
        <v>427</v>
      </c>
      <c r="Y23" s="24" t="s">
        <v>44</v>
      </c>
      <c r="Z23" s="24">
        <v>8542</v>
      </c>
      <c r="AA23" s="24">
        <v>11.9</v>
      </c>
      <c r="AB23" s="24">
        <v>21846</v>
      </c>
      <c r="AC23" s="24">
        <v>7.4</v>
      </c>
      <c r="AD23" s="24">
        <v>4123</v>
      </c>
      <c r="AE23" s="24">
        <v>17.100000000000001</v>
      </c>
      <c r="AF23" s="24">
        <v>164336</v>
      </c>
      <c r="AG23" s="25">
        <v>2.7</v>
      </c>
    </row>
    <row r="24" spans="1:33">
      <c r="A24" s="23" t="s">
        <v>17</v>
      </c>
      <c r="B24" s="24">
        <v>1378</v>
      </c>
      <c r="C24" s="24">
        <v>22</v>
      </c>
      <c r="D24" s="24">
        <v>21935</v>
      </c>
      <c r="E24" s="24">
        <v>5.4</v>
      </c>
      <c r="F24" s="24">
        <v>183574</v>
      </c>
      <c r="G24" s="24">
        <v>1.8</v>
      </c>
      <c r="H24" s="24">
        <v>4419</v>
      </c>
      <c r="I24" s="24">
        <v>12.1</v>
      </c>
      <c r="J24" s="24">
        <v>763</v>
      </c>
      <c r="K24" s="24">
        <v>29.7</v>
      </c>
      <c r="L24" s="24">
        <v>6296</v>
      </c>
      <c r="M24" s="24">
        <v>9.9</v>
      </c>
      <c r="N24" s="24">
        <v>59998</v>
      </c>
      <c r="O24" s="24">
        <v>3.2</v>
      </c>
      <c r="P24" s="24">
        <v>23016</v>
      </c>
      <c r="Q24" s="24">
        <v>5.3</v>
      </c>
      <c r="R24" s="24">
        <v>79332</v>
      </c>
      <c r="S24" s="24">
        <v>2.8</v>
      </c>
      <c r="T24" s="24">
        <v>10779</v>
      </c>
      <c r="U24" s="24">
        <v>7.7</v>
      </c>
      <c r="V24" s="24">
        <v>19345</v>
      </c>
      <c r="W24" s="24">
        <v>5.7</v>
      </c>
      <c r="X24" s="24">
        <v>2914</v>
      </c>
      <c r="Y24" s="24">
        <v>14.6</v>
      </c>
      <c r="Z24" s="24">
        <v>37622</v>
      </c>
      <c r="AA24" s="24">
        <v>4.0999999999999996</v>
      </c>
      <c r="AB24" s="24">
        <v>62154</v>
      </c>
      <c r="AC24" s="24">
        <v>3.1</v>
      </c>
      <c r="AD24" s="24">
        <v>10965</v>
      </c>
      <c r="AE24" s="24">
        <v>7.5</v>
      </c>
      <c r="AF24" s="24">
        <v>524489</v>
      </c>
      <c r="AG24" s="25">
        <v>1</v>
      </c>
    </row>
    <row r="25" spans="1:33">
      <c r="A25" s="23" t="s">
        <v>67</v>
      </c>
      <c r="B25" s="24">
        <v>1505</v>
      </c>
      <c r="C25" s="24">
        <v>21</v>
      </c>
      <c r="D25" s="24">
        <v>10002</v>
      </c>
      <c r="E25" s="24">
        <v>8</v>
      </c>
      <c r="F25" s="24">
        <v>73675</v>
      </c>
      <c r="G25" s="24">
        <v>2.9</v>
      </c>
      <c r="H25" s="24">
        <v>2286</v>
      </c>
      <c r="I25" s="24">
        <v>16.8</v>
      </c>
      <c r="J25" s="24">
        <v>432</v>
      </c>
      <c r="K25" s="24">
        <v>39.5</v>
      </c>
      <c r="L25" s="24">
        <v>5581</v>
      </c>
      <c r="M25" s="24">
        <v>10.6</v>
      </c>
      <c r="N25" s="24">
        <v>27096</v>
      </c>
      <c r="O25" s="24">
        <v>4.9000000000000004</v>
      </c>
      <c r="P25" s="24">
        <v>10710</v>
      </c>
      <c r="Q25" s="24">
        <v>7.8</v>
      </c>
      <c r="R25" s="24">
        <v>27172</v>
      </c>
      <c r="S25" s="24">
        <v>4.8</v>
      </c>
      <c r="T25" s="24">
        <v>3044</v>
      </c>
      <c r="U25" s="24">
        <v>14.6</v>
      </c>
      <c r="V25" s="24">
        <v>6434</v>
      </c>
      <c r="W25" s="24">
        <v>9.9</v>
      </c>
      <c r="X25" s="24">
        <v>1348</v>
      </c>
      <c r="Y25" s="24">
        <v>22.1</v>
      </c>
      <c r="Z25" s="24">
        <v>13227</v>
      </c>
      <c r="AA25" s="24">
        <v>6.9</v>
      </c>
      <c r="AB25" s="24">
        <v>26661</v>
      </c>
      <c r="AC25" s="24">
        <v>4.8</v>
      </c>
      <c r="AD25" s="24">
        <v>4801</v>
      </c>
      <c r="AE25" s="24">
        <v>11.3</v>
      </c>
      <c r="AF25" s="24">
        <v>213975</v>
      </c>
      <c r="AG25" s="25">
        <v>1.7</v>
      </c>
    </row>
    <row r="26" spans="1:33">
      <c r="A26" s="23" t="s">
        <v>68</v>
      </c>
      <c r="B26" s="24">
        <v>1686</v>
      </c>
      <c r="C26" s="24">
        <v>19.8</v>
      </c>
      <c r="D26" s="24">
        <v>14863</v>
      </c>
      <c r="E26" s="24">
        <v>6.5</v>
      </c>
      <c r="F26" s="24">
        <v>137763</v>
      </c>
      <c r="G26" s="24">
        <v>2.1</v>
      </c>
      <c r="H26" s="24">
        <v>1206</v>
      </c>
      <c r="I26" s="24">
        <v>22.9</v>
      </c>
      <c r="J26" s="24">
        <v>589</v>
      </c>
      <c r="K26" s="24">
        <v>32.5</v>
      </c>
      <c r="L26" s="24">
        <v>2187</v>
      </c>
      <c r="M26" s="24">
        <v>16.899999999999999</v>
      </c>
      <c r="N26" s="24">
        <v>13676</v>
      </c>
      <c r="O26" s="24">
        <v>6.8</v>
      </c>
      <c r="P26" s="24">
        <v>9723</v>
      </c>
      <c r="Q26" s="24">
        <v>8</v>
      </c>
      <c r="R26" s="24">
        <v>35142</v>
      </c>
      <c r="S26" s="24">
        <v>4.2</v>
      </c>
      <c r="T26" s="24">
        <v>4330</v>
      </c>
      <c r="U26" s="24">
        <v>12</v>
      </c>
      <c r="V26" s="24">
        <v>11650</v>
      </c>
      <c r="W26" s="24">
        <v>7.3</v>
      </c>
      <c r="X26" s="24">
        <v>1405</v>
      </c>
      <c r="Y26" s="24">
        <v>21.1</v>
      </c>
      <c r="Z26" s="24">
        <v>15506</v>
      </c>
      <c r="AA26" s="24">
        <v>6.4</v>
      </c>
      <c r="AB26" s="24">
        <v>32146</v>
      </c>
      <c r="AC26" s="24">
        <v>4.3</v>
      </c>
      <c r="AD26" s="24">
        <v>6856</v>
      </c>
      <c r="AE26" s="24">
        <v>9.5</v>
      </c>
      <c r="AF26" s="24">
        <v>288728</v>
      </c>
      <c r="AG26" s="25">
        <v>1.4</v>
      </c>
    </row>
    <row r="27" spans="1:33">
      <c r="A27" s="23" t="s">
        <v>75</v>
      </c>
      <c r="B27" s="24">
        <v>1777</v>
      </c>
      <c r="C27" s="24">
        <v>19</v>
      </c>
      <c r="D27" s="24">
        <v>26331</v>
      </c>
      <c r="E27" s="24">
        <v>4.9000000000000004</v>
      </c>
      <c r="F27" s="24">
        <v>240479</v>
      </c>
      <c r="G27" s="24">
        <v>1.6</v>
      </c>
      <c r="H27" s="24">
        <v>2485</v>
      </c>
      <c r="I27" s="24">
        <v>16.2</v>
      </c>
      <c r="J27" s="24">
        <v>708</v>
      </c>
      <c r="K27" s="24">
        <v>30.3</v>
      </c>
      <c r="L27" s="24">
        <v>9231</v>
      </c>
      <c r="M27" s="24">
        <v>8.1999999999999993</v>
      </c>
      <c r="N27" s="24">
        <v>32533</v>
      </c>
      <c r="O27" s="24">
        <v>4.4000000000000004</v>
      </c>
      <c r="P27" s="24">
        <v>21444</v>
      </c>
      <c r="Q27" s="24">
        <v>5.5</v>
      </c>
      <c r="R27" s="24">
        <v>78066</v>
      </c>
      <c r="S27" s="24">
        <v>2.8</v>
      </c>
      <c r="T27" s="24">
        <v>10090</v>
      </c>
      <c r="U27" s="24">
        <v>8</v>
      </c>
      <c r="V27" s="24">
        <v>21007</v>
      </c>
      <c r="W27" s="24">
        <v>5.5</v>
      </c>
      <c r="X27" s="24">
        <v>5746</v>
      </c>
      <c r="Y27" s="24">
        <v>10.4</v>
      </c>
      <c r="Z27" s="24">
        <v>43325</v>
      </c>
      <c r="AA27" s="24">
        <v>3.8</v>
      </c>
      <c r="AB27" s="24">
        <v>85831</v>
      </c>
      <c r="AC27" s="24">
        <v>2.7</v>
      </c>
      <c r="AD27" s="24">
        <v>17484</v>
      </c>
      <c r="AE27" s="24">
        <v>6</v>
      </c>
      <c r="AF27" s="24">
        <v>596537</v>
      </c>
      <c r="AG27" s="25">
        <v>1</v>
      </c>
    </row>
    <row r="28" spans="1:33">
      <c r="A28" s="23" t="s">
        <v>73</v>
      </c>
      <c r="B28" s="24">
        <v>915</v>
      </c>
      <c r="C28" s="24">
        <v>37.200000000000003</v>
      </c>
      <c r="D28" s="24">
        <v>14824</v>
      </c>
      <c r="E28" s="24">
        <v>9.1999999999999993</v>
      </c>
      <c r="F28" s="24">
        <v>106336</v>
      </c>
      <c r="G28" s="24">
        <v>3.4</v>
      </c>
      <c r="H28" s="24">
        <v>1380</v>
      </c>
      <c r="I28" s="24">
        <v>29.6</v>
      </c>
      <c r="J28" s="24">
        <v>464</v>
      </c>
      <c r="K28" s="24" t="s">
        <v>74</v>
      </c>
      <c r="L28" s="24">
        <v>5177</v>
      </c>
      <c r="M28" s="24">
        <v>15.5</v>
      </c>
      <c r="N28" s="24">
        <v>21004</v>
      </c>
      <c r="O28" s="24">
        <v>7.7</v>
      </c>
      <c r="P28" s="24">
        <v>13709</v>
      </c>
      <c r="Q28" s="24">
        <v>9.6999999999999993</v>
      </c>
      <c r="R28" s="24">
        <v>41241</v>
      </c>
      <c r="S28" s="24">
        <v>5.6</v>
      </c>
      <c r="T28" s="24">
        <v>2725</v>
      </c>
      <c r="U28" s="24">
        <v>21.4</v>
      </c>
      <c r="V28" s="24">
        <v>6262</v>
      </c>
      <c r="W28" s="24">
        <v>14</v>
      </c>
      <c r="X28" s="24">
        <v>2252</v>
      </c>
      <c r="Y28" s="24">
        <v>23.8</v>
      </c>
      <c r="Z28" s="24">
        <v>13666</v>
      </c>
      <c r="AA28" s="24">
        <v>9.6</v>
      </c>
      <c r="AB28" s="24">
        <v>31669</v>
      </c>
      <c r="AC28" s="24">
        <v>6.3</v>
      </c>
      <c r="AD28" s="24">
        <v>5889</v>
      </c>
      <c r="AE28" s="24">
        <v>14.6</v>
      </c>
      <c r="AF28" s="24">
        <v>267515</v>
      </c>
      <c r="AG28" s="25">
        <v>2.1</v>
      </c>
    </row>
    <row r="29" spans="1:33">
      <c r="A29" s="23" t="s">
        <v>50</v>
      </c>
      <c r="B29" s="24">
        <v>255</v>
      </c>
      <c r="C29" s="24" t="s">
        <v>27</v>
      </c>
      <c r="D29" s="24">
        <v>5473</v>
      </c>
      <c r="E29" s="24">
        <v>10.8</v>
      </c>
      <c r="F29" s="24">
        <v>59588</v>
      </c>
      <c r="G29" s="24">
        <v>3.2</v>
      </c>
      <c r="H29" s="24">
        <v>500</v>
      </c>
      <c r="I29" s="24">
        <v>35.9</v>
      </c>
      <c r="J29" s="24">
        <v>215</v>
      </c>
      <c r="K29" s="24" t="s">
        <v>51</v>
      </c>
      <c r="L29" s="24">
        <v>1858</v>
      </c>
      <c r="M29" s="24">
        <v>18.399999999999999</v>
      </c>
      <c r="N29" s="24">
        <v>20091</v>
      </c>
      <c r="O29" s="24">
        <v>5.7</v>
      </c>
      <c r="P29" s="24">
        <v>4228</v>
      </c>
      <c r="Q29" s="24">
        <v>12.4</v>
      </c>
      <c r="R29" s="24">
        <v>14934</v>
      </c>
      <c r="S29" s="24">
        <v>6.5</v>
      </c>
      <c r="T29" s="24">
        <v>1640</v>
      </c>
      <c r="U29" s="24">
        <v>19.899999999999999</v>
      </c>
      <c r="V29" s="24">
        <v>2689</v>
      </c>
      <c r="W29" s="24">
        <v>15.3</v>
      </c>
      <c r="X29" s="24">
        <v>778</v>
      </c>
      <c r="Y29" s="24">
        <v>28.3</v>
      </c>
      <c r="Z29" s="24">
        <v>8179</v>
      </c>
      <c r="AA29" s="24">
        <v>8.8000000000000007</v>
      </c>
      <c r="AB29" s="24">
        <v>19701</v>
      </c>
      <c r="AC29" s="24">
        <v>5.6</v>
      </c>
      <c r="AD29" s="24">
        <v>3277</v>
      </c>
      <c r="AE29" s="24">
        <v>14</v>
      </c>
      <c r="AF29" s="24">
        <v>143407</v>
      </c>
      <c r="AG29" s="25">
        <v>2.1</v>
      </c>
    </row>
    <row r="30" spans="1:33">
      <c r="A30" s="23" t="s">
        <v>39</v>
      </c>
      <c r="B30" s="24">
        <v>1458</v>
      </c>
      <c r="C30" s="24">
        <v>22.1</v>
      </c>
      <c r="D30" s="24">
        <v>18410</v>
      </c>
      <c r="E30" s="24">
        <v>6.1</v>
      </c>
      <c r="F30" s="24">
        <v>157019</v>
      </c>
      <c r="G30" s="24">
        <v>2</v>
      </c>
      <c r="H30" s="24">
        <v>1379</v>
      </c>
      <c r="I30" s="24">
        <v>22.3</v>
      </c>
      <c r="J30" s="24">
        <v>625</v>
      </c>
      <c r="K30" s="24">
        <v>33.799999999999997</v>
      </c>
      <c r="L30" s="24">
        <v>1879</v>
      </c>
      <c r="M30" s="24">
        <v>18.600000000000001</v>
      </c>
      <c r="N30" s="24">
        <v>11704</v>
      </c>
      <c r="O30" s="24">
        <v>7.5</v>
      </c>
      <c r="P30" s="24">
        <v>8386</v>
      </c>
      <c r="Q30" s="24">
        <v>9.1</v>
      </c>
      <c r="R30" s="24">
        <v>38004</v>
      </c>
      <c r="S30" s="24">
        <v>4.3</v>
      </c>
      <c r="T30" s="24">
        <v>4771</v>
      </c>
      <c r="U30" s="24">
        <v>12</v>
      </c>
      <c r="V30" s="24">
        <v>18415</v>
      </c>
      <c r="W30" s="24">
        <v>6.1</v>
      </c>
      <c r="X30" s="24">
        <v>4563</v>
      </c>
      <c r="Y30" s="24">
        <v>12.1</v>
      </c>
      <c r="Z30" s="24">
        <v>26712</v>
      </c>
      <c r="AA30" s="24">
        <v>5.0999999999999996</v>
      </c>
      <c r="AB30" s="24">
        <v>48142</v>
      </c>
      <c r="AC30" s="24">
        <v>3.7</v>
      </c>
      <c r="AD30" s="24">
        <v>11482</v>
      </c>
      <c r="AE30" s="24">
        <v>7.7</v>
      </c>
      <c r="AF30" s="24">
        <v>352950</v>
      </c>
      <c r="AG30" s="25">
        <v>1.3</v>
      </c>
    </row>
    <row r="31" spans="1:33">
      <c r="A31" s="23" t="s">
        <v>45</v>
      </c>
      <c r="B31" s="24">
        <v>82</v>
      </c>
      <c r="C31" s="24" t="s">
        <v>48</v>
      </c>
      <c r="D31" s="24">
        <v>2750</v>
      </c>
      <c r="E31" s="24">
        <v>15.3</v>
      </c>
      <c r="F31" s="24">
        <v>24527</v>
      </c>
      <c r="G31" s="24">
        <v>5</v>
      </c>
      <c r="H31" s="24">
        <v>134</v>
      </c>
      <c r="I31" s="24" t="s">
        <v>46</v>
      </c>
      <c r="J31" s="24">
        <v>18</v>
      </c>
      <c r="K31" s="24" t="s">
        <v>19</v>
      </c>
      <c r="L31" s="24">
        <v>1712</v>
      </c>
      <c r="M31" s="24">
        <v>18.899999999999999</v>
      </c>
      <c r="N31" s="24">
        <v>7548</v>
      </c>
      <c r="O31" s="24">
        <v>9.1999999999999993</v>
      </c>
      <c r="P31" s="24">
        <v>1995</v>
      </c>
      <c r="Q31" s="24">
        <v>18.100000000000001</v>
      </c>
      <c r="R31" s="24">
        <v>6223</v>
      </c>
      <c r="S31" s="24">
        <v>10.1</v>
      </c>
      <c r="T31" s="24">
        <v>353</v>
      </c>
      <c r="U31" s="24">
        <v>41.9</v>
      </c>
      <c r="V31" s="24">
        <v>1294</v>
      </c>
      <c r="W31" s="24">
        <v>22.1</v>
      </c>
      <c r="X31" s="24">
        <v>274</v>
      </c>
      <c r="Y31" s="24" t="s">
        <v>47</v>
      </c>
      <c r="Z31" s="24">
        <v>2551</v>
      </c>
      <c r="AA31" s="24">
        <v>16.100000000000001</v>
      </c>
      <c r="AB31" s="24">
        <v>7676</v>
      </c>
      <c r="AC31" s="24">
        <v>9.1</v>
      </c>
      <c r="AD31" s="24">
        <v>1320</v>
      </c>
      <c r="AE31" s="24">
        <v>21.9</v>
      </c>
      <c r="AF31" s="24">
        <v>58457</v>
      </c>
      <c r="AG31" s="25">
        <v>3.3</v>
      </c>
    </row>
    <row r="32" spans="1:33">
      <c r="A32" s="26" t="s">
        <v>16</v>
      </c>
      <c r="B32" s="27">
        <v>26660</v>
      </c>
      <c r="C32" s="27"/>
      <c r="D32" s="27">
        <v>326948</v>
      </c>
      <c r="E32" s="27"/>
      <c r="F32" s="27">
        <v>2488290</v>
      </c>
      <c r="G32" s="27"/>
      <c r="H32" s="27">
        <v>50727</v>
      </c>
      <c r="I32" s="27"/>
      <c r="J32" s="27">
        <v>11074</v>
      </c>
      <c r="K32" s="27"/>
      <c r="L32" s="27">
        <v>99769</v>
      </c>
      <c r="M32" s="27"/>
      <c r="N32" s="27">
        <v>570773</v>
      </c>
      <c r="O32" s="27"/>
      <c r="P32" s="27">
        <v>270036</v>
      </c>
      <c r="Q32" s="27"/>
      <c r="R32" s="27">
        <v>894646</v>
      </c>
      <c r="S32" s="27"/>
      <c r="T32" s="27">
        <v>121248</v>
      </c>
      <c r="U32" s="27"/>
      <c r="V32" s="27">
        <v>246215</v>
      </c>
      <c r="W32" s="27"/>
      <c r="X32" s="27">
        <v>43821</v>
      </c>
      <c r="Y32" s="27"/>
      <c r="Z32" s="27">
        <v>466988</v>
      </c>
      <c r="AA32" s="27"/>
      <c r="AB32" s="27">
        <v>878113</v>
      </c>
      <c r="AC32" s="27"/>
      <c r="AD32" s="27">
        <v>167025</v>
      </c>
      <c r="AE32" s="27"/>
      <c r="AF32" s="28"/>
      <c r="AG32" s="29"/>
    </row>
    <row r="34" spans="1:1">
      <c r="A34" s="19" t="s">
        <v>112</v>
      </c>
    </row>
    <row r="35" spans="1:1">
      <c r="A35" s="19" t="s">
        <v>79</v>
      </c>
    </row>
    <row r="36" spans="1:1">
      <c r="A36" s="19" t="s">
        <v>113</v>
      </c>
    </row>
    <row r="37" spans="1:1">
      <c r="A37" s="19" t="s">
        <v>114</v>
      </c>
    </row>
  </sheetData>
  <conditionalFormatting sqref="B6:AG32">
    <cfRule type="containsText" dxfId="0" priority="1" operator="containsText" text=" *">
      <formula>NOT(ISERROR(SEARCH(" *",B6)))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Inhalt</vt:lpstr>
      <vt:lpstr>3.4_T</vt:lpstr>
      <vt:lpstr>3.4_G</vt:lpstr>
      <vt:lpstr>3.2_A</vt:lpstr>
      <vt:lpstr>Kanton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Page</dc:creator>
  <cp:lastModifiedBy>Roman Page</cp:lastModifiedBy>
  <cp:lastPrinted>2010-06-17T09:25:29Z</cp:lastPrinted>
  <dcterms:created xsi:type="dcterms:W3CDTF">2009-11-10T15:30:15Z</dcterms:created>
  <dcterms:modified xsi:type="dcterms:W3CDTF">2015-04-15T16:00:51Z</dcterms:modified>
</cp:coreProperties>
</file>